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08" i="7"/>
  <c r="K108"/>
  <c r="L50"/>
  <c r="K50"/>
  <c r="M50" s="1"/>
  <c r="K99"/>
  <c r="M99" s="1"/>
  <c r="L46"/>
  <c r="K46"/>
  <c r="K98"/>
  <c r="M98" s="1"/>
  <c r="L78"/>
  <c r="K78"/>
  <c r="L17"/>
  <c r="K17"/>
  <c r="L15"/>
  <c r="K15"/>
  <c r="K97"/>
  <c r="M97" s="1"/>
  <c r="L47"/>
  <c r="K47"/>
  <c r="L45"/>
  <c r="K45"/>
  <c r="L43"/>
  <c r="K43"/>
  <c r="K96"/>
  <c r="M96" s="1"/>
  <c r="K94"/>
  <c r="M94" s="1"/>
  <c r="K93"/>
  <c r="M93" s="1"/>
  <c r="K92"/>
  <c r="M92" s="1"/>
  <c r="L41"/>
  <c r="K41"/>
  <c r="L11"/>
  <c r="K11"/>
  <c r="K91"/>
  <c r="M91" s="1"/>
  <c r="K89"/>
  <c r="M89" s="1"/>
  <c r="K90"/>
  <c r="M90" s="1"/>
  <c r="K73"/>
  <c r="L73"/>
  <c r="L77"/>
  <c r="K77"/>
  <c r="L40"/>
  <c r="K40"/>
  <c r="K38"/>
  <c r="L38"/>
  <c r="L42"/>
  <c r="K42"/>
  <c r="K88"/>
  <c r="M88" s="1"/>
  <c r="L76"/>
  <c r="K76"/>
  <c r="L14"/>
  <c r="K14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108" l="1"/>
  <c r="M15"/>
  <c r="M45"/>
  <c r="M78"/>
  <c r="M46"/>
  <c r="M17"/>
  <c r="M47"/>
  <c r="M14"/>
  <c r="M11"/>
  <c r="M43"/>
  <c r="M41"/>
  <c r="M38"/>
  <c r="M77"/>
  <c r="M40"/>
  <c r="M73"/>
  <c r="M42"/>
  <c r="M76"/>
  <c r="M37"/>
  <c r="M39"/>
  <c r="M18"/>
  <c r="M10"/>
  <c r="M13"/>
  <c r="M12"/>
  <c r="M75"/>
  <c r="M74"/>
  <c r="K270" l="1"/>
  <c r="L270" s="1"/>
  <c r="M7" l="1"/>
  <c r="F258" l="1"/>
  <c r="K259"/>
  <c r="L259" s="1"/>
  <c r="K250"/>
  <c r="L250" s="1"/>
  <c r="K253"/>
  <c r="L253" s="1"/>
  <c r="K261" l="1"/>
  <c r="L261" s="1"/>
  <c r="F252"/>
  <c r="F251"/>
  <c r="F249"/>
  <c r="K249" s="1"/>
  <c r="L249" s="1"/>
  <c r="F229"/>
  <c r="F181"/>
  <c r="K260" l="1"/>
  <c r="L260" s="1"/>
  <c r="K258"/>
  <c r="L258" s="1"/>
  <c r="K264"/>
  <c r="L264" s="1"/>
  <c r="K265"/>
  <c r="L265" s="1"/>
  <c r="K257"/>
  <c r="L257" s="1"/>
  <c r="K267"/>
  <c r="L267" s="1"/>
  <c r="K263"/>
  <c r="L263" s="1"/>
  <c r="K256" l="1"/>
  <c r="L256" s="1"/>
  <c r="K245"/>
  <c r="L245" s="1"/>
  <c r="K247"/>
  <c r="L247" s="1"/>
  <c r="K244"/>
  <c r="L244" s="1"/>
  <c r="K246"/>
  <c r="L246" s="1"/>
  <c r="K175"/>
  <c r="L175" s="1"/>
  <c r="K228"/>
  <c r="L228" s="1"/>
  <c r="K242"/>
  <c r="L242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K229"/>
  <c r="L229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K177"/>
  <c r="L177" s="1"/>
  <c r="K176"/>
  <c r="L176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D7" i="6"/>
  <c r="K6" i="4"/>
  <c r="K6" i="3"/>
  <c r="L6" i="2"/>
</calcChain>
</file>

<file path=xl/sharedStrings.xml><?xml version="1.0" encoding="utf-8"?>
<sst xmlns="http://schemas.openxmlformats.org/spreadsheetml/2006/main" count="7396" uniqueCount="3789">
  <si>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</si>
  <si>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</si>
  <si>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</si>
  <si>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</si>
  <si>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</si>
  <si>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</si>
  <si>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</si>
  <si>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</si>
  <si>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</si>
  <si>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</si>
  <si>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</si>
  <si>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</si>
  <si>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</si>
  <si>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</si>
  <si>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</si>
  <si>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</si>
  <si>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</si>
  <si>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</si>
  <si>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</si>
  <si>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</si>
  <si>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</si>
  <si>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</si>
  <si>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</si>
  <si>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</si>
  <si>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</si>
  <si>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</si>
  <si>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</si>
  <si>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</si>
  <si>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</si>
  <si>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</si>
  <si>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</si>
  <si>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</si>
  <si>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</si>
  <si>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</si>
  <si>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</si>
  <si>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</si>
  <si>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</si>
  <si>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</si>
  <si>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</si>
  <si>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</si>
  <si>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</si>
  <si>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</si>
  <si>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</si>
  <si>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</si>
  <si>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</si>
  <si>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</si>
  <si>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</si>
  <si>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</si>
  <si>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</si>
  <si>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</si>
  <si>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</si>
  <si>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</si>
  <si>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</si>
  <si>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</si>
  <si>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</si>
  <si>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</si>
  <si>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</si>
  <si>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</si>
  <si>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</si>
  <si>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</si>
  <si>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</si>
  <si>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</si>
  <si>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</si>
  <si>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</si>
  <si>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</si>
  <si>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</si>
  <si>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</si>
  <si>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</si>
  <si>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</si>
  <si>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</si>
  <si>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</si>
  <si>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</si>
  <si>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</si>
  <si>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</si>
  <si>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</si>
  <si>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</si>
  <si>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</si>
  <si>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</si>
  <si>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</si>
  <si>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</si>
  <si>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</si>
  <si>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</si>
  <si>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</si>
  <si>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</si>
  <si>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</si>
  <si>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</si>
  <si>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</si>
  <si>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</si>
  <si>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</si>
  <si>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</si>
  <si>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</si>
  <si>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</si>
  <si>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</si>
  <si>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</si>
  <si>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</si>
  <si>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</si>
  <si>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</si>
  <si>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</si>
  <si>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</si>
  <si>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</si>
  <si>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</si>
  <si>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</si>
  <si>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</si>
  <si>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</si>
  <si>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</si>
  <si>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</si>
  <si>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</si>
  <si>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</si>
  <si>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</si>
  <si>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</si>
  <si>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</si>
  <si>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</si>
  <si>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</si>
  <si>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</si>
  <si>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</si>
  <si>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</si>
  <si>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</si>
  <si>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</si>
  <si>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</si>
  <si>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</si>
  <si>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</si>
  <si>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</si>
  <si>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</si>
  <si>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</si>
  <si>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</si>
  <si>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</si>
  <si>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</si>
  <si>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</si>
  <si>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</si>
  <si>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</si>
  <si>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</si>
  <si>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</si>
  <si>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</si>
  <si>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</si>
  <si>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</si>
  <si>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</si>
  <si>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</si>
  <si>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</si>
  <si>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</si>
  <si>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</si>
  <si>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</si>
  <si>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</si>
  <si>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</si>
  <si>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</si>
  <si>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</si>
  <si>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</si>
  <si>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</si>
  <si>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</si>
  <si>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</si>
  <si>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</si>
  <si>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</si>
  <si>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</si>
  <si>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</si>
  <si>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</si>
  <si>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</si>
  <si>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</si>
  <si>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</si>
  <si>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</si>
  <si>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</si>
  <si>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</si>
  <si>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</si>
  <si>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</si>
  <si>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</si>
  <si>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</si>
  <si>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</si>
  <si>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</si>
  <si>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</si>
  <si>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</si>
  <si>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</si>
  <si>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</si>
  <si>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</si>
  <si>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</si>
  <si>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</si>
  <si>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</si>
  <si>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</si>
  <si>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</si>
  <si>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</si>
  <si>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</si>
  <si>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</si>
  <si>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</si>
  <si>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</si>
  <si>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</si>
  <si>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</si>
  <si>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</si>
  <si>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</si>
  <si>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</si>
  <si>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</si>
  <si>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</si>
  <si>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</si>
  <si>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</si>
  <si>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</si>
  <si>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</si>
  <si>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</si>
  <si>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</si>
  <si>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</si>
  <si>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</si>
  <si>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</si>
  <si>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</si>
  <si>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</si>
  <si>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</si>
  <si>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</si>
  <si>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</si>
  <si>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</si>
  <si>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</si>
  <si>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</si>
  <si>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</si>
  <si>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</si>
  <si>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</si>
  <si>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</si>
  <si>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</si>
  <si>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</si>
  <si>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</si>
  <si>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</si>
  <si>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</si>
  <si>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</si>
  <si>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</si>
  <si>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</si>
  <si>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</si>
  <si>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</si>
  <si>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</si>
  <si>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</si>
  <si>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</si>
  <si>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</si>
  <si>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</si>
  <si>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</si>
  <si>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</si>
  <si>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</si>
  <si>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</si>
  <si>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</si>
  <si>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</si>
  <si>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</si>
  <si>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</si>
  <si>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</si>
  <si>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</si>
  <si>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</si>
  <si>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</si>
  <si>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</si>
  <si>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</si>
  <si>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</si>
  <si>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</si>
  <si>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</si>
  <si>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</si>
  <si>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</si>
  <si>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</si>
  <si>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</si>
  <si>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</si>
  <si>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</si>
  <si>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</si>
  <si>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</si>
  <si>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</si>
  <si>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</si>
  <si>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</si>
  <si>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</si>
  <si>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</si>
  <si>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</si>
  <si>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</si>
  <si>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</si>
  <si>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</si>
  <si>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</si>
  <si>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</si>
  <si>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</si>
  <si>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</si>
  <si>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</si>
  <si>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</si>
  <si>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</si>
  <si>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</si>
  <si>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</si>
  <si>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</si>
  <si>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</si>
  <si>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</si>
  <si>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</si>
  <si>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</si>
  <si>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</si>
  <si>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</si>
  <si>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</si>
  <si>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</si>
  <si>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</si>
  <si>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</si>
  <si>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</si>
  <si>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</si>
  <si>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</si>
  <si>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</si>
  <si>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</si>
  <si>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</si>
  <si>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</si>
  <si>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</si>
  <si>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</si>
  <si>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</si>
  <si>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</si>
  <si>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</si>
  <si>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</si>
  <si>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</si>
  <si>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</si>
  <si>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</si>
  <si>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</si>
  <si>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</si>
  <si>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</si>
  <si>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</si>
  <si>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</si>
  <si>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</si>
  <si>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</si>
  <si>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</si>
  <si>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</si>
  <si>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</si>
  <si>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</si>
  <si>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</si>
  <si>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</si>
  <si>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</si>
  <si>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</si>
  <si>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</si>
  <si>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</si>
  <si>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</si>
  <si>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</si>
  <si>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</si>
  <si>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</si>
  <si>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</si>
  <si>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</si>
  <si>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</si>
  <si>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</si>
  <si>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</si>
  <si>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</si>
  <si>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</si>
  <si>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</si>
  <si>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</si>
  <si>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</si>
  <si>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</si>
  <si>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</si>
  <si>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</si>
  <si>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</si>
  <si>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</si>
  <si>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</si>
  <si>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</si>
  <si>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</si>
  <si>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</si>
  <si>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</si>
  <si>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</si>
  <si>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</si>
  <si>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</si>
  <si>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</si>
  <si>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</si>
  <si>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</si>
  <si>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</si>
  <si>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</si>
  <si>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</si>
  <si>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</si>
  <si>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</si>
  <si>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</si>
  <si>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</si>
  <si>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</si>
  <si>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</si>
  <si>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</si>
  <si>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</si>
  <si>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</si>
  <si>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</si>
  <si>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</si>
  <si>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</si>
  <si>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</si>
  <si>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</si>
  <si>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</si>
  <si>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</si>
  <si>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</si>
  <si>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</si>
  <si>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</si>
  <si>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</si>
  <si>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</si>
  <si>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</si>
  <si>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</si>
  <si>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</si>
  <si>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</si>
  <si>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</si>
  <si>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</si>
  <si>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</si>
  <si>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</si>
  <si>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</si>
  <si>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</si>
  <si>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</si>
  <si>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</si>
  <si>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</si>
  <si>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</si>
  <si>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</si>
  <si>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</si>
  <si>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</si>
  <si>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</si>
  <si>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</si>
  <si>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</si>
  <si>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</si>
  <si>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</si>
  <si>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</si>
  <si>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</si>
  <si>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</si>
  <si>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</si>
  <si>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</si>
  <si>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</si>
  <si>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</si>
  <si>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</si>
  <si>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</si>
  <si>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</si>
  <si>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</si>
  <si>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</si>
  <si>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</si>
  <si>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</si>
  <si>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</si>
  <si>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</si>
  <si>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</si>
  <si>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</si>
  <si>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</si>
  <si>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</si>
  <si>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</si>
  <si>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</si>
  <si>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</si>
  <si>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</si>
  <si>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</si>
  <si>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</si>
  <si>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</si>
  <si>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</si>
  <si>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</si>
  <si>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</si>
  <si>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</si>
  <si>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</si>
  <si>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</si>
  <si>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</si>
  <si>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</si>
  <si>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</si>
  <si>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</si>
  <si>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</si>
  <si>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</si>
  <si>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</si>
  <si>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</si>
  <si>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</si>
  <si>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</si>
  <si>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</si>
  <si>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</si>
  <si>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</si>
  <si>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</si>
  <si>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</si>
  <si>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</si>
  <si>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</si>
  <si>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</si>
  <si>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</si>
  <si>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</si>
  <si>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</si>
  <si>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</si>
  <si>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</si>
  <si>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</si>
  <si>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</si>
  <si>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</si>
  <si>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</si>
  <si>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</si>
  <si>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</si>
  <si>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</si>
  <si>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</si>
  <si>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</si>
  <si>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</si>
  <si>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</si>
  <si>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</si>
  <si>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</si>
  <si>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</si>
  <si>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</si>
  <si>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</si>
  <si>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</si>
  <si>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</si>
  <si>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</si>
  <si>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</si>
  <si>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</si>
  <si>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</si>
  <si>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</si>
  <si>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</si>
  <si>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</si>
  <si>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</si>
  <si>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</si>
  <si>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</si>
  <si>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</si>
  <si>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</si>
  <si>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</si>
  <si>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</si>
  <si>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</si>
  <si>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</si>
  <si>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</si>
  <si>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</si>
  <si>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</si>
  <si>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</si>
  <si>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</si>
  <si>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</si>
  <si>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</si>
  <si>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</si>
  <si>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</si>
  <si>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</si>
  <si>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</si>
  <si>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</si>
  <si>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</si>
  <si>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</si>
  <si>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</si>
  <si>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</si>
  <si>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</si>
  <si>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</si>
  <si>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</si>
  <si>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</si>
  <si>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</si>
  <si>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</si>
  <si>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</si>
  <si>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</si>
  <si>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</si>
  <si>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</si>
  <si>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</si>
  <si>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</si>
  <si>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</si>
  <si>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</si>
  <si>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</si>
  <si>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</si>
  <si>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</si>
  <si>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</si>
  <si>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</si>
  <si>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</si>
  <si>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</si>
  <si>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</si>
  <si>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</si>
  <si>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</si>
  <si>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</si>
  <si>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</si>
  <si>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</si>
  <si>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</si>
  <si>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</si>
  <si>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</si>
  <si>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</si>
  <si>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</si>
  <si>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</si>
  <si>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</si>
  <si>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</si>
  <si>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</si>
  <si>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</si>
  <si>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</si>
  <si>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</si>
  <si>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</si>
  <si>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</si>
  <si>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</si>
  <si>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</si>
  <si>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</si>
  <si>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</si>
  <si>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</si>
  <si>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</si>
  <si>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</si>
  <si>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</si>
  <si>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</si>
  <si>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</si>
  <si>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</si>
  <si>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</si>
  <si>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</si>
  <si>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</si>
  <si>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</si>
  <si>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</si>
  <si>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</si>
  <si>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</si>
  <si>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</si>
  <si>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</si>
  <si>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</si>
  <si>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</si>
  <si>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</si>
  <si>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</si>
  <si>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</si>
  <si>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</si>
  <si>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</si>
  <si>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</si>
  <si>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</si>
  <si>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</si>
  <si>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</si>
  <si>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</si>
  <si>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</si>
  <si>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</si>
  <si>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</si>
  <si>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</si>
  <si>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</si>
  <si>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</si>
  <si>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</si>
  <si>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</si>
  <si>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</si>
  <si>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</si>
  <si>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</si>
  <si>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</si>
  <si>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</si>
  <si>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</si>
  <si>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</si>
  <si>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</si>
  <si>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</si>
  <si>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</si>
  <si>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</si>
  <si>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</si>
  <si>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</si>
  <si>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</si>
  <si>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</si>
  <si>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</si>
  <si>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</si>
  <si>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</si>
  <si>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</si>
  <si>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</si>
  <si>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</si>
  <si>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</si>
  <si>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</si>
  <si>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</si>
  <si>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</si>
  <si>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</si>
  <si>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</si>
  <si>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</si>
  <si>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</si>
  <si>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</si>
  <si>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</si>
  <si>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</si>
  <si>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</si>
  <si>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</si>
  <si>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</si>
  <si>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</si>
  <si>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</si>
  <si>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</si>
  <si>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</si>
  <si>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</si>
  <si>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</si>
  <si>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</si>
  <si>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</si>
  <si>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</si>
  <si>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</si>
  <si>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</si>
  <si>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</si>
  <si>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</si>
  <si>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</si>
  <si>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</si>
  <si>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</si>
  <si>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</si>
  <si>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</si>
  <si>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</si>
  <si>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</si>
  <si>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</si>
  <si>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</si>
  <si>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</si>
  <si>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</si>
  <si>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</si>
  <si>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</si>
  <si>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</si>
  <si>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</si>
  <si>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</si>
  <si>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</si>
  <si>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</si>
  <si>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</si>
  <si>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</si>
  <si>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</si>
  <si>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</si>
  <si>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</si>
  <si>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</si>
  <si>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</si>
  <si>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</si>
  <si>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</si>
  <si>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</si>
  <si>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</si>
  <si>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</si>
  <si>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</si>
  <si>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</si>
  <si>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</si>
  <si>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</si>
  <si>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</si>
  <si>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</si>
  <si>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</si>
  <si>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</si>
  <si>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</si>
  <si>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</si>
  <si>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</si>
  <si>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</si>
  <si>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</si>
  <si>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</si>
  <si>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</si>
  <si>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</si>
  <si>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</si>
  <si>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</si>
  <si>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</si>
  <si>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</si>
  <si>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</si>
  <si>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</si>
  <si>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</si>
  <si>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</si>
  <si>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</si>
  <si>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</si>
  <si>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</si>
  <si>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</si>
  <si>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</si>
  <si>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</si>
  <si>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</si>
  <si>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</si>
  <si>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</si>
  <si>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</si>
  <si>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</si>
  <si>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</si>
  <si>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</si>
  <si>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</si>
  <si>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</si>
  <si>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</si>
  <si>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</si>
  <si>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</si>
  <si>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</si>
  <si>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</si>
  <si>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</si>
  <si>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</si>
  <si>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</si>
  <si>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</si>
  <si>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</si>
  <si>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</si>
  <si>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</si>
  <si>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</si>
  <si>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</si>
  <si>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</si>
  <si>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</si>
  <si>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</si>
  <si>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</si>
  <si>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</si>
  <si>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</si>
  <si>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</si>
  <si>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</si>
  <si>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</si>
  <si>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</si>
  <si>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</si>
  <si>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</si>
  <si>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</si>
  <si>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</si>
  <si>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</si>
  <si>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</si>
  <si>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</si>
  <si>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</si>
  <si>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</si>
  <si>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</si>
  <si>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</si>
  <si>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</si>
  <si>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</si>
  <si>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</si>
  <si>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</si>
  <si>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</si>
  <si>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</si>
  <si>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</si>
  <si>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</si>
  <si>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</si>
  <si>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</si>
  <si>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</si>
  <si>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</si>
  <si>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</si>
  <si>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</si>
  <si>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</si>
  <si>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</si>
  <si>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</si>
  <si>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</si>
  <si>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</si>
  <si>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</si>
  <si>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</si>
  <si>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</si>
  <si>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</si>
  <si>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</si>
  <si>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</si>
  <si>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</si>
  <si>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</si>
  <si>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</si>
  <si>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</si>
  <si>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</si>
  <si>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</si>
  <si>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</si>
  <si>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</si>
  <si>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</si>
  <si>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</si>
  <si>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</si>
  <si>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</si>
  <si>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</si>
  <si>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</si>
  <si>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</si>
  <si>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</si>
  <si>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</si>
  <si>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</si>
  <si>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</si>
  <si>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</si>
  <si>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</si>
  <si>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</si>
  <si>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</si>
  <si>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</si>
  <si>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</si>
  <si>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</si>
  <si>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</si>
  <si>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</si>
  <si>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</si>
  <si>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</si>
  <si>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</si>
  <si>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</si>
  <si>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</si>
  <si>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</si>
  <si>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</si>
  <si>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</si>
  <si>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</si>
  <si>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</si>
  <si>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</si>
  <si>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</si>
  <si>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</si>
  <si>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</si>
  <si>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</si>
  <si>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</si>
  <si>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</si>
  <si>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</si>
  <si>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</si>
  <si>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</si>
  <si>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</si>
  <si>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</si>
  <si>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</si>
  <si>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</si>
  <si>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</si>
  <si>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</si>
  <si>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</si>
  <si>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</si>
  <si>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</si>
  <si>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</si>
  <si>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</si>
  <si>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</si>
  <si>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</si>
  <si>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</si>
  <si>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</si>
  <si>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</si>
  <si>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</si>
  <si>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</si>
  <si>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</si>
  <si>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</si>
  <si>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</si>
  <si>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</si>
  <si>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</si>
  <si>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</si>
  <si>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</si>
  <si>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</si>
  <si>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</si>
  <si>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</si>
  <si>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</si>
  <si>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</si>
  <si>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</si>
  <si>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</si>
  <si>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</si>
  <si>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</si>
  <si>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</si>
  <si>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</si>
  <si>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</si>
  <si>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</si>
  <si>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</si>
  <si>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</si>
  <si>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</si>
  <si>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</si>
  <si>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</si>
  <si>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</si>
  <si>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</si>
  <si>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</si>
  <si>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</si>
  <si>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</si>
  <si>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</si>
  <si>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</si>
  <si>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</si>
  <si>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</si>
  <si>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</si>
  <si>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</si>
  <si>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</si>
  <si>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</si>
  <si>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</si>
  <si>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</si>
  <si>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</si>
  <si>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</si>
  <si>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</si>
  <si>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</si>
  <si>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</si>
  <si>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</si>
  <si>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</si>
  <si>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</si>
  <si>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</si>
  <si>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</si>
  <si>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</si>
  <si>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</si>
  <si>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</si>
  <si>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</si>
  <si>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</si>
  <si>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</si>
  <si>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</si>
  <si>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</si>
  <si>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</si>
  <si>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</si>
  <si>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</si>
  <si>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</si>
  <si>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</si>
  <si>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</si>
  <si>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</si>
  <si>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</si>
  <si>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</si>
  <si>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</si>
  <si>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</si>
  <si>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</si>
  <si>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</si>
  <si>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</si>
  <si>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</si>
  <si>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</si>
  <si>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</si>
  <si>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</si>
  <si>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</si>
  <si>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</si>
  <si>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</si>
  <si>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</si>
  <si>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</si>
  <si>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</si>
  <si>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</si>
  <si>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</si>
  <si>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</si>
  <si>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</si>
  <si>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</si>
  <si>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</si>
  <si>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</si>
  <si>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</si>
  <si>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</si>
  <si>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</si>
  <si>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</si>
  <si>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</si>
  <si>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</si>
  <si>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</si>
  <si>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</si>
  <si>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</si>
  <si>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</si>
  <si>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</si>
  <si>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</si>
  <si>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</si>
  <si>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</si>
  <si>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</si>
  <si>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</si>
  <si>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</si>
  <si>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</si>
  <si>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</si>
  <si>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</si>
  <si>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</si>
  <si>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</si>
  <si>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</si>
  <si>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</si>
  <si>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</si>
  <si>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</si>
  <si>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</si>
  <si>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</si>
  <si>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</si>
  <si>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</si>
  <si>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</si>
  <si>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</si>
  <si>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</si>
  <si>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</si>
  <si>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</si>
  <si>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</si>
  <si>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</si>
  <si>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</si>
  <si>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</si>
  <si>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</si>
  <si>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</si>
  <si>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</si>
  <si>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</si>
  <si>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</si>
  <si>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</si>
  <si>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</si>
  <si>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</si>
  <si>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</si>
  <si>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</si>
  <si>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</si>
  <si>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</si>
  <si>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</si>
  <si>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</si>
  <si>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</si>
  <si>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</si>
  <si>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</si>
  <si>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</si>
  <si>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</si>
  <si>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</si>
  <si>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</si>
  <si>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</si>
  <si>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</si>
  <si>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</si>
  <si>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</si>
  <si>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</si>
  <si>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</si>
  <si>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</si>
  <si>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</si>
  <si>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</si>
  <si>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</si>
  <si>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</si>
  <si>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</si>
  <si>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</si>
  <si>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</si>
  <si>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</si>
  <si>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</si>
  <si>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</si>
  <si>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</si>
  <si>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</si>
  <si>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</si>
  <si>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</si>
  <si>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</si>
  <si>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</si>
  <si>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</si>
  <si>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</si>
  <si>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</si>
  <si>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</si>
  <si>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</si>
  <si>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</si>
  <si>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</si>
  <si>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</si>
  <si>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</si>
  <si>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</si>
  <si>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</si>
  <si>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</si>
  <si>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</si>
  <si>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</si>
  <si>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</si>
  <si>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</si>
  <si>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</si>
  <si>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</si>
  <si>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</si>
  <si>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</si>
  <si>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</si>
  <si>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</si>
  <si>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</si>
  <si>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</si>
  <si>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</si>
  <si>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</si>
  <si>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</si>
  <si>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</si>
  <si>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</si>
  <si>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</si>
  <si>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</si>
  <si>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</si>
  <si>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</si>
  <si>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</si>
  <si>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</si>
  <si>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</si>
  <si>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</si>
  <si>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</si>
  <si>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</si>
  <si>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</si>
  <si>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</si>
  <si>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</si>
  <si>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</si>
  <si>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</si>
  <si>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</si>
  <si>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</si>
  <si>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</si>
  <si>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</si>
  <si>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</si>
  <si>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</si>
  <si>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</si>
  <si>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</si>
  <si>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</si>
  <si>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</si>
  <si>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</si>
  <si>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</si>
  <si>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</si>
  <si>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</si>
  <si>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</si>
  <si>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</si>
  <si>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</si>
  <si>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</si>
  <si>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</si>
  <si>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</si>
  <si>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</si>
  <si>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</si>
  <si>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</si>
  <si>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</si>
  <si>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</si>
  <si>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</si>
  <si>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</si>
  <si>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</si>
  <si>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</si>
  <si>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</si>
  <si>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</si>
  <si>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</si>
  <si>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</si>
  <si>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</si>
  <si>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</si>
  <si>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</si>
  <si>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</si>
  <si>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</si>
  <si>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</si>
  <si>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</si>
  <si>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</si>
  <si>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</si>
  <si>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</si>
  <si>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</si>
  <si>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</si>
  <si>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</si>
  <si>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</si>
  <si>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</si>
  <si>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</si>
  <si>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</si>
  <si>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</si>
  <si>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</si>
  <si>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</si>
  <si>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</si>
  <si>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</si>
  <si>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</si>
  <si>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</si>
  <si>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</si>
  <si>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</si>
  <si>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</si>
  <si>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</si>
  <si>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</si>
  <si>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</si>
  <si>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</si>
  <si>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</si>
  <si>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</si>
  <si>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</si>
  <si>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</si>
  <si>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</si>
  <si>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</si>
  <si>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</si>
  <si>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</si>
  <si>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</si>
  <si>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</si>
  <si>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</si>
  <si>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</si>
  <si>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</si>
  <si>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</si>
  <si>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</si>
  <si>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</si>
  <si>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</si>
  <si>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</si>
  <si>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</si>
  <si>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</si>
  <si>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</si>
  <si>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</si>
  <si>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</si>
  <si>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</si>
  <si>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</si>
  <si>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</si>
  <si>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</si>
  <si>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</si>
  <si>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</si>
  <si>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</si>
  <si>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</si>
  <si>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</si>
  <si>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</si>
  <si>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</si>
  <si>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</si>
  <si>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</si>
  <si>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</si>
  <si>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</si>
  <si>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</si>
  <si>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</si>
  <si>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</si>
  <si>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</si>
  <si>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</si>
  <si>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</si>
  <si>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</si>
  <si>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</si>
  <si>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</si>
  <si>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</si>
  <si>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</si>
  <si>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</si>
  <si>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</si>
  <si>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</si>
  <si>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</si>
  <si>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</si>
  <si>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</si>
  <si>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</si>
  <si>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</si>
  <si>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</si>
  <si>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</si>
  <si>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</si>
  <si>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</si>
  <si>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</si>
  <si>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</si>
  <si>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</si>
  <si>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</si>
  <si>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</si>
  <si>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</si>
  <si>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</si>
  <si>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</si>
  <si>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</si>
  <si>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</si>
  <si>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</si>
  <si>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</si>
  <si>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</si>
  <si>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</si>
  <si>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</si>
  <si>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</si>
  <si>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</si>
  <si>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</si>
  <si>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</si>
  <si>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</si>
  <si>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</si>
  <si>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</si>
  <si>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</si>
  <si>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</si>
  <si>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</si>
  <si>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</si>
  <si>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</si>
  <si>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</si>
  <si>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</si>
  <si>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</si>
  <si>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</si>
  <si>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</si>
  <si>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</si>
  <si>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</si>
  <si>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</si>
  <si>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</si>
  <si>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</si>
  <si>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</si>
  <si>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</si>
  <si>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</si>
  <si>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</si>
  <si>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</si>
  <si>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</si>
  <si>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</si>
  <si>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</si>
  <si>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</si>
  <si>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</si>
  <si>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</si>
  <si>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</si>
  <si>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</si>
  <si>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</si>
  <si>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</si>
  <si>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</si>
  <si>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</si>
  <si>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</si>
  <si>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</si>
  <si>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</si>
  <si>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</si>
  <si>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</si>
  <si>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</si>
  <si>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</si>
  <si>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</si>
  <si>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</si>
  <si>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</si>
  <si>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</si>
  <si>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</si>
  <si>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</si>
  <si>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</si>
  <si>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</si>
  <si>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</si>
  <si>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</si>
  <si>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</si>
  <si>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</si>
  <si>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</si>
  <si>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</si>
  <si>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</si>
  <si>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</si>
  <si>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</si>
  <si>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</si>
  <si>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</si>
  <si>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</si>
  <si>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</si>
  <si>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</si>
  <si>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</si>
  <si>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</si>
  <si>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</si>
  <si>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</si>
  <si>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</si>
  <si>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</si>
  <si>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</si>
  <si>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</si>
  <si>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</si>
  <si>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</si>
  <si>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</si>
  <si>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</si>
  <si>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</si>
  <si>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</si>
  <si>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</si>
  <si>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</si>
  <si>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</si>
  <si>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</si>
  <si>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</si>
  <si>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</si>
  <si>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</si>
  <si>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</si>
  <si>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</si>
  <si>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</si>
  <si>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</si>
  <si>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</si>
  <si>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</si>
  <si>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</si>
  <si>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</si>
  <si>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</si>
  <si>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</si>
  <si>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</si>
  <si>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</si>
  <si>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</si>
  <si>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</si>
  <si>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</si>
  <si>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</si>
  <si>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</si>
  <si>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</si>
  <si>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</si>
  <si>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</si>
  <si>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</si>
  <si>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</si>
  <si>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</si>
  <si>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</si>
  <si>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</si>
  <si>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</si>
  <si>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</si>
  <si>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</si>
  <si>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</si>
  <si>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</si>
  <si>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</si>
  <si>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</si>
  <si>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</si>
  <si>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</si>
  <si>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</si>
  <si>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</si>
  <si>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</si>
  <si>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</si>
  <si>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</si>
  <si>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</si>
  <si>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</si>
  <si>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</si>
  <si>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</si>
  <si>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</si>
  <si>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</si>
  <si>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</si>
  <si>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</si>
  <si>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</si>
  <si>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</si>
  <si>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</si>
  <si>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</si>
  <si>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</si>
  <si>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</si>
  <si>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</si>
  <si>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</si>
  <si>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</si>
  <si>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</si>
  <si>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</si>
  <si>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</si>
  <si>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</si>
  <si>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</si>
  <si>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</si>
  <si>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</si>
  <si>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</si>
  <si>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</si>
  <si>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</si>
  <si>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</si>
  <si>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</si>
  <si>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</si>
  <si>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</si>
  <si>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</si>
  <si>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</si>
  <si>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</si>
  <si>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</si>
  <si>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</si>
  <si>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</si>
  <si>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</si>
  <si>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</si>
  <si>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</si>
  <si>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</si>
  <si>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</si>
  <si>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</si>
  <si>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</si>
  <si>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</si>
  <si>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</si>
  <si>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</si>
  <si>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</si>
  <si>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</si>
  <si>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</si>
  <si>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</si>
  <si>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</si>
  <si>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</si>
  <si>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</si>
  <si>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</si>
  <si>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</si>
  <si>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</si>
  <si>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</si>
  <si>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</si>
  <si>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</si>
  <si>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</si>
  <si>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</si>
  <si>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</si>
  <si>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</si>
  <si>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</si>
  <si>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</si>
  <si>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</si>
  <si>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</si>
  <si>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</si>
  <si>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</si>
  <si>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</si>
  <si>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</si>
  <si>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</si>
  <si>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</si>
  <si>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</si>
  <si>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</si>
  <si>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</si>
  <si>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</si>
  <si>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</si>
  <si>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</si>
  <si>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</si>
  <si>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</si>
  <si>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</si>
  <si>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</si>
  <si>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</si>
  <si>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</si>
  <si>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</si>
  <si>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</si>
  <si>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</si>
  <si>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</si>
  <si>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</si>
  <si>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</si>
  <si>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</si>
  <si>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</si>
  <si>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</si>
  <si>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</si>
  <si>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</si>
  <si>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</si>
  <si>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</si>
  <si>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</si>
  <si>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</si>
  <si>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</si>
  <si>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</si>
  <si>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</si>
  <si>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</si>
  <si>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</si>
  <si>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</si>
  <si>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</si>
  <si>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</si>
  <si>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</si>
  <si>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</si>
  <si>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</si>
  <si>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</si>
  <si>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</si>
  <si>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</si>
  <si>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</si>
  <si>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</si>
  <si>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</si>
  <si>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</si>
  <si>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</si>
  <si>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</si>
  <si>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</si>
  <si>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</si>
  <si>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</si>
  <si>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</si>
  <si>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</si>
  <si>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</si>
  <si>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</si>
  <si>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</si>
  <si>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</si>
  <si>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</si>
  <si>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</si>
  <si>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</si>
  <si>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</si>
  <si>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</si>
  <si>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</si>
  <si>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</si>
  <si>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</si>
  <si>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</si>
  <si>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</si>
  <si>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</si>
  <si>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</si>
  <si>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</si>
  <si>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</si>
  <si>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</si>
  <si>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</si>
  <si>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</si>
  <si>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</si>
  <si>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</si>
  <si>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</si>
  <si>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</si>
  <si>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</si>
  <si>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</si>
  <si>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</si>
  <si>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</si>
  <si>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</si>
  <si>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</si>
  <si>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</si>
  <si>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</si>
  <si>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</si>
  <si>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</si>
  <si>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</si>
  <si>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</si>
  <si>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</si>
  <si>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</si>
  <si>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</si>
  <si>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</si>
  <si>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</si>
  <si>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</si>
  <si>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</si>
  <si>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</si>
  <si>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</si>
  <si>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</si>
  <si>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</si>
  <si>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</si>
  <si>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</si>
  <si>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</si>
  <si>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</si>
  <si>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</si>
  <si>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</si>
  <si>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</si>
  <si>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</si>
  <si>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</si>
  <si>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</si>
  <si>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</si>
  <si>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</si>
  <si>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</si>
  <si>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</si>
  <si>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</si>
  <si>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</si>
  <si>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</si>
  <si>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</si>
  <si>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</si>
  <si>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</si>
  <si>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</si>
  <si>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</si>
  <si>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</si>
  <si>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</si>
  <si>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</si>
  <si>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</si>
  <si>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</si>
  <si>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</si>
  <si>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</si>
  <si>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</si>
  <si>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</si>
  <si>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</si>
  <si>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</si>
  <si>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</si>
  <si>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</si>
  <si>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</si>
  <si>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</si>
  <si>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</si>
  <si>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</si>
  <si>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</si>
  <si>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</si>
  <si>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</si>
  <si>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</si>
  <si>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</si>
  <si>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</si>
  <si>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</si>
  <si>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</si>
  <si>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</si>
  <si>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</si>
  <si>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</si>
  <si>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</si>
  <si>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</si>
  <si>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</si>
  <si>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</si>
  <si>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</si>
  <si>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</si>
  <si>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</si>
  <si>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</si>
  <si>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</si>
  <si>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</si>
  <si>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</si>
  <si>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</si>
  <si>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</si>
  <si>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</si>
  <si>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</si>
  <si>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</si>
  <si>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</si>
  <si>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</si>
  <si>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</si>
  <si>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</si>
  <si>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</si>
  <si>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</si>
  <si>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</si>
  <si>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</si>
  <si>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</si>
  <si>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</si>
  <si>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</si>
  <si>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</si>
  <si>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</si>
  <si>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</si>
  <si>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</si>
  <si>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</si>
  <si>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</si>
  <si>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</si>
  <si>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</si>
  <si>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</si>
  <si>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</si>
  <si>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</si>
  <si>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</si>
  <si>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</si>
  <si>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</si>
  <si>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</si>
  <si>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</si>
  <si>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</si>
  <si>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</si>
  <si>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</si>
  <si>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</si>
  <si>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</si>
  <si>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</si>
  <si>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</si>
  <si>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</si>
  <si>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</si>
  <si>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</si>
  <si>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</si>
  <si>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</si>
  <si>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</si>
  <si>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</si>
  <si>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</si>
  <si>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</si>
  <si>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</si>
  <si>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</si>
  <si>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</si>
  <si>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</si>
  <si>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</si>
  <si>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</si>
  <si>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</si>
  <si>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</si>
  <si>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</si>
  <si>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</si>
  <si>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</si>
  <si>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</si>
  <si>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</si>
  <si>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</si>
  <si>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</si>
  <si>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</si>
  <si>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</si>
  <si>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</si>
  <si>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</si>
  <si>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</si>
  <si>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</si>
  <si>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</si>
  <si>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</si>
  <si>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</si>
  <si>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</si>
  <si>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</si>
  <si>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</si>
  <si>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</si>
  <si>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</si>
  <si>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</si>
  <si>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</si>
  <si>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</si>
  <si>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</si>
  <si>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</si>
  <si>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</si>
  <si>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</si>
  <si>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</si>
  <si>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</si>
  <si>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</si>
  <si>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</si>
  <si>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</si>
  <si>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</si>
  <si>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</si>
  <si>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</si>
  <si>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</si>
  <si>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</si>
  <si>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</si>
  <si>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</si>
  <si>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</si>
  <si>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</si>
  <si>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</si>
  <si>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</si>
  <si>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</si>
  <si>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</si>
  <si>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</si>
  <si>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</si>
  <si>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</si>
  <si>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</si>
  <si>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</si>
  <si>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</si>
  <si>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</si>
  <si>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</si>
  <si>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</si>
  <si>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</si>
  <si>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</si>
  <si>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</si>
  <si>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</si>
  <si>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</si>
  <si>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</si>
  <si>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</si>
  <si>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</si>
  <si>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</si>
  <si>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</si>
  <si>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</si>
  <si>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</si>
  <si>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</si>
  <si>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</si>
  <si>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</si>
  <si>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</si>
  <si>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</si>
  <si>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</si>
  <si>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</si>
  <si>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</si>
  <si>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</si>
  <si>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</si>
  <si>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</si>
  <si>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</si>
  <si>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</si>
  <si>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</si>
  <si>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</si>
  <si>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</si>
  <si>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</si>
  <si>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</si>
  <si>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</si>
  <si>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</si>
  <si>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</si>
  <si>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</si>
  <si>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</si>
  <si>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</si>
  <si>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</si>
  <si>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</si>
  <si>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</si>
  <si>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</si>
  <si>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</si>
  <si>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</si>
  <si>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</si>
  <si>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</si>
  <si>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</si>
  <si>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</si>
  <si>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</si>
  <si>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</si>
  <si>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</si>
  <si>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</si>
  <si>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</si>
  <si>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</si>
  <si>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</si>
  <si>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</si>
  <si>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</si>
  <si>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</si>
  <si>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</si>
  <si>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</si>
  <si>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</si>
  <si>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</si>
  <si>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</si>
  <si>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</si>
  <si>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</si>
  <si>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</si>
  <si>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</si>
  <si>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</si>
  <si>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</si>
  <si>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</si>
  <si>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</si>
  <si>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</si>
  <si>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</si>
  <si>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</si>
  <si>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</si>
  <si>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</si>
  <si>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</si>
  <si>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</si>
  <si>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</si>
  <si>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</si>
  <si>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</si>
  <si>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</si>
  <si>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</si>
  <si>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</si>
  <si>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</si>
  <si>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</si>
  <si>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</si>
  <si>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</si>
  <si>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</si>
  <si>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</si>
  <si>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</si>
  <si>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</si>
  <si>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</si>
  <si>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</si>
  <si>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</si>
  <si>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</si>
  <si>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</si>
  <si>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</si>
  <si>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</si>
  <si>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</si>
  <si>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</si>
  <si>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</si>
  <si>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</si>
  <si>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</si>
  <si>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</si>
  <si>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</si>
  <si>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</si>
  <si>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</si>
  <si>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</si>
  <si>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</si>
  <si>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</si>
  <si>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</si>
  <si>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</si>
  <si>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</si>
  <si>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</si>
  <si>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</si>
  <si>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</si>
  <si>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</si>
  <si>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</si>
  <si>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</si>
  <si>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</si>
  <si>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</si>
  <si>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</si>
  <si>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</si>
  <si>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</si>
  <si>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</si>
  <si>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</si>
  <si>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</si>
  <si>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</si>
  <si>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</si>
  <si>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</si>
  <si>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</si>
  <si>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</si>
  <si>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</si>
  <si>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</si>
  <si>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</si>
  <si>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</si>
  <si>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</si>
  <si>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</si>
  <si>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</si>
  <si>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</si>
  <si>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</si>
  <si>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</si>
  <si>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</si>
  <si>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</si>
  <si>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</si>
  <si>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</si>
  <si>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</si>
  <si>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</si>
  <si>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</si>
  <si>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</si>
  <si>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</si>
  <si>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</si>
  <si>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</si>
  <si>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</si>
  <si>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</si>
  <si>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</si>
  <si>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</si>
  <si>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</si>
  <si>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</si>
  <si>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</si>
  <si>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</si>
  <si>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</si>
  <si>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</si>
  <si>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</si>
  <si>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</si>
  <si>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</si>
  <si>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</si>
  <si>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</si>
  <si>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</si>
  <si>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</si>
  <si>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</si>
  <si>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</si>
  <si>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</si>
  <si>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</si>
  <si>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</si>
  <si>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</si>
  <si>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</si>
  <si>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</si>
  <si>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</si>
  <si>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</si>
  <si>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</si>
  <si>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</si>
  <si>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</si>
  <si>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</si>
  <si>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</si>
  <si>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</si>
  <si>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</si>
  <si>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</si>
  <si>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</si>
  <si>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</si>
  <si>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</si>
  <si>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</si>
  <si>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</si>
  <si>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</si>
  <si>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</si>
  <si>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</si>
  <si>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</si>
  <si>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</si>
  <si>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</si>
  <si>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</si>
  <si>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</si>
  <si>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</si>
  <si>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</si>
  <si>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</si>
  <si>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</si>
  <si>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</si>
  <si>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</si>
  <si>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</si>
  <si>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</si>
  <si>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</si>
  <si>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</si>
  <si>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</si>
  <si>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</si>
  <si>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</si>
  <si>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</si>
  <si>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</si>
  <si>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</si>
  <si>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</si>
  <si>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</si>
  <si>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</si>
  <si>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</si>
  <si>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</si>
  <si>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</si>
  <si>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</si>
  <si>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</si>
  <si>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</si>
  <si>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</si>
  <si>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</si>
  <si>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</si>
  <si>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</si>
  <si>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</si>
  <si>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</si>
  <si>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</si>
  <si>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</si>
  <si>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</si>
  <si>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</si>
  <si>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</si>
  <si>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</si>
  <si>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</si>
  <si>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</si>
  <si>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</si>
  <si>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</si>
  <si>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</si>
  <si>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</si>
  <si>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</si>
  <si>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</si>
  <si>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</si>
  <si>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</si>
  <si>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</si>
  <si>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</si>
  <si>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</si>
  <si>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</si>
  <si>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</si>
  <si>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</si>
  <si>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</si>
  <si>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</si>
  <si>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</si>
  <si>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</si>
  <si>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</si>
  <si>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</si>
  <si>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</si>
  <si>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</si>
  <si>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</si>
  <si>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</si>
  <si>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</si>
  <si>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</si>
  <si>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</si>
  <si>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</si>
  <si>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</si>
  <si>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</si>
  <si>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</si>
  <si>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</si>
  <si>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</si>
  <si>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</si>
  <si>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</si>
  <si>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</si>
  <si>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</si>
  <si>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</si>
  <si>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</si>
  <si>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</si>
  <si>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</si>
  <si>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</si>
  <si>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</si>
  <si>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</si>
  <si>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</si>
  <si>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</si>
  <si>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</si>
  <si>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</si>
  <si>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</si>
  <si>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</si>
  <si>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</si>
  <si>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</si>
  <si>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</si>
  <si>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</si>
  <si>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</si>
  <si>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</si>
  <si>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</si>
  <si>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</si>
  <si>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</si>
  <si>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</si>
  <si>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</si>
  <si>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</si>
  <si>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</si>
  <si>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</si>
  <si>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</si>
  <si>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</si>
  <si>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</si>
  <si>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</si>
  <si>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</si>
  <si>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</si>
  <si>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</si>
  <si>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</si>
  <si>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</si>
  <si>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</si>
  <si>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</si>
  <si>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</si>
  <si>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</si>
  <si>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</si>
  <si>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</si>
  <si>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</si>
  <si>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</si>
  <si>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</si>
  <si>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</si>
  <si>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</si>
  <si>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</si>
  <si>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</si>
  <si>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</si>
  <si>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</si>
  <si>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</si>
  <si>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</si>
  <si>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</si>
  <si>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</si>
  <si>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</si>
  <si>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</si>
  <si>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</si>
  <si>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</si>
  <si>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</si>
  <si>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</si>
  <si>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</si>
  <si>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</si>
  <si>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</si>
  <si>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</si>
  <si>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</si>
  <si>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</si>
  <si>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</si>
  <si>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</si>
  <si>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</si>
  <si>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</si>
  <si>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</si>
  <si>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</si>
  <si>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</si>
  <si>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</si>
  <si>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</si>
  <si>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</si>
  <si>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</si>
  <si>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</si>
  <si>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</si>
  <si>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</si>
  <si>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</si>
  <si>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</si>
  <si>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</si>
  <si>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</si>
  <si>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</si>
  <si>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</si>
  <si>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</si>
  <si>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</si>
  <si>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</si>
  <si>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</si>
  <si>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</si>
  <si>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</si>
  <si>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</si>
  <si>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</si>
  <si>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</si>
  <si>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</si>
  <si>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</si>
  <si>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</si>
  <si>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</si>
  <si>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</si>
  <si>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</si>
  <si>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</si>
  <si>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</si>
  <si>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</si>
  <si>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</si>
  <si>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</si>
  <si>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</si>
  <si>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</si>
  <si>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</si>
  <si>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</si>
  <si>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</si>
  <si>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</si>
  <si>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</si>
  <si>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</si>
  <si>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</si>
  <si>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</si>
  <si>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</si>
  <si>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</si>
  <si>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</si>
  <si>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</si>
  <si>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</si>
  <si>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</si>
  <si>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</si>
  <si>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</si>
  <si>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</si>
  <si>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</si>
  <si>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</si>
  <si>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</si>
  <si>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</si>
  <si>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</si>
  <si>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</si>
  <si>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</si>
  <si>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</si>
  <si>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</si>
  <si>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</si>
  <si>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</si>
  <si>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</si>
  <si>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</si>
  <si>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</si>
  <si>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</si>
  <si>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</si>
  <si>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</si>
  <si>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</si>
  <si>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</si>
  <si>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</si>
  <si>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</si>
  <si>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</si>
  <si>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</si>
  <si>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</si>
  <si>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</si>
  <si>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</si>
  <si>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</si>
  <si>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</si>
  <si>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</si>
  <si>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</si>
  <si>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</si>
  <si>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</si>
  <si>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</si>
  <si>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</si>
  <si>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</si>
  <si>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</si>
  <si>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</si>
  <si>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</si>
  <si>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</si>
  <si>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</si>
  <si>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</si>
  <si>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</si>
  <si>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</si>
  <si>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</si>
  <si>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</si>
  <si>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</si>
  <si>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</si>
  <si>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</si>
  <si>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</si>
  <si>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</si>
  <si>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</si>
  <si>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</si>
  <si>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</si>
  <si>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</si>
  <si>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</si>
  <si>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</si>
  <si>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</si>
  <si>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</si>
  <si>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</si>
  <si>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</si>
  <si>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</si>
  <si>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</si>
  <si>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</si>
  <si>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</si>
  <si>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</si>
  <si>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</si>
  <si>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</si>
  <si>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</si>
  <si>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</si>
  <si>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</si>
  <si>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</si>
  <si>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</si>
  <si>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</si>
  <si>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</si>
  <si>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</si>
  <si>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</si>
  <si>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</si>
  <si>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</si>
  <si>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</si>
  <si>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</si>
  <si>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</si>
  <si>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</si>
  <si>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</si>
  <si>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</si>
  <si>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</si>
  <si>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</si>
  <si>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</si>
  <si>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</si>
  <si>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</si>
  <si>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</si>
  <si>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</si>
  <si>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</si>
  <si>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</si>
  <si>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</si>
  <si>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</si>
  <si>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</si>
  <si>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</si>
  <si>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</si>
  <si>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</si>
  <si>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</si>
  <si>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</si>
  <si>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</si>
  <si>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</si>
  <si>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</si>
  <si>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</si>
  <si>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</si>
  <si>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</si>
  <si>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</si>
  <si>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</si>
  <si>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</si>
  <si>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</si>
  <si>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</si>
  <si>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</si>
  <si>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</si>
  <si>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</si>
  <si>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</si>
  <si>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</si>
  <si>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</si>
  <si>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</si>
  <si>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</si>
  <si>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</si>
  <si>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</si>
  <si>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</si>
  <si>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</si>
  <si>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</si>
  <si>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</si>
  <si>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</si>
  <si>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</si>
  <si>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</si>
  <si>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</si>
  <si>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</si>
  <si>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</si>
  <si>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</si>
  <si>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</si>
  <si>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</si>
  <si>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</si>
  <si>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</si>
  <si>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</si>
  <si>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</si>
  <si>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</si>
  <si>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</si>
  <si>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</si>
  <si>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</si>
  <si>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</si>
  <si>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</si>
  <si>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</si>
  <si>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</si>
  <si>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</si>
  <si>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</si>
  <si>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</si>
  <si>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</si>
  <si>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</si>
  <si>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</si>
  <si>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</si>
  <si>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</si>
  <si>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</si>
  <si>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</si>
  <si>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</si>
  <si>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</si>
  <si>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</si>
  <si>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</si>
  <si>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</si>
  <si>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</si>
  <si>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</si>
  <si>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</si>
  <si>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</si>
  <si>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</si>
  <si>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</si>
  <si>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</si>
  <si>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</si>
  <si>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</si>
  <si>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</si>
  <si>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</si>
  <si>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</si>
  <si>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</si>
  <si>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</si>
  <si>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</si>
  <si>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</si>
  <si>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</si>
  <si>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</si>
  <si>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</si>
  <si>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</si>
  <si>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</si>
  <si>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</si>
  <si>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</si>
  <si>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</si>
  <si>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</si>
  <si>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</si>
  <si>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</si>
  <si>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</si>
  <si>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</si>
  <si>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</si>
  <si>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</si>
  <si>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</si>
  <si>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</si>
  <si>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</si>
  <si>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</si>
  <si>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</si>
  <si>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</si>
  <si>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</si>
  <si>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</si>
  <si>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</si>
  <si>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</si>
  <si>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</si>
  <si>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</si>
  <si>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</si>
  <si>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</si>
  <si>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</si>
  <si>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</si>
  <si>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</si>
  <si>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</si>
  <si>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</si>
  <si>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</si>
  <si>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</si>
  <si>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</si>
  <si>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</si>
  <si>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</si>
  <si>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</si>
  <si>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</si>
  <si>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</si>
  <si>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</si>
  <si>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</si>
  <si>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</si>
  <si>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</si>
  <si>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</si>
  <si>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</si>
  <si>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</si>
  <si>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</si>
  <si>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</si>
  <si>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</si>
  <si>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</si>
  <si>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</si>
  <si>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</si>
  <si>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</si>
  <si>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</si>
  <si>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</si>
  <si>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</si>
  <si>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</si>
  <si>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</si>
  <si>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</si>
  <si>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</si>
  <si>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</si>
  <si>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</si>
  <si>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</si>
  <si>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</si>
  <si>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</si>
  <si>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</si>
  <si>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</si>
  <si>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</si>
  <si>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</si>
  <si>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</si>
  <si>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</si>
  <si>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</si>
  <si>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</si>
  <si>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</si>
  <si>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</si>
  <si>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</si>
  <si>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</si>
  <si>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</si>
  <si>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</si>
  <si>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</si>
  <si>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</si>
  <si>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</si>
  <si>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</si>
  <si>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</si>
  <si>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</si>
  <si>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</si>
  <si>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</si>
  <si>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</si>
  <si>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</si>
  <si>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</si>
  <si>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</si>
  <si>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</si>
  <si>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</si>
  <si>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</si>
  <si>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</si>
  <si>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</si>
  <si>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</si>
  <si>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</si>
  <si>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</si>
  <si>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</si>
  <si>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</si>
  <si>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</si>
  <si>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</si>
  <si>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</si>
  <si>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</si>
  <si>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</si>
  <si>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</si>
  <si>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</si>
  <si>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</si>
  <si>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</si>
  <si>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</si>
  <si>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</si>
  <si>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</si>
  <si>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</si>
  <si>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</si>
  <si>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</si>
  <si>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</si>
  <si>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</si>
  <si>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</si>
  <si>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</si>
  <si>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</si>
  <si>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</si>
  <si>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</si>
  <si>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</si>
  <si>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</si>
  <si>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</si>
  <si>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</si>
  <si>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</si>
  <si>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</si>
  <si>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</si>
  <si>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</si>
  <si>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</si>
  <si>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</si>
  <si>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</si>
  <si>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</si>
  <si>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</si>
  <si>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</si>
  <si>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</si>
  <si>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</si>
  <si>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</si>
  <si>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</si>
  <si>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</si>
  <si>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</si>
  <si>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</si>
  <si>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</si>
  <si>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</si>
  <si>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</si>
  <si>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</si>
  <si>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</si>
  <si>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</si>
  <si>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</si>
  <si>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</si>
  <si>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</si>
  <si>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</si>
  <si>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</si>
  <si>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</si>
  <si>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</si>
  <si>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</si>
  <si>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</si>
  <si>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</si>
  <si>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</si>
  <si>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</si>
  <si>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</si>
  <si>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</si>
  <si>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</si>
  <si>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</si>
  <si>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</si>
  <si>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</si>
  <si>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</si>
  <si>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</si>
  <si>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</si>
  <si>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</si>
  <si>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</si>
  <si>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</si>
  <si>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</si>
  <si>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</si>
  <si>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</si>
  <si>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</si>
  <si>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</si>
  <si>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</si>
  <si>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</si>
  <si>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</si>
  <si>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</si>
  <si>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</si>
  <si>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</si>
  <si>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</si>
  <si>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</si>
  <si>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</si>
  <si>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</si>
  <si>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</si>
  <si>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</si>
  <si>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</si>
  <si>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</si>
  <si>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</si>
  <si>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</si>
  <si>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</si>
  <si>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</si>
  <si>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</si>
  <si>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</si>
  <si>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</si>
  <si>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</si>
  <si>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</si>
  <si>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</si>
  <si>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</si>
  <si>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</si>
  <si>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</si>
  <si>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</si>
  <si>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</si>
  <si>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</si>
  <si>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</si>
  <si>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</si>
  <si>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</si>
  <si>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</si>
  <si>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</si>
  <si>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</si>
  <si>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</si>
  <si>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</si>
  <si>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</si>
  <si>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</si>
  <si>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</si>
  <si>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</si>
  <si>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</si>
  <si>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</si>
  <si>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</si>
  <si>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</si>
  <si>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</si>
  <si>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</si>
  <si>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</si>
  <si>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</si>
  <si>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</si>
  <si>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</si>
  <si>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</si>
  <si>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</si>
  <si>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</si>
  <si>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</si>
  <si>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</si>
  <si>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</si>
  <si>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</si>
  <si>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</si>
  <si>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</si>
  <si>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</si>
  <si>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</si>
  <si>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</si>
  <si>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</si>
  <si>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</si>
  <si>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</si>
  <si>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</si>
  <si>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</si>
  <si>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</si>
  <si>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</si>
  <si>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</si>
  <si>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</si>
  <si>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</si>
  <si>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</si>
  <si>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</si>
  <si>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</si>
  <si>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</si>
  <si>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</si>
  <si>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</si>
  <si>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</si>
  <si>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</si>
  <si>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</si>
  <si>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</si>
  <si>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</si>
  <si>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</si>
  <si>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</si>
  <si>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</si>
  <si>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</si>
  <si>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</si>
  <si>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</si>
  <si>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</si>
  <si>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</si>
  <si>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</si>
  <si>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</si>
  <si>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</si>
  <si>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</si>
  <si>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</si>
  <si>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</si>
  <si>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</si>
  <si>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</si>
  <si>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</si>
  <si>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</si>
  <si>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</si>
  <si>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</si>
  <si>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</si>
  <si>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</si>
  <si>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</si>
  <si>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</si>
  <si>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</si>
  <si>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</si>
  <si>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</si>
  <si>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</si>
  <si>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</si>
  <si>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</si>
  <si>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</si>
  <si>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</si>
  <si>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</si>
  <si>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</si>
  <si>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</si>
  <si>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</si>
  <si>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</si>
  <si>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</si>
  <si>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</si>
  <si>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</si>
  <si>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</si>
  <si>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</si>
  <si>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</si>
  <si>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</si>
  <si>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</si>
  <si>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</si>
  <si>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</si>
  <si>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</si>
  <si>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</si>
  <si>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</si>
  <si>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</si>
  <si>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</si>
  <si>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</si>
  <si>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</si>
  <si>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</si>
  <si>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</si>
  <si>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</si>
  <si>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</si>
  <si>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</si>
  <si>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</si>
  <si>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</si>
  <si>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</si>
  <si>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</si>
  <si>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</si>
  <si>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</si>
  <si>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</si>
  <si>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</si>
  <si>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</si>
  <si>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</si>
  <si>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</si>
  <si>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</si>
  <si>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</si>
  <si>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</si>
  <si>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</si>
  <si>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</si>
  <si>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</si>
  <si>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</si>
  <si>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</si>
  <si>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</si>
  <si>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</si>
  <si>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</si>
  <si>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</si>
  <si>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</si>
  <si>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</si>
  <si>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</si>
  <si>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</si>
  <si>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</si>
  <si>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</si>
  <si>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</si>
  <si>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</si>
  <si>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</si>
  <si>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</si>
  <si>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</si>
  <si>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</si>
  <si>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</si>
  <si>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</si>
  <si>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</si>
  <si>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</si>
  <si>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</si>
  <si>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</si>
  <si>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</si>
  <si>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</si>
  <si>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</si>
  <si>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</si>
  <si>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</si>
  <si>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</si>
  <si>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</si>
  <si>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</si>
  <si>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</si>
  <si>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</si>
  <si>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</si>
  <si>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</si>
  <si>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</si>
  <si>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</si>
  <si>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</si>
  <si>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</si>
  <si>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</si>
  <si>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</si>
  <si>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</si>
  <si>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</si>
  <si>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</si>
  <si>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</si>
  <si>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</si>
  <si>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</si>
  <si>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</si>
  <si>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</si>
  <si>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</si>
  <si>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</si>
  <si>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</si>
  <si>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</si>
  <si>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</si>
  <si>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</si>
  <si>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</si>
  <si>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</si>
  <si>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</si>
  <si>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</si>
  <si>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</si>
  <si>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</si>
  <si>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</si>
  <si>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</si>
  <si>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</si>
  <si>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</si>
  <si>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</si>
  <si>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</si>
  <si>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</si>
  <si>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</si>
  <si>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</si>
  <si>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</si>
  <si>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</si>
  <si>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</si>
  <si>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</si>
  <si>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</si>
  <si>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</si>
  <si>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</si>
  <si>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</si>
  <si>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</si>
  <si>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</si>
  <si>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</si>
  <si>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</si>
  <si>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</si>
  <si>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</si>
  <si>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</si>
  <si>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</si>
  <si>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</si>
  <si>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</si>
  <si>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</si>
  <si>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</si>
  <si>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</si>
  <si>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</si>
  <si>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</si>
  <si>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</si>
  <si>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</si>
  <si>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</si>
  <si>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</si>
  <si>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</si>
  <si>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</si>
  <si>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</si>
  <si>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</si>
  <si>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</si>
  <si>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</si>
  <si>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</si>
  <si>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</si>
  <si>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</si>
  <si>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</si>
  <si>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</si>
  <si>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</si>
  <si>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</si>
  <si>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</si>
  <si>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</si>
  <si>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</si>
  <si>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</si>
  <si>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</si>
  <si>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</si>
  <si>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</si>
  <si>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</si>
  <si>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</si>
  <si>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</si>
  <si>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</si>
  <si>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</si>
  <si>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</si>
  <si>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</si>
  <si>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</si>
  <si>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</si>
  <si>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</si>
  <si>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</si>
  <si>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</si>
  <si>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</si>
  <si>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</si>
  <si>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</si>
  <si>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</si>
  <si>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</si>
  <si>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</si>
  <si>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</si>
  <si>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</si>
  <si>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</si>
  <si>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</si>
  <si>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</si>
  <si>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</si>
  <si>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</si>
  <si>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</si>
  <si>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</si>
  <si>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</si>
  <si>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</si>
  <si>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</si>
  <si>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</si>
  <si>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</si>
  <si>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</si>
  <si>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</si>
  <si>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</si>
  <si>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</si>
  <si>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</si>
  <si>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</si>
  <si>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</si>
  <si>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</si>
  <si>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</si>
  <si>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</si>
  <si>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</si>
  <si>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</si>
  <si>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</si>
  <si>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</si>
  <si>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</si>
  <si>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</si>
  <si>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</si>
  <si>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</si>
  <si>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</si>
  <si>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</si>
  <si>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</si>
  <si>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</si>
  <si>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</si>
  <si>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</si>
  <si>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</si>
  <si>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</si>
  <si>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</si>
  <si>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</si>
  <si>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</si>
  <si>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</si>
  <si>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</si>
  <si>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</si>
  <si>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</si>
  <si>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</si>
  <si>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</si>
  <si>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</si>
  <si>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</si>
  <si>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</si>
  <si>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</si>
  <si>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</si>
  <si>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</si>
  <si>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</si>
  <si>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</si>
  <si>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</si>
  <si>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</si>
  <si>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</si>
  <si>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</si>
  <si>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</si>
  <si>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</si>
  <si>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</si>
  <si>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</si>
  <si>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</si>
  <si>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</si>
  <si>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</si>
  <si>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</si>
  <si>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</si>
  <si>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</si>
  <si>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</si>
  <si>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</si>
  <si>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</si>
  <si>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</si>
  <si>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</si>
  <si>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</si>
  <si>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</si>
  <si>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</si>
  <si>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</si>
  <si>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</si>
  <si>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</si>
  <si>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</si>
  <si>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</si>
  <si>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</si>
  <si>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</si>
  <si>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</si>
  <si>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</si>
  <si>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</si>
  <si>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</si>
  <si>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</si>
  <si>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</si>
  <si>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</si>
  <si>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</si>
  <si>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</si>
  <si>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</si>
  <si>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</si>
  <si>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</si>
  <si>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</si>
  <si>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</si>
  <si>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</si>
  <si>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</si>
  <si>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</si>
  <si>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</si>
  <si>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</si>
  <si>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</si>
  <si>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</si>
  <si>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</si>
  <si>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</si>
  <si>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</si>
  <si>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</si>
  <si>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</si>
  <si>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</si>
  <si>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</si>
  <si>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</si>
  <si>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</si>
  <si>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</si>
  <si>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</si>
  <si>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</si>
  <si>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</si>
  <si>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</si>
  <si>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</si>
  <si>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</si>
  <si>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</si>
  <si>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</si>
  <si>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</si>
  <si>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</si>
  <si>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</si>
  <si>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</si>
  <si>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</si>
  <si>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</si>
  <si>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</si>
  <si>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</si>
  <si>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</si>
  <si>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</si>
  <si>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</si>
  <si>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</si>
  <si>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</si>
  <si>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</si>
  <si>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</si>
  <si>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</si>
  <si>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</si>
  <si>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</si>
  <si>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</si>
  <si>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</si>
  <si>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</si>
  <si>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</si>
  <si>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</si>
  <si>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</si>
  <si>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</si>
  <si>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</si>
  <si>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</si>
  <si>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</si>
  <si>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</si>
  <si>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</si>
  <si>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</si>
  <si>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</si>
  <si>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</si>
  <si>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</si>
  <si>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</si>
  <si>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</si>
  <si>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</si>
  <si>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</si>
  <si>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</si>
  <si>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</si>
  <si>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</si>
  <si>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</si>
  <si>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</si>
  <si>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</si>
  <si>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</si>
  <si>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</si>
  <si>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</si>
  <si>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</si>
  <si>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</si>
  <si>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</si>
  <si>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</si>
  <si>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</si>
  <si>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</si>
  <si>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</si>
  <si>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</si>
  <si>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</si>
  <si>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</si>
  <si>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</si>
  <si>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</si>
  <si>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</si>
  <si>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</si>
  <si>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</si>
  <si>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</si>
  <si>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</si>
  <si>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</si>
  <si>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</si>
  <si>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</si>
  <si>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</si>
  <si>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</si>
  <si>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</si>
  <si>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</si>
  <si>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</si>
  <si>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</si>
  <si>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</si>
  <si>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</si>
  <si>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</si>
  <si>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</si>
  <si>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</si>
  <si>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</si>
  <si>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</si>
  <si>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</si>
  <si>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</si>
  <si>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</si>
  <si>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</si>
  <si>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</si>
  <si>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</si>
  <si>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</si>
  <si>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</si>
  <si>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</si>
  <si>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</si>
  <si>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</si>
  <si>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</si>
  <si>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</si>
  <si>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</si>
  <si>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</si>
  <si>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</si>
  <si>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</si>
  <si>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</si>
  <si>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</si>
  <si>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</si>
  <si>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</si>
  <si>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</si>
  <si>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</si>
  <si>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</si>
  <si>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</si>
  <si>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</si>
  <si>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</si>
  <si>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</si>
  <si>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</si>
  <si>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</si>
  <si>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</si>
  <si>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</si>
  <si>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</si>
  <si>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</si>
  <si>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</si>
  <si>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</si>
  <si>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</si>
  <si>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</si>
  <si>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</si>
  <si>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</si>
  <si>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</si>
  <si>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</si>
  <si>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</si>
  <si>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</si>
  <si>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</si>
  <si>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</si>
  <si>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</si>
  <si>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</si>
  <si>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</si>
  <si>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</si>
  <si>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</si>
  <si>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</si>
  <si>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</si>
  <si>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</si>
  <si>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</si>
  <si>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</si>
  <si>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</si>
  <si>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</si>
  <si>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</si>
  <si>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</si>
  <si>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</si>
  <si>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</si>
  <si>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</si>
  <si>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</si>
  <si>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</si>
  <si>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</si>
  <si>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</si>
  <si>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</si>
  <si>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</si>
  <si>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</si>
  <si>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</si>
  <si>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</si>
  <si>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</si>
  <si>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</si>
  <si>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</si>
  <si>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</si>
  <si>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</si>
  <si>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</si>
  <si>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</si>
  <si>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</si>
  <si>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</si>
  <si>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</si>
  <si>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</si>
  <si>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</si>
  <si>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</si>
  <si>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</si>
  <si>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</si>
  <si>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</si>
  <si>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</si>
  <si>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</si>
  <si>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</si>
  <si>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</si>
  <si>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</si>
  <si>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</si>
  <si>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</si>
  <si>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</si>
  <si>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</si>
  <si>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</si>
  <si>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</si>
  <si>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</si>
  <si>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</si>
  <si>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</si>
  <si>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</si>
  <si>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</si>
  <si>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</si>
  <si>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</si>
  <si>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</si>
  <si>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</si>
  <si>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</si>
  <si>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</si>
  <si>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</si>
  <si>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</si>
  <si>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</si>
  <si>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</si>
  <si>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</si>
  <si>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</si>
  <si>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</si>
  <si>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</si>
  <si>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</si>
  <si>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</si>
  <si>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</si>
  <si>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</si>
  <si>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</si>
  <si>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</si>
  <si>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</si>
  <si>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</si>
  <si>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</si>
  <si>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</si>
  <si>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</si>
  <si>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</si>
  <si>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</si>
  <si>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</si>
  <si>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</si>
  <si>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</si>
  <si>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</si>
  <si>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</si>
  <si>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</si>
  <si>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</si>
  <si>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</si>
  <si>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</si>
  <si>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</si>
  <si>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</si>
  <si>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</si>
  <si>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</si>
  <si>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</si>
  <si>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</si>
  <si>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</si>
  <si>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</si>
  <si>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</si>
  <si>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</si>
  <si>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</si>
  <si>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</si>
  <si>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</si>
  <si>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</si>
  <si>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</si>
  <si>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</si>
  <si>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</si>
  <si>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</si>
  <si>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</si>
  <si>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</si>
  <si>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</si>
  <si>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</si>
  <si>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</si>
  <si>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</si>
  <si>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</si>
  <si>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</si>
  <si>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</si>
  <si>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</si>
  <si>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</si>
  <si>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</si>
  <si>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</si>
  <si>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</si>
  <si>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</si>
  <si>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</si>
  <si>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</si>
  <si>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</si>
  <si>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</si>
  <si>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</si>
  <si>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</si>
  <si>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</si>
  <si>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</si>
  <si>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</si>
  <si>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</si>
  <si>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</si>
  <si>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</si>
  <si>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</si>
  <si>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</si>
  <si>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</si>
  <si>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</si>
  <si>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</si>
  <si>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</si>
  <si>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</si>
  <si>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</si>
  <si>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</si>
  <si>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</si>
  <si>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</si>
  <si>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</si>
  <si>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</si>
  <si>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</si>
  <si>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</si>
  <si>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</si>
  <si>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</si>
  <si>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</si>
  <si>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</si>
  <si>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</si>
  <si>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</si>
  <si>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</si>
  <si>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</si>
  <si>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</si>
  <si>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</si>
  <si>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</si>
  <si>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</si>
  <si>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</si>
  <si>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</si>
  <si>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</si>
  <si>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</si>
  <si>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</si>
  <si>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</si>
  <si>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</si>
  <si>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</si>
  <si>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</si>
  <si>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</si>
  <si>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</si>
  <si>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</si>
  <si>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</si>
  <si>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</si>
  <si>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</si>
  <si>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</si>
  <si>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</si>
  <si>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</si>
  <si>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</si>
  <si>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</si>
  <si>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</si>
  <si>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</si>
  <si>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</si>
  <si>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</si>
  <si>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</si>
  <si>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</si>
  <si>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</si>
  <si>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</si>
  <si>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</si>
  <si>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</si>
  <si>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</si>
  <si>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</si>
  <si>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</si>
  <si>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</si>
  <si>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</si>
  <si>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</si>
  <si>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</si>
  <si>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</si>
  <si>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</si>
  <si>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</si>
  <si>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</si>
  <si>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</si>
  <si>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</si>
  <si>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</si>
  <si>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</si>
  <si>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</si>
  <si>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</si>
  <si>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</si>
  <si>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</si>
  <si>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</si>
  <si>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</si>
  <si>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</si>
  <si>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</si>
  <si>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</si>
  <si>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</si>
  <si>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</si>
  <si>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</si>
  <si>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</si>
  <si>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</si>
  <si>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</si>
  <si>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</si>
  <si>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</si>
  <si>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</si>
  <si>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</si>
  <si>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</si>
  <si>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</si>
  <si>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</si>
  <si>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</si>
  <si>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</si>
  <si>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</si>
  <si>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</si>
  <si>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</si>
  <si>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</si>
  <si>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</si>
  <si>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</si>
  <si>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</si>
  <si>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</si>
  <si>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</si>
  <si>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</si>
  <si>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</si>
  <si>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</si>
  <si>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</si>
  <si>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</si>
  <si>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</si>
  <si>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</si>
  <si>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</si>
  <si>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</si>
  <si>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</si>
  <si>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</si>
  <si>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</si>
  <si>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</si>
  <si>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</si>
  <si>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</si>
  <si>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</si>
  <si>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</si>
  <si>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</si>
  <si>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</si>
  <si>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</si>
  <si>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</si>
  <si>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</si>
  <si>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</si>
  <si>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</si>
  <si>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</si>
  <si>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</si>
  <si>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</si>
  <si>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</si>
  <si>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</si>
  <si>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</si>
  <si>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</si>
  <si>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</si>
  <si>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</si>
  <si>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</si>
  <si>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</si>
  <si>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</si>
  <si>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</si>
  <si>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</si>
  <si>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</si>
  <si>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</si>
  <si>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</si>
  <si>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</si>
  <si>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</si>
  <si>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</si>
  <si>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</si>
  <si>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</si>
  <si>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</si>
  <si>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</si>
  <si>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</si>
  <si>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</si>
  <si>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</si>
  <si>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</si>
  <si>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</si>
  <si>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</si>
  <si>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</si>
  <si>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</si>
  <si>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</si>
  <si>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</si>
  <si>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</si>
  <si>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</si>
  <si>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</si>
  <si>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</si>
  <si>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</si>
  <si>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</si>
  <si>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</si>
  <si>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</si>
  <si>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</si>
  <si>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</si>
  <si>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</si>
  <si>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</si>
  <si>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</si>
  <si>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</si>
  <si>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</si>
  <si>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</si>
  <si>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</si>
  <si>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</si>
  <si>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</si>
  <si>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</si>
  <si>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</si>
  <si>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</si>
  <si>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</si>
  <si>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</si>
  <si>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</si>
  <si>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</si>
  <si>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</si>
  <si>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</si>
  <si>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</si>
  <si>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</si>
  <si>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</si>
  <si>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</si>
  <si>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</si>
  <si>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</si>
  <si>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</si>
  <si>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</si>
  <si>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</si>
  <si>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</si>
  <si>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</si>
  <si>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</si>
  <si>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</si>
  <si>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</si>
  <si>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</si>
  <si>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</si>
  <si>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</si>
  <si>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</si>
  <si>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</si>
  <si>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</si>
  <si>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</si>
  <si>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</si>
  <si>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</si>
  <si>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</si>
  <si>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</si>
  <si>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</si>
  <si>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</si>
  <si>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</si>
  <si>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</si>
  <si>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</si>
  <si>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</si>
  <si>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</si>
  <si>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</si>
  <si>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</si>
  <si>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</si>
  <si>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</si>
  <si>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</si>
  <si>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</si>
  <si>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</si>
  <si>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</si>
  <si>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</si>
  <si>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</si>
  <si>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</si>
  <si>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</si>
  <si>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</si>
  <si>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</si>
  <si>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</si>
  <si>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</si>
  <si>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</si>
  <si>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</si>
  <si>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</si>
  <si>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</si>
  <si>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</si>
  <si>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</si>
  <si>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</si>
  <si>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</si>
  <si>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</si>
  <si>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</si>
  <si>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</si>
  <si>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</si>
  <si>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</si>
  <si>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</si>
  <si>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</si>
  <si>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</si>
  <si>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</si>
  <si>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</si>
  <si>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</si>
  <si>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</si>
  <si>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</si>
  <si>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</si>
  <si>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</si>
  <si>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</si>
  <si>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</si>
  <si>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</si>
  <si>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</si>
  <si>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</si>
  <si>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</si>
  <si>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</si>
  <si>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</si>
  <si>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</si>
  <si>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</si>
  <si>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</si>
  <si>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</si>
  <si>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</si>
  <si>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</si>
  <si>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</si>
  <si>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</si>
  <si>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</si>
  <si>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</si>
  <si>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</si>
  <si>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</si>
  <si>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</si>
  <si>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</si>
  <si>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</si>
  <si>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</si>
  <si>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</si>
  <si>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</si>
  <si>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</si>
  <si>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</si>
  <si>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</si>
  <si>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</si>
  <si>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</si>
  <si>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</si>
  <si>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</si>
  <si>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</si>
  <si>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</si>
  <si>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</si>
  <si>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</si>
  <si>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</si>
  <si>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</si>
  <si>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</si>
  <si>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</si>
  <si>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</si>
  <si>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</si>
  <si>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</si>
  <si>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</si>
  <si>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</si>
  <si>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</si>
  <si>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</si>
  <si>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</si>
  <si>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</si>
  <si>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</si>
  <si>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</si>
  <si>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</si>
  <si>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</si>
  <si>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</si>
  <si>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</si>
  <si>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</si>
  <si>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</si>
  <si>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</si>
  <si>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</si>
  <si>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</si>
  <si>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</si>
  <si>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</si>
  <si>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</si>
  <si>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</si>
  <si>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</si>
  <si>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</si>
  <si>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</si>
  <si>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</si>
  <si>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</si>
  <si>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</si>
  <si>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</si>
  <si>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</si>
  <si>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</si>
  <si>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</si>
  <si>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</si>
  <si>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</si>
  <si>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</si>
  <si>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</si>
  <si>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</si>
  <si>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</si>
  <si>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</si>
  <si>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</si>
  <si>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</si>
  <si>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</si>
  <si>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</si>
  <si>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</si>
  <si>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</si>
  <si>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</si>
  <si>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</si>
  <si>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</si>
  <si>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</si>
  <si>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</si>
  <si>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</si>
  <si>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</si>
  <si>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</si>
  <si>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</si>
  <si>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</si>
  <si>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</si>
  <si>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</si>
  <si>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</si>
  <si>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</si>
  <si>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</si>
  <si>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</si>
  <si>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</si>
  <si>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</si>
  <si>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</si>
  <si>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</si>
  <si>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</si>
  <si>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</si>
  <si>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</si>
  <si>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</si>
  <si>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</si>
  <si>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</si>
  <si>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</si>
  <si>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</si>
  <si>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</si>
  <si>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</si>
  <si>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</si>
  <si>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</si>
  <si>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</si>
  <si>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</si>
  <si>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</si>
  <si>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</si>
  <si>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</si>
  <si>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</si>
  <si>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</si>
  <si>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</si>
  <si>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</si>
  <si>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</si>
  <si>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</si>
  <si>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</si>
  <si>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</si>
  <si>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</si>
  <si>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</si>
  <si>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</si>
  <si>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</si>
  <si>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</si>
  <si>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</si>
  <si>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</si>
  <si>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</si>
  <si>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</si>
  <si>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</si>
  <si>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</si>
  <si>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</si>
  <si>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</si>
  <si>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</si>
  <si>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</si>
  <si>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</si>
  <si>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</si>
  <si>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</si>
  <si>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</si>
  <si>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</si>
  <si>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</si>
  <si>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</si>
  <si>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</si>
  <si>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</si>
  <si>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</si>
  <si>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</si>
  <si>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</si>
  <si>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</si>
  <si>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</si>
  <si>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</si>
  <si>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</si>
  <si>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</si>
  <si>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</si>
  <si>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</si>
  <si>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</si>
  <si>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</si>
  <si>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</si>
  <si>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</si>
  <si>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</si>
  <si>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</si>
  <si>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</si>
  <si>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</si>
  <si>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</si>
  <si>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</si>
  <si>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</si>
  <si>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</si>
  <si>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</si>
  <si>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</si>
  <si>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</si>
  <si>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</si>
  <si>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</si>
  <si>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</si>
  <si>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</si>
  <si>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</si>
  <si>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</si>
  <si>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</si>
  <si>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</si>
  <si>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</si>
  <si>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</si>
  <si>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</si>
  <si>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</si>
  <si>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</si>
  <si>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</si>
  <si>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</si>
  <si>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</si>
  <si>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</si>
  <si>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</si>
  <si>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</si>
  <si>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</si>
  <si>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</si>
  <si>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</si>
  <si>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</si>
  <si>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</si>
  <si>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</si>
  <si>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</si>
  <si>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</si>
  <si>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</si>
  <si>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</si>
  <si>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</si>
  <si>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</si>
  <si>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</si>
  <si>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</si>
  <si>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</si>
  <si>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</si>
  <si>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</si>
  <si>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</si>
  <si>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</si>
  <si>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</si>
  <si>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</si>
  <si>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</si>
  <si>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</si>
  <si>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</si>
  <si>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</si>
  <si>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</si>
  <si>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</si>
  <si>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</si>
  <si>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</si>
  <si>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</si>
  <si>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</si>
  <si>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</si>
  <si>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</si>
  <si>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</si>
  <si>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</si>
  <si>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</si>
  <si>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</si>
  <si>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</si>
  <si>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</si>
  <si>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</si>
  <si>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</si>
  <si>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</si>
  <si>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</si>
  <si>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</si>
  <si>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</si>
  <si>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</si>
  <si>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</si>
  <si>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</si>
  <si>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</si>
  <si>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</si>
  <si>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</si>
  <si>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</si>
  <si>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</si>
  <si>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</si>
  <si>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</si>
  <si>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</si>
  <si>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</si>
  <si>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</si>
  <si>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</si>
  <si>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</si>
  <si>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</si>
  <si>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</si>
  <si>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</si>
  <si>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</si>
  <si>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</si>
  <si>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</si>
  <si>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</si>
  <si>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</si>
  <si>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</si>
  <si>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</si>
  <si>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</si>
  <si>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</si>
  <si>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</si>
  <si>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</si>
  <si>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</si>
  <si>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</si>
  <si>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</si>
  <si>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</si>
  <si>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</si>
  <si>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</si>
  <si>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</si>
  <si>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</si>
  <si>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</si>
  <si>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</si>
  <si>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</si>
  <si>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</si>
  <si>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</si>
  <si>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</si>
  <si>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</si>
  <si>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</si>
  <si>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</si>
  <si>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</si>
  <si>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</si>
  <si>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</si>
  <si>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</si>
  <si>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</si>
  <si>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</si>
  <si>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</si>
  <si>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</si>
  <si>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</si>
  <si>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</si>
  <si>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</si>
  <si>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</si>
  <si>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</si>
  <si>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</si>
  <si>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</si>
  <si>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</si>
  <si>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</si>
  <si>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</si>
  <si>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</si>
  <si>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</si>
  <si>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</si>
  <si>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</si>
  <si>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</si>
  <si>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</si>
  <si>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</si>
  <si>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</si>
  <si>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</si>
  <si>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</si>
  <si>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</si>
  <si>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</si>
  <si>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</si>
  <si>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</si>
  <si>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</si>
  <si>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</si>
  <si>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</si>
  <si>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</si>
  <si>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</si>
  <si>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</si>
  <si>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</si>
  <si>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1005-1011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</si>
  <si>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</si>
  <si>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</si>
  <si>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</si>
  <si>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</si>
  <si>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</si>
  <si>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</si>
  <si>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</si>
  <si>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</si>
  <si>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140-145</t>
  </si>
  <si>
    <t>200-250</t>
  </si>
  <si>
    <t>NIFTY 11200 PE 10-SEP</t>
  </si>
  <si>
    <t>80-100</t>
  </si>
  <si>
    <t>Profit of Rs.15.5/-</t>
  </si>
  <si>
    <t>Profit of Rs.6.5/-</t>
  </si>
  <si>
    <t>2120-2130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</si>
  <si>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</si>
  <si>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</si>
  <si>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</si>
  <si>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</si>
  <si>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</si>
  <si>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</si>
  <si>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</si>
  <si>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</si>
  <si>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</si>
  <si>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</si>
  <si>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1200-1210</t>
  </si>
  <si>
    <t>Loss of Rs.30/-</t>
  </si>
  <si>
    <t>NIFTY 11300 PE 10-SEP</t>
  </si>
  <si>
    <t>Profit of Rs.17/-</t>
  </si>
  <si>
    <t>FRANKLININD</t>
  </si>
  <si>
    <t>SHREE BHUVANAKARAM TRADINVEST PVT LTD</t>
  </si>
  <si>
    <t>VIDHI NIKUNJ SHAH</t>
  </si>
  <si>
    <t>TIA ENTERPRISES PRIVATE LIMITED</t>
  </si>
  <si>
    <t>OVERSKUD MULTI ASSET MANAGEMENT PRIVATE LIMITED</t>
  </si>
  <si>
    <t>WAA</t>
  </si>
  <si>
    <t>JHAVERI TRADING AND INVESTMENT PVT LTD</t>
  </si>
  <si>
    <t>Reliance Indl Infra Ltd</t>
  </si>
  <si>
    <t>SHARE INDIA SECURITIES LIMITED</t>
  </si>
  <si>
    <t>155-157</t>
  </si>
  <si>
    <t xml:space="preserve"> HCLTECH </t>
  </si>
  <si>
    <t>Profit of Rs.11.5/-</t>
  </si>
  <si>
    <t>3815-3835</t>
  </si>
  <si>
    <t>3970-4000</t>
  </si>
  <si>
    <t>TCS 2380 CE SEP</t>
  </si>
  <si>
    <t>38-40</t>
  </si>
  <si>
    <t>Loss of Rs.24/-</t>
  </si>
  <si>
    <t xml:space="preserve">NIFTY 11000 PE 17-SEP </t>
  </si>
  <si>
    <t>58-62</t>
  </si>
  <si>
    <t>120-140</t>
  </si>
  <si>
    <t>ANUPAM</t>
  </si>
  <si>
    <t>ANJULAKSHMI RAMACHANDRAN NAIR</t>
  </si>
  <si>
    <t>REKHA KISHOR SHAH</t>
  </si>
  <si>
    <t>ANUROOP</t>
  </si>
  <si>
    <t>SHERWOOD SECURITIES PVT LTD</t>
  </si>
  <si>
    <t>CHDCHEM</t>
  </si>
  <si>
    <t>REENA SHARMA</t>
  </si>
  <si>
    <t>SAHILKUMAR AMRUTBHAI VAGHELA</t>
  </si>
  <si>
    <t>GOYALASS</t>
  </si>
  <si>
    <t>BINOY RAJEN SHAH</t>
  </si>
  <si>
    <t>IFL</t>
  </si>
  <si>
    <t>VISHAL SHARMA</t>
  </si>
  <si>
    <t>KANUNGO</t>
  </si>
  <si>
    <t>KOKILABEN BIPINBHAI VAGHELA</t>
  </si>
  <si>
    <t>KEVAL SAVANT</t>
  </si>
  <si>
    <t>MODCL</t>
  </si>
  <si>
    <t>SARVAJANA PROPERTIES PRIVATE LIMITED</t>
  </si>
  <si>
    <t>PADMAIND</t>
  </si>
  <si>
    <t>REGENCY</t>
  </si>
  <si>
    <t>CONSORTIUM CAPITAL PRIVATE LIMITED</t>
  </si>
  <si>
    <t>RIBATEX</t>
  </si>
  <si>
    <t>KABIR SHRAN DAGAR</t>
  </si>
  <si>
    <t>SITA RAM</t>
  </si>
  <si>
    <t>SKC</t>
  </si>
  <si>
    <t>VARUN KUMAR TIWARI</t>
  </si>
  <si>
    <t>PANTOMATH STOCK BROKERS PRIVATE LIMITED</t>
  </si>
  <si>
    <t>SMGOLD</t>
  </si>
  <si>
    <t>SHAGUN BARTER PRIVATE LIMITED</t>
  </si>
  <si>
    <t>ZPPOLYSA</t>
  </si>
  <si>
    <t>ZEESHAN ALI KHAN</t>
  </si>
  <si>
    <t>JAMNADAS NAGARDAS MAJETHIA .</t>
  </si>
  <si>
    <t>Control Print Limited</t>
  </si>
  <si>
    <t>INDIA MAX INVESTMENT FUND LTD</t>
  </si>
  <si>
    <t>Escorts India Ltd.</t>
  </si>
  <si>
    <t>VICTORY EMERGING MARKETS SMALL CAP FUND</t>
  </si>
  <si>
    <t>GROW WELL INVESTMENTS</t>
  </si>
  <si>
    <t>SUULD</t>
  </si>
  <si>
    <t>Suumaya Lifestyle Limited</t>
  </si>
  <si>
    <t>PRANITH REALITIES LLP</t>
  </si>
  <si>
    <t>Transport Corporation of</t>
  </si>
  <si>
    <t>HDFC MUTUAL FUND</t>
  </si>
  <si>
    <t>TEMBO</t>
  </si>
  <si>
    <t>Tembo Global Ind Ltd</t>
  </si>
  <si>
    <t>The Mandhana Ret Vent Ltd</t>
  </si>
  <si>
    <t>ADESH  KUMAR</t>
  </si>
  <si>
    <t>GROVSNOR INVESTMENT FUND LIMITED</t>
  </si>
  <si>
    <t>NITU TRADING COMPANY LIMITED</t>
  </si>
  <si>
    <t>HIMALAYA FINANCE AND INVESTMENT CO</t>
  </si>
  <si>
    <t>Zicom Electronic Security</t>
  </si>
  <si>
    <t>GENERAL INSURANCE CORPORATION OF INDIA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</si>
</sst>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26" sqref="B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7" sqref="J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5" t="s">
        <v>16</v>
      </c>
      <c r="B9" s="527" t="s">
        <v>17</v>
      </c>
      <c r="C9" s="527" t="s">
        <v>18</v>
      </c>
      <c r="D9" s="274" t="s">
        <v>19</v>
      </c>
      <c r="E9" s="274" t="s">
        <v>20</v>
      </c>
      <c r="F9" s="522" t="s">
        <v>21</v>
      </c>
      <c r="G9" s="523"/>
      <c r="H9" s="524"/>
      <c r="I9" s="522" t="s">
        <v>22</v>
      </c>
      <c r="J9" s="523"/>
      <c r="K9" s="524"/>
      <c r="L9" s="274"/>
      <c r="M9" s="281"/>
      <c r="N9" s="281"/>
      <c r="O9" s="281"/>
    </row>
    <row r="10" spans="1:15" ht="59.25" customHeight="1">
      <c r="A10" s="526"/>
      <c r="B10" s="528" t="s">
        <v>17</v>
      </c>
      <c r="C10" s="52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22337.25</v>
      </c>
      <c r="E11" s="303">
        <v>22347.066666666666</v>
      </c>
      <c r="F11" s="315">
        <v>22119.133333333331</v>
      </c>
      <c r="G11" s="315">
        <v>21901.016666666666</v>
      </c>
      <c r="H11" s="315">
        <v>21673.083333333332</v>
      </c>
      <c r="I11" s="315">
        <v>22565.183333333331</v>
      </c>
      <c r="J11" s="315">
        <v>22793.116666666665</v>
      </c>
      <c r="K11" s="315">
        <v>23011.23333333333</v>
      </c>
      <c r="L11" s="302">
        <v>22575</v>
      </c>
      <c r="M11" s="302">
        <v>22128.95</v>
      </c>
      <c r="N11" s="319">
        <v>1692275</v>
      </c>
      <c r="O11" s="320">
        <v>4.0551550274391647E-2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11306.9</v>
      </c>
      <c r="E12" s="316">
        <v>11277.633333333333</v>
      </c>
      <c r="F12" s="317">
        <v>11231.266666666666</v>
      </c>
      <c r="G12" s="317">
        <v>11155.633333333333</v>
      </c>
      <c r="H12" s="317">
        <v>11109.266666666666</v>
      </c>
      <c r="I12" s="317">
        <v>11353.266666666666</v>
      </c>
      <c r="J12" s="317">
        <v>11399.633333333331</v>
      </c>
      <c r="K12" s="317">
        <v>11475.266666666666</v>
      </c>
      <c r="L12" s="304">
        <v>11324</v>
      </c>
      <c r="M12" s="304">
        <v>11202</v>
      </c>
      <c r="N12" s="319">
        <v>10634775</v>
      </c>
      <c r="O12" s="320">
        <v>-5.2247784298260859E-2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1319.75</v>
      </c>
      <c r="E13" s="316">
        <v>1311.75</v>
      </c>
      <c r="F13" s="317">
        <v>1299.5</v>
      </c>
      <c r="G13" s="317">
        <v>1279.25</v>
      </c>
      <c r="H13" s="317">
        <v>1267</v>
      </c>
      <c r="I13" s="317">
        <v>1332</v>
      </c>
      <c r="J13" s="317">
        <v>1344.25</v>
      </c>
      <c r="K13" s="317">
        <v>1364.5</v>
      </c>
      <c r="L13" s="304">
        <v>1324</v>
      </c>
      <c r="M13" s="304">
        <v>1291.5</v>
      </c>
      <c r="N13" s="319">
        <v>2142000</v>
      </c>
      <c r="O13" s="320">
        <v>-2.6142305069333939E-2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285.25</v>
      </c>
      <c r="E14" s="316">
        <v>283.05</v>
      </c>
      <c r="F14" s="317">
        <v>277.75</v>
      </c>
      <c r="G14" s="317">
        <v>270.25</v>
      </c>
      <c r="H14" s="317">
        <v>264.95</v>
      </c>
      <c r="I14" s="317">
        <v>290.55</v>
      </c>
      <c r="J14" s="317">
        <v>295.85000000000008</v>
      </c>
      <c r="K14" s="317">
        <v>303.35000000000002</v>
      </c>
      <c r="L14" s="304">
        <v>288.35000000000002</v>
      </c>
      <c r="M14" s="304">
        <v>275.55</v>
      </c>
      <c r="N14" s="319">
        <v>15856000</v>
      </c>
      <c r="O14" s="320">
        <v>3.7153322867608585E-2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345.45</v>
      </c>
      <c r="E15" s="316">
        <v>343.05</v>
      </c>
      <c r="F15" s="317">
        <v>338.8</v>
      </c>
      <c r="G15" s="317">
        <v>332.15</v>
      </c>
      <c r="H15" s="317">
        <v>327.9</v>
      </c>
      <c r="I15" s="317">
        <v>349.70000000000005</v>
      </c>
      <c r="J15" s="317">
        <v>353.95000000000005</v>
      </c>
      <c r="K15" s="317">
        <v>360.60000000000008</v>
      </c>
      <c r="L15" s="304">
        <v>347.3</v>
      </c>
      <c r="M15" s="304">
        <v>336.4</v>
      </c>
      <c r="N15" s="319">
        <v>28727500</v>
      </c>
      <c r="O15" s="320">
        <v>-8.3707283396617198E-3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740.05</v>
      </c>
      <c r="E16" s="316">
        <v>730.25</v>
      </c>
      <c r="F16" s="317">
        <v>717.85</v>
      </c>
      <c r="G16" s="317">
        <v>695.65</v>
      </c>
      <c r="H16" s="317">
        <v>683.25</v>
      </c>
      <c r="I16" s="317">
        <v>752.45</v>
      </c>
      <c r="J16" s="317">
        <v>764.85000000000014</v>
      </c>
      <c r="K16" s="317">
        <v>787.05000000000007</v>
      </c>
      <c r="L16" s="304">
        <v>742.65</v>
      </c>
      <c r="M16" s="304">
        <v>708.05</v>
      </c>
      <c r="N16" s="319">
        <v>1139000</v>
      </c>
      <c r="O16" s="320">
        <v>-2.8985507246376812E-2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209.9</v>
      </c>
      <c r="E17" s="316">
        <v>208.48333333333335</v>
      </c>
      <c r="F17" s="317">
        <v>206.16666666666669</v>
      </c>
      <c r="G17" s="317">
        <v>202.43333333333334</v>
      </c>
      <c r="H17" s="317">
        <v>200.11666666666667</v>
      </c>
      <c r="I17" s="317">
        <v>212.2166666666667</v>
      </c>
      <c r="J17" s="317">
        <v>214.53333333333336</v>
      </c>
      <c r="K17" s="317">
        <v>218.26666666666671</v>
      </c>
      <c r="L17" s="304">
        <v>210.8</v>
      </c>
      <c r="M17" s="304">
        <v>204.75</v>
      </c>
      <c r="N17" s="319">
        <v>13656000</v>
      </c>
      <c r="O17" s="320">
        <v>-1.2581344902386117E-2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1610.6</v>
      </c>
      <c r="E18" s="316">
        <v>1629.1833333333334</v>
      </c>
      <c r="F18" s="317">
        <v>1587.4166666666667</v>
      </c>
      <c r="G18" s="317">
        <v>1564.2333333333333</v>
      </c>
      <c r="H18" s="317">
        <v>1522.4666666666667</v>
      </c>
      <c r="I18" s="317">
        <v>1652.3666666666668</v>
      </c>
      <c r="J18" s="317">
        <v>1694.1333333333332</v>
      </c>
      <c r="K18" s="317">
        <v>1717.3166666666668</v>
      </c>
      <c r="L18" s="304">
        <v>1670.95</v>
      </c>
      <c r="M18" s="304">
        <v>1606</v>
      </c>
      <c r="N18" s="319">
        <v>1001500</v>
      </c>
      <c r="O18" s="320">
        <v>0.15914351851851852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114</v>
      </c>
      <c r="E19" s="316">
        <v>113.18333333333334</v>
      </c>
      <c r="F19" s="317">
        <v>110.86666666666667</v>
      </c>
      <c r="G19" s="317">
        <v>107.73333333333333</v>
      </c>
      <c r="H19" s="317">
        <v>105.41666666666667</v>
      </c>
      <c r="I19" s="317">
        <v>116.31666666666668</v>
      </c>
      <c r="J19" s="317">
        <v>118.63333333333334</v>
      </c>
      <c r="K19" s="317">
        <v>121.76666666666668</v>
      </c>
      <c r="L19" s="304">
        <v>115.5</v>
      </c>
      <c r="M19" s="304">
        <v>110.05</v>
      </c>
      <c r="N19" s="319">
        <v>13175000</v>
      </c>
      <c r="O19" s="320">
        <v>1.5805705474171164E-2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67.3</v>
      </c>
      <c r="E20" s="316">
        <v>66.483333333333334</v>
      </c>
      <c r="F20" s="317">
        <v>65.216666666666669</v>
      </c>
      <c r="G20" s="317">
        <v>63.13333333333334</v>
      </c>
      <c r="H20" s="317">
        <v>61.866666666666674</v>
      </c>
      <c r="I20" s="317">
        <v>68.566666666666663</v>
      </c>
      <c r="J20" s="317">
        <v>69.833333333333343</v>
      </c>
      <c r="K20" s="317">
        <v>71.916666666666657</v>
      </c>
      <c r="L20" s="304">
        <v>67.75</v>
      </c>
      <c r="M20" s="304">
        <v>64.400000000000006</v>
      </c>
      <c r="N20" s="319">
        <v>35388000</v>
      </c>
      <c r="O20" s="320">
        <v>5.9552681218000537E-2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1987.15</v>
      </c>
      <c r="E21" s="316">
        <v>1975.0333333333335</v>
      </c>
      <c r="F21" s="317">
        <v>1952.3166666666671</v>
      </c>
      <c r="G21" s="317">
        <v>1917.4833333333336</v>
      </c>
      <c r="H21" s="317">
        <v>1894.7666666666671</v>
      </c>
      <c r="I21" s="317">
        <v>2009.866666666667</v>
      </c>
      <c r="J21" s="317">
        <v>2032.5833333333337</v>
      </c>
      <c r="K21" s="317">
        <v>2067.416666666667</v>
      </c>
      <c r="L21" s="304">
        <v>1997.75</v>
      </c>
      <c r="M21" s="304">
        <v>1940.2</v>
      </c>
      <c r="N21" s="319">
        <v>3558000</v>
      </c>
      <c r="O21" s="320">
        <v>-2.2420046158918561E-2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806.05</v>
      </c>
      <c r="E22" s="316">
        <v>796.2833333333333</v>
      </c>
      <c r="F22" s="317">
        <v>783.26666666666665</v>
      </c>
      <c r="G22" s="317">
        <v>760.48333333333335</v>
      </c>
      <c r="H22" s="317">
        <v>747.4666666666667</v>
      </c>
      <c r="I22" s="317">
        <v>819.06666666666661</v>
      </c>
      <c r="J22" s="317">
        <v>832.08333333333326</v>
      </c>
      <c r="K22" s="317">
        <v>854.86666666666656</v>
      </c>
      <c r="L22" s="304">
        <v>809.3</v>
      </c>
      <c r="M22" s="304">
        <v>773.5</v>
      </c>
      <c r="N22" s="319">
        <v>14670500</v>
      </c>
      <c r="O22" s="320">
        <v>1.1926111908177906E-2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433.3</v>
      </c>
      <c r="E23" s="316">
        <v>434.73333333333335</v>
      </c>
      <c r="F23" s="317">
        <v>424.81666666666672</v>
      </c>
      <c r="G23" s="317">
        <v>416.33333333333337</v>
      </c>
      <c r="H23" s="317">
        <v>406.41666666666674</v>
      </c>
      <c r="I23" s="317">
        <v>443.2166666666667</v>
      </c>
      <c r="J23" s="317">
        <v>453.13333333333333</v>
      </c>
      <c r="K23" s="317">
        <v>461.61666666666667</v>
      </c>
      <c r="L23" s="304">
        <v>444.65</v>
      </c>
      <c r="M23" s="304">
        <v>426.25</v>
      </c>
      <c r="N23" s="319">
        <v>56004000</v>
      </c>
      <c r="O23" s="320">
        <v>9.0828347045624536E-2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2923.65</v>
      </c>
      <c r="E24" s="316">
        <v>2889.9333333333329</v>
      </c>
      <c r="F24" s="317">
        <v>2844.8666666666659</v>
      </c>
      <c r="G24" s="317">
        <v>2766.083333333333</v>
      </c>
      <c r="H24" s="317">
        <v>2721.016666666666</v>
      </c>
      <c r="I24" s="317">
        <v>2968.7166666666658</v>
      </c>
      <c r="J24" s="317">
        <v>3013.7833333333324</v>
      </c>
      <c r="K24" s="317">
        <v>3092.5666666666657</v>
      </c>
      <c r="L24" s="304">
        <v>2935</v>
      </c>
      <c r="M24" s="304">
        <v>2811.15</v>
      </c>
      <c r="N24" s="319">
        <v>1644750</v>
      </c>
      <c r="O24" s="320">
        <v>1.1531365313653136E-2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6058.5</v>
      </c>
      <c r="E25" s="316">
        <v>6088.166666666667</v>
      </c>
      <c r="F25" s="317">
        <v>5953.3333333333339</v>
      </c>
      <c r="G25" s="317">
        <v>5848.166666666667</v>
      </c>
      <c r="H25" s="317">
        <v>5713.3333333333339</v>
      </c>
      <c r="I25" s="317">
        <v>6193.3333333333339</v>
      </c>
      <c r="J25" s="317">
        <v>6328.1666666666679</v>
      </c>
      <c r="K25" s="317">
        <v>6433.3333333333339</v>
      </c>
      <c r="L25" s="304">
        <v>6223</v>
      </c>
      <c r="M25" s="304">
        <v>5983</v>
      </c>
      <c r="N25" s="319">
        <v>769250</v>
      </c>
      <c r="O25" s="320">
        <v>8.9782185231096157E-2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3430.45</v>
      </c>
      <c r="E26" s="316">
        <v>3437.15</v>
      </c>
      <c r="F26" s="317">
        <v>3380.25</v>
      </c>
      <c r="G26" s="317">
        <v>3330.0499999999997</v>
      </c>
      <c r="H26" s="317">
        <v>3273.1499999999996</v>
      </c>
      <c r="I26" s="317">
        <v>3487.3500000000004</v>
      </c>
      <c r="J26" s="317">
        <v>3544.2500000000009</v>
      </c>
      <c r="K26" s="317">
        <v>3594.4500000000007</v>
      </c>
      <c r="L26" s="304">
        <v>3494.05</v>
      </c>
      <c r="M26" s="304">
        <v>3386.95</v>
      </c>
      <c r="N26" s="319">
        <v>5382500</v>
      </c>
      <c r="O26" s="320">
        <v>1.260464678769636E-2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1270.55</v>
      </c>
      <c r="E27" s="316">
        <v>1263.3166666666668</v>
      </c>
      <c r="F27" s="317">
        <v>1250.6333333333337</v>
      </c>
      <c r="G27" s="317">
        <v>1230.7166666666669</v>
      </c>
      <c r="H27" s="317">
        <v>1218.0333333333338</v>
      </c>
      <c r="I27" s="317">
        <v>1283.2333333333336</v>
      </c>
      <c r="J27" s="317">
        <v>1295.9166666666665</v>
      </c>
      <c r="K27" s="317">
        <v>1315.8333333333335</v>
      </c>
      <c r="L27" s="304">
        <v>1276</v>
      </c>
      <c r="M27" s="304">
        <v>1243.4000000000001</v>
      </c>
      <c r="N27" s="319">
        <v>1891200</v>
      </c>
      <c r="O27" s="320">
        <v>4.2787825319805912E-2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301.7</v>
      </c>
      <c r="E28" s="316">
        <v>300.46666666666664</v>
      </c>
      <c r="F28" s="317">
        <v>297.23333333333329</v>
      </c>
      <c r="G28" s="317">
        <v>292.76666666666665</v>
      </c>
      <c r="H28" s="317">
        <v>289.5333333333333</v>
      </c>
      <c r="I28" s="317">
        <v>304.93333333333328</v>
      </c>
      <c r="J28" s="317">
        <v>308.16666666666663</v>
      </c>
      <c r="K28" s="317">
        <v>312.63333333333327</v>
      </c>
      <c r="L28" s="304">
        <v>303.7</v>
      </c>
      <c r="M28" s="304">
        <v>296</v>
      </c>
      <c r="N28" s="319">
        <v>19342800</v>
      </c>
      <c r="O28" s="320">
        <v>1.4156285390713477E-2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44.55</v>
      </c>
      <c r="E29" s="316">
        <v>44.366666666666667</v>
      </c>
      <c r="F29" s="317">
        <v>43.783333333333331</v>
      </c>
      <c r="G29" s="317">
        <v>43.016666666666666</v>
      </c>
      <c r="H29" s="317">
        <v>42.43333333333333</v>
      </c>
      <c r="I29" s="317">
        <v>45.133333333333333</v>
      </c>
      <c r="J29" s="317">
        <v>45.716666666666661</v>
      </c>
      <c r="K29" s="317">
        <v>46.483333333333334</v>
      </c>
      <c r="L29" s="304">
        <v>44.95</v>
      </c>
      <c r="M29" s="304">
        <v>43.6</v>
      </c>
      <c r="N29" s="319">
        <v>56038800</v>
      </c>
      <c r="O29" s="320">
        <v>-5.724927576217409E-2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1288.5999999999999</v>
      </c>
      <c r="E30" s="316">
        <v>1292.4333333333334</v>
      </c>
      <c r="F30" s="317">
        <v>1269.1666666666667</v>
      </c>
      <c r="G30" s="317">
        <v>1249.7333333333333</v>
      </c>
      <c r="H30" s="317">
        <v>1226.4666666666667</v>
      </c>
      <c r="I30" s="317">
        <v>1311.8666666666668</v>
      </c>
      <c r="J30" s="317">
        <v>1335.1333333333332</v>
      </c>
      <c r="K30" s="317">
        <v>1354.5666666666668</v>
      </c>
      <c r="L30" s="304">
        <v>1315.7</v>
      </c>
      <c r="M30" s="304">
        <v>1273</v>
      </c>
      <c r="N30" s="319">
        <v>2037750</v>
      </c>
      <c r="O30" s="320">
        <v>4.6610169491525424E-2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100.05</v>
      </c>
      <c r="E31" s="316">
        <v>100.36666666666667</v>
      </c>
      <c r="F31" s="317">
        <v>98.233333333333348</v>
      </c>
      <c r="G31" s="317">
        <v>96.416666666666671</v>
      </c>
      <c r="H31" s="317">
        <v>94.283333333333346</v>
      </c>
      <c r="I31" s="317">
        <v>102.18333333333335</v>
      </c>
      <c r="J31" s="317">
        <v>104.31666666666668</v>
      </c>
      <c r="K31" s="317">
        <v>106.13333333333335</v>
      </c>
      <c r="L31" s="304">
        <v>102.5</v>
      </c>
      <c r="M31" s="304">
        <v>98.55</v>
      </c>
      <c r="N31" s="319">
        <v>38661200</v>
      </c>
      <c r="O31" s="320">
        <v>5.233760860570956E-2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564.29999999999995</v>
      </c>
      <c r="E32" s="316">
        <v>561.24999999999989</v>
      </c>
      <c r="F32" s="317">
        <v>555.5999999999998</v>
      </c>
      <c r="G32" s="317">
        <v>546.89999999999986</v>
      </c>
      <c r="H32" s="317">
        <v>541.24999999999977</v>
      </c>
      <c r="I32" s="317">
        <v>569.94999999999982</v>
      </c>
      <c r="J32" s="317">
        <v>575.59999999999991</v>
      </c>
      <c r="K32" s="317">
        <v>584.29999999999984</v>
      </c>
      <c r="L32" s="304">
        <v>566.9</v>
      </c>
      <c r="M32" s="304">
        <v>552.54999999999995</v>
      </c>
      <c r="N32" s="319">
        <v>2978800</v>
      </c>
      <c r="O32" s="320">
        <v>-1.4749262536873156E-3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468.3</v>
      </c>
      <c r="E33" s="316">
        <v>465.93333333333339</v>
      </c>
      <c r="F33" s="317">
        <v>460.51666666666677</v>
      </c>
      <c r="G33" s="317">
        <v>452.73333333333335</v>
      </c>
      <c r="H33" s="317">
        <v>447.31666666666672</v>
      </c>
      <c r="I33" s="317">
        <v>473.71666666666681</v>
      </c>
      <c r="J33" s="317">
        <v>479.13333333333344</v>
      </c>
      <c r="K33" s="317">
        <v>486.91666666666686</v>
      </c>
      <c r="L33" s="304">
        <v>471.35</v>
      </c>
      <c r="M33" s="304">
        <v>458.15</v>
      </c>
      <c r="N33" s="319">
        <v>5616000</v>
      </c>
      <c r="O33" s="320">
        <v>7.4318507890961269E-2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507.4</v>
      </c>
      <c r="E34" s="316">
        <v>503.4666666666667</v>
      </c>
      <c r="F34" s="317">
        <v>497.43333333333339</v>
      </c>
      <c r="G34" s="317">
        <v>487.4666666666667</v>
      </c>
      <c r="H34" s="317">
        <v>481.43333333333339</v>
      </c>
      <c r="I34" s="317">
        <v>513.43333333333339</v>
      </c>
      <c r="J34" s="317">
        <v>519.4666666666667</v>
      </c>
      <c r="K34" s="317">
        <v>529.43333333333339</v>
      </c>
      <c r="L34" s="304">
        <v>509.5</v>
      </c>
      <c r="M34" s="304">
        <v>493.5</v>
      </c>
      <c r="N34" s="319">
        <v>126036441</v>
      </c>
      <c r="O34" s="320">
        <v>-1.3588491793304264E-2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36.35</v>
      </c>
      <c r="E35" s="316">
        <v>36.25</v>
      </c>
      <c r="F35" s="317">
        <v>35.65</v>
      </c>
      <c r="G35" s="317">
        <v>34.949999999999996</v>
      </c>
      <c r="H35" s="317">
        <v>34.349999999999994</v>
      </c>
      <c r="I35" s="317">
        <v>36.950000000000003</v>
      </c>
      <c r="J35" s="317">
        <v>37.549999999999997</v>
      </c>
      <c r="K35" s="317">
        <v>38.250000000000007</v>
      </c>
      <c r="L35" s="304">
        <v>36.85</v>
      </c>
      <c r="M35" s="304">
        <v>35.549999999999997</v>
      </c>
      <c r="N35" s="319">
        <v>62538000</v>
      </c>
      <c r="O35" s="320">
        <v>-6.5872020075282312E-2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430.05</v>
      </c>
      <c r="E36" s="316">
        <v>425.01666666666665</v>
      </c>
      <c r="F36" s="317">
        <v>416.0333333333333</v>
      </c>
      <c r="G36" s="317">
        <v>402.01666666666665</v>
      </c>
      <c r="H36" s="317">
        <v>393.0333333333333</v>
      </c>
      <c r="I36" s="317">
        <v>439.0333333333333</v>
      </c>
      <c r="J36" s="317">
        <v>448.01666666666665</v>
      </c>
      <c r="K36" s="317">
        <v>462.0333333333333</v>
      </c>
      <c r="L36" s="304">
        <v>434</v>
      </c>
      <c r="M36" s="304">
        <v>411</v>
      </c>
      <c r="N36" s="319">
        <v>14467000</v>
      </c>
      <c r="O36" s="320">
        <v>3.3689400164338537E-2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12846.8</v>
      </c>
      <c r="E37" s="316">
        <v>12770.683333333334</v>
      </c>
      <c r="F37" s="317">
        <v>12636.366666666669</v>
      </c>
      <c r="G37" s="317">
        <v>12425.933333333334</v>
      </c>
      <c r="H37" s="317">
        <v>12291.616666666669</v>
      </c>
      <c r="I37" s="317">
        <v>12981.116666666669</v>
      </c>
      <c r="J37" s="317">
        <v>13115.433333333334</v>
      </c>
      <c r="K37" s="317">
        <v>13325.866666666669</v>
      </c>
      <c r="L37" s="304">
        <v>12905</v>
      </c>
      <c r="M37" s="304">
        <v>12560.25</v>
      </c>
      <c r="N37" s="319">
        <v>90750</v>
      </c>
      <c r="O37" s="320">
        <v>0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407.75</v>
      </c>
      <c r="E38" s="316">
        <v>406.09999999999997</v>
      </c>
      <c r="F38" s="317">
        <v>401.29999999999995</v>
      </c>
      <c r="G38" s="317">
        <v>394.84999999999997</v>
      </c>
      <c r="H38" s="317">
        <v>390.04999999999995</v>
      </c>
      <c r="I38" s="317">
        <v>412.54999999999995</v>
      </c>
      <c r="J38" s="317">
        <v>417.35</v>
      </c>
      <c r="K38" s="317">
        <v>423.79999999999995</v>
      </c>
      <c r="L38" s="304">
        <v>410.9</v>
      </c>
      <c r="M38" s="304">
        <v>399.65</v>
      </c>
      <c r="N38" s="319">
        <v>21162600</v>
      </c>
      <c r="O38" s="320">
        <v>3.6955371317692713E-2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3757.1</v>
      </c>
      <c r="E39" s="316">
        <v>3733.3999999999996</v>
      </c>
      <c r="F39" s="317">
        <v>3700.5999999999995</v>
      </c>
      <c r="G39" s="317">
        <v>3644.1</v>
      </c>
      <c r="H39" s="317">
        <v>3611.2999999999997</v>
      </c>
      <c r="I39" s="317">
        <v>3789.8999999999992</v>
      </c>
      <c r="J39" s="317">
        <v>3822.6999999999994</v>
      </c>
      <c r="K39" s="317">
        <v>3879.1999999999989</v>
      </c>
      <c r="L39" s="304">
        <v>3766.2</v>
      </c>
      <c r="M39" s="304">
        <v>3676.9</v>
      </c>
      <c r="N39" s="319">
        <v>1002200</v>
      </c>
      <c r="O39" s="320">
        <v>-7.9760717846460614E-4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372.15</v>
      </c>
      <c r="E40" s="316">
        <v>368.79999999999995</v>
      </c>
      <c r="F40" s="317">
        <v>364.14999999999992</v>
      </c>
      <c r="G40" s="317">
        <v>356.15</v>
      </c>
      <c r="H40" s="317">
        <v>351.49999999999994</v>
      </c>
      <c r="I40" s="317">
        <v>376.7999999999999</v>
      </c>
      <c r="J40" s="317">
        <v>381.45</v>
      </c>
      <c r="K40" s="317">
        <v>389.44999999999987</v>
      </c>
      <c r="L40" s="304">
        <v>373.45</v>
      </c>
      <c r="M40" s="304">
        <v>360.8</v>
      </c>
      <c r="N40" s="319">
        <v>8868200</v>
      </c>
      <c r="O40" s="320">
        <v>2.3876047752095505E-2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97.1</v>
      </c>
      <c r="E41" s="316">
        <v>96</v>
      </c>
      <c r="F41" s="317">
        <v>94.35</v>
      </c>
      <c r="G41" s="317">
        <v>91.6</v>
      </c>
      <c r="H41" s="317">
        <v>89.949999999999989</v>
      </c>
      <c r="I41" s="317">
        <v>98.75</v>
      </c>
      <c r="J41" s="317">
        <v>100.4</v>
      </c>
      <c r="K41" s="317">
        <v>103.15</v>
      </c>
      <c r="L41" s="304">
        <v>97.65</v>
      </c>
      <c r="M41" s="304">
        <v>93.25</v>
      </c>
      <c r="N41" s="319">
        <v>11115000</v>
      </c>
      <c r="O41" s="320">
        <v>-3.8078753786239726E-2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220.85</v>
      </c>
      <c r="E42" s="316">
        <v>219.88333333333333</v>
      </c>
      <c r="F42" s="317">
        <v>216.46666666666664</v>
      </c>
      <c r="G42" s="317">
        <v>212.08333333333331</v>
      </c>
      <c r="H42" s="317">
        <v>208.66666666666663</v>
      </c>
      <c r="I42" s="317">
        <v>224.26666666666665</v>
      </c>
      <c r="J42" s="317">
        <v>227.68333333333334</v>
      </c>
      <c r="K42" s="317">
        <v>232.06666666666666</v>
      </c>
      <c r="L42" s="304">
        <v>223.3</v>
      </c>
      <c r="M42" s="304">
        <v>215.5</v>
      </c>
      <c r="N42" s="319">
        <v>5657500</v>
      </c>
      <c r="O42" s="320">
        <v>2.5373810602628003E-2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730.5</v>
      </c>
      <c r="E43" s="316">
        <v>724.51666666666677</v>
      </c>
      <c r="F43" s="317">
        <v>712.88333333333355</v>
      </c>
      <c r="G43" s="317">
        <v>695.26666666666677</v>
      </c>
      <c r="H43" s="317">
        <v>683.63333333333355</v>
      </c>
      <c r="I43" s="317">
        <v>742.13333333333355</v>
      </c>
      <c r="J43" s="317">
        <v>753.76666666666677</v>
      </c>
      <c r="K43" s="317">
        <v>771.38333333333355</v>
      </c>
      <c r="L43" s="304">
        <v>736.15</v>
      </c>
      <c r="M43" s="304">
        <v>706.9</v>
      </c>
      <c r="N43" s="319">
        <v>15005900</v>
      </c>
      <c r="O43" s="320">
        <v>6.0135959560746032E-3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127.45</v>
      </c>
      <c r="E44" s="316">
        <v>127.21666666666665</v>
      </c>
      <c r="F44" s="317">
        <v>125.08333333333331</v>
      </c>
      <c r="G44" s="317">
        <v>122.71666666666665</v>
      </c>
      <c r="H44" s="317">
        <v>120.58333333333331</v>
      </c>
      <c r="I44" s="317">
        <v>129.58333333333331</v>
      </c>
      <c r="J44" s="317">
        <v>131.71666666666667</v>
      </c>
      <c r="K44" s="317">
        <v>134.08333333333331</v>
      </c>
      <c r="L44" s="304">
        <v>129.35</v>
      </c>
      <c r="M44" s="304">
        <v>124.85</v>
      </c>
      <c r="N44" s="319">
        <v>34502500</v>
      </c>
      <c r="O44" s="320">
        <v>8.0407832232649745E-2</v>
      </c>
    </row>
    <row r="45" spans="1:15" ht="15">
      <c r="A45" s="277">
        <v>35</v>
      </c>
      <c r="B45" s="430" t="s">
        <v>107</v>
      </c>
      <c r="C45" s="277" t="s">
        <v>3643</v>
      </c>
      <c r="D45" s="316">
        <v>1919.85</v>
      </c>
      <c r="E45" s="316">
        <v>1922.95</v>
      </c>
      <c r="F45" s="317">
        <v>1902.45</v>
      </c>
      <c r="G45" s="317">
        <v>1885.05</v>
      </c>
      <c r="H45" s="317">
        <v>1864.55</v>
      </c>
      <c r="I45" s="317">
        <v>1940.3500000000001</v>
      </c>
      <c r="J45" s="317">
        <v>1960.8500000000001</v>
      </c>
      <c r="K45" s="317">
        <v>1978.2500000000002</v>
      </c>
      <c r="L45" s="304">
        <v>1943.45</v>
      </c>
      <c r="M45" s="304">
        <v>1905.55</v>
      </c>
      <c r="N45" s="319">
        <v>343875</v>
      </c>
      <c r="O45" s="320">
        <v>2.2296544035674472E-2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1372.75</v>
      </c>
      <c r="E46" s="316">
        <v>1365.0333333333333</v>
      </c>
      <c r="F46" s="317">
        <v>1354.4666666666667</v>
      </c>
      <c r="G46" s="317">
        <v>1336.1833333333334</v>
      </c>
      <c r="H46" s="317">
        <v>1325.6166666666668</v>
      </c>
      <c r="I46" s="317">
        <v>1383.3166666666666</v>
      </c>
      <c r="J46" s="317">
        <v>1393.8833333333332</v>
      </c>
      <c r="K46" s="317">
        <v>1412.1666666666665</v>
      </c>
      <c r="L46" s="304">
        <v>1375.6</v>
      </c>
      <c r="M46" s="304">
        <v>1346.75</v>
      </c>
      <c r="N46" s="319">
        <v>3040100</v>
      </c>
      <c r="O46" s="320">
        <v>5.2593310712554533E-2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374.2</v>
      </c>
      <c r="E47" s="316">
        <v>374.16666666666669</v>
      </c>
      <c r="F47" s="317">
        <v>368.38333333333338</v>
      </c>
      <c r="G47" s="317">
        <v>362.56666666666672</v>
      </c>
      <c r="H47" s="317">
        <v>356.78333333333342</v>
      </c>
      <c r="I47" s="317">
        <v>379.98333333333335</v>
      </c>
      <c r="J47" s="317">
        <v>385.76666666666665</v>
      </c>
      <c r="K47" s="317">
        <v>391.58333333333331</v>
      </c>
      <c r="L47" s="304">
        <v>379.95</v>
      </c>
      <c r="M47" s="304">
        <v>368.35</v>
      </c>
      <c r="N47" s="319">
        <v>5930022</v>
      </c>
      <c r="O47" s="320">
        <v>0.10547785547785547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460.45</v>
      </c>
      <c r="E48" s="316">
        <v>458.33333333333331</v>
      </c>
      <c r="F48" s="317">
        <v>454.41666666666663</v>
      </c>
      <c r="G48" s="317">
        <v>448.38333333333333</v>
      </c>
      <c r="H48" s="317">
        <v>444.46666666666664</v>
      </c>
      <c r="I48" s="317">
        <v>464.36666666666662</v>
      </c>
      <c r="J48" s="317">
        <v>468.28333333333325</v>
      </c>
      <c r="K48" s="317">
        <v>474.31666666666661</v>
      </c>
      <c r="L48" s="304">
        <v>462.25</v>
      </c>
      <c r="M48" s="304">
        <v>452.3</v>
      </c>
      <c r="N48" s="319">
        <v>1698000</v>
      </c>
      <c r="O48" s="320">
        <v>-6.477197620621282E-2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493.05</v>
      </c>
      <c r="E49" s="316">
        <v>490.18333333333339</v>
      </c>
      <c r="F49" s="317">
        <v>486.01666666666677</v>
      </c>
      <c r="G49" s="317">
        <v>478.98333333333335</v>
      </c>
      <c r="H49" s="317">
        <v>474.81666666666672</v>
      </c>
      <c r="I49" s="317">
        <v>497.21666666666681</v>
      </c>
      <c r="J49" s="317">
        <v>501.38333333333344</v>
      </c>
      <c r="K49" s="317">
        <v>508.41666666666686</v>
      </c>
      <c r="L49" s="304">
        <v>494.35</v>
      </c>
      <c r="M49" s="304">
        <v>483.15</v>
      </c>
      <c r="N49" s="319">
        <v>10488750</v>
      </c>
      <c r="O49" s="320">
        <v>-6.1589482411465116E-3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3173.35</v>
      </c>
      <c r="E50" s="316">
        <v>3147.3833333333337</v>
      </c>
      <c r="F50" s="317">
        <v>3111.7666666666673</v>
      </c>
      <c r="G50" s="317">
        <v>3050.1833333333338</v>
      </c>
      <c r="H50" s="317">
        <v>3014.5666666666675</v>
      </c>
      <c r="I50" s="317">
        <v>3208.9666666666672</v>
      </c>
      <c r="J50" s="317">
        <v>3244.583333333333</v>
      </c>
      <c r="K50" s="317">
        <v>3306.166666666667</v>
      </c>
      <c r="L50" s="304">
        <v>3183</v>
      </c>
      <c r="M50" s="304">
        <v>3085.8</v>
      </c>
      <c r="N50" s="319">
        <v>3040800</v>
      </c>
      <c r="O50" s="320">
        <v>3.3301617507136061E-2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149.65</v>
      </c>
      <c r="E51" s="316">
        <v>148.21666666666667</v>
      </c>
      <c r="F51" s="317">
        <v>145.78333333333333</v>
      </c>
      <c r="G51" s="317">
        <v>141.91666666666666</v>
      </c>
      <c r="H51" s="317">
        <v>139.48333333333332</v>
      </c>
      <c r="I51" s="317">
        <v>152.08333333333334</v>
      </c>
      <c r="J51" s="317">
        <v>154.51666666666668</v>
      </c>
      <c r="K51" s="317">
        <v>158.38333333333335</v>
      </c>
      <c r="L51" s="304">
        <v>150.65</v>
      </c>
      <c r="M51" s="304">
        <v>144.35</v>
      </c>
      <c r="N51" s="319">
        <v>29762700</v>
      </c>
      <c r="O51" s="320">
        <v>2.9331202921707374E-2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4442.3500000000004</v>
      </c>
      <c r="E52" s="316">
        <v>4412.4333333333334</v>
      </c>
      <c r="F52" s="317">
        <v>4369.0166666666664</v>
      </c>
      <c r="G52" s="317">
        <v>4295.6833333333334</v>
      </c>
      <c r="H52" s="317">
        <v>4252.2666666666664</v>
      </c>
      <c r="I52" s="317">
        <v>4485.7666666666664</v>
      </c>
      <c r="J52" s="317">
        <v>4529.1833333333325</v>
      </c>
      <c r="K52" s="317">
        <v>4602.5166666666664</v>
      </c>
      <c r="L52" s="304">
        <v>4455.8500000000004</v>
      </c>
      <c r="M52" s="304">
        <v>4339.1000000000004</v>
      </c>
      <c r="N52" s="319">
        <v>2772250</v>
      </c>
      <c r="O52" s="320">
        <v>-1.2995104583889631E-2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2187.25</v>
      </c>
      <c r="E53" s="316">
        <v>2173.5666666666666</v>
      </c>
      <c r="F53" s="317">
        <v>2149.1333333333332</v>
      </c>
      <c r="G53" s="317">
        <v>2111.0166666666664</v>
      </c>
      <c r="H53" s="317">
        <v>2086.583333333333</v>
      </c>
      <c r="I53" s="317">
        <v>2211.6833333333334</v>
      </c>
      <c r="J53" s="317">
        <v>2236.1166666666668</v>
      </c>
      <c r="K53" s="317">
        <v>2274.2333333333336</v>
      </c>
      <c r="L53" s="304">
        <v>2198</v>
      </c>
      <c r="M53" s="304">
        <v>2135.4499999999998</v>
      </c>
      <c r="N53" s="319">
        <v>2316650</v>
      </c>
      <c r="O53" s="320">
        <v>-7.7949332933593164E-3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1205.2</v>
      </c>
      <c r="E54" s="316">
        <v>1178.4666666666667</v>
      </c>
      <c r="F54" s="317">
        <v>1141.0833333333335</v>
      </c>
      <c r="G54" s="317">
        <v>1076.9666666666667</v>
      </c>
      <c r="H54" s="317">
        <v>1039.5833333333335</v>
      </c>
      <c r="I54" s="317">
        <v>1242.5833333333335</v>
      </c>
      <c r="J54" s="317">
        <v>1279.9666666666667</v>
      </c>
      <c r="K54" s="317">
        <v>1344.0833333333335</v>
      </c>
      <c r="L54" s="304">
        <v>1215.8499999999999</v>
      </c>
      <c r="M54" s="304">
        <v>1114.3499999999999</v>
      </c>
      <c r="N54" s="319">
        <v>2971100</v>
      </c>
      <c r="O54" s="320">
        <v>3.6454336147352266E-2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156.35</v>
      </c>
      <c r="E55" s="316">
        <v>156.06666666666669</v>
      </c>
      <c r="F55" s="317">
        <v>154.13333333333338</v>
      </c>
      <c r="G55" s="317">
        <v>151.91666666666669</v>
      </c>
      <c r="H55" s="317">
        <v>149.98333333333338</v>
      </c>
      <c r="I55" s="317">
        <v>158.28333333333339</v>
      </c>
      <c r="J55" s="317">
        <v>160.21666666666673</v>
      </c>
      <c r="K55" s="317">
        <v>162.43333333333339</v>
      </c>
      <c r="L55" s="304">
        <v>158</v>
      </c>
      <c r="M55" s="304">
        <v>153.85</v>
      </c>
      <c r="N55" s="319">
        <v>9630000</v>
      </c>
      <c r="O55" s="320">
        <v>-6.8268895855102749E-2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51.45</v>
      </c>
      <c r="E56" s="316">
        <v>51.016666666666673</v>
      </c>
      <c r="F56" s="317">
        <v>50.133333333333347</v>
      </c>
      <c r="G56" s="317">
        <v>48.816666666666677</v>
      </c>
      <c r="H56" s="317">
        <v>47.933333333333351</v>
      </c>
      <c r="I56" s="317">
        <v>52.333333333333343</v>
      </c>
      <c r="J56" s="317">
        <v>53.216666666666669</v>
      </c>
      <c r="K56" s="317">
        <v>54.533333333333339</v>
      </c>
      <c r="L56" s="304">
        <v>51.9</v>
      </c>
      <c r="M56" s="304">
        <v>49.7</v>
      </c>
      <c r="N56" s="319">
        <v>93891000</v>
      </c>
      <c r="O56" s="320">
        <v>-1.2250737726906913E-2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91.5</v>
      </c>
      <c r="E57" s="316">
        <v>92.266666666666666</v>
      </c>
      <c r="F57" s="317">
        <v>89.633333333333326</v>
      </c>
      <c r="G57" s="317">
        <v>87.766666666666666</v>
      </c>
      <c r="H57" s="317">
        <v>85.133333333333326</v>
      </c>
      <c r="I57" s="317">
        <v>94.133333333333326</v>
      </c>
      <c r="J57" s="317">
        <v>96.76666666666668</v>
      </c>
      <c r="K57" s="317">
        <v>98.633333333333326</v>
      </c>
      <c r="L57" s="304">
        <v>94.9</v>
      </c>
      <c r="M57" s="304">
        <v>90.4</v>
      </c>
      <c r="N57" s="319">
        <v>24479300</v>
      </c>
      <c r="O57" s="320">
        <v>7.6159828372217755E-2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469.2</v>
      </c>
      <c r="E58" s="316">
        <v>463.7833333333333</v>
      </c>
      <c r="F58" s="317">
        <v>455.16666666666663</v>
      </c>
      <c r="G58" s="317">
        <v>441.13333333333333</v>
      </c>
      <c r="H58" s="317">
        <v>432.51666666666665</v>
      </c>
      <c r="I58" s="317">
        <v>477.81666666666661</v>
      </c>
      <c r="J58" s="317">
        <v>486.43333333333328</v>
      </c>
      <c r="K58" s="317">
        <v>500.46666666666658</v>
      </c>
      <c r="L58" s="304">
        <v>472.4</v>
      </c>
      <c r="M58" s="304">
        <v>449.75</v>
      </c>
      <c r="N58" s="319">
        <v>6994300</v>
      </c>
      <c r="O58" s="320">
        <v>1.0299003322259137E-2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23.35</v>
      </c>
      <c r="E59" s="316">
        <v>23.016666666666666</v>
      </c>
      <c r="F59" s="317">
        <v>22.583333333333332</v>
      </c>
      <c r="G59" s="317">
        <v>21.816666666666666</v>
      </c>
      <c r="H59" s="317">
        <v>21.383333333333333</v>
      </c>
      <c r="I59" s="317">
        <v>23.783333333333331</v>
      </c>
      <c r="J59" s="317">
        <v>24.216666666666669</v>
      </c>
      <c r="K59" s="317">
        <v>24.983333333333331</v>
      </c>
      <c r="L59" s="304">
        <v>23.45</v>
      </c>
      <c r="M59" s="304">
        <v>22.25</v>
      </c>
      <c r="N59" s="319">
        <v>80010000</v>
      </c>
      <c r="O59" s="320">
        <v>-2.8042624789680315E-3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676.05</v>
      </c>
      <c r="E60" s="316">
        <v>674.88333333333333</v>
      </c>
      <c r="F60" s="317">
        <v>663.06666666666661</v>
      </c>
      <c r="G60" s="317">
        <v>650.08333333333326</v>
      </c>
      <c r="H60" s="317">
        <v>638.26666666666654</v>
      </c>
      <c r="I60" s="317">
        <v>687.86666666666667</v>
      </c>
      <c r="J60" s="317">
        <v>699.68333333333351</v>
      </c>
      <c r="K60" s="317">
        <v>712.66666666666674</v>
      </c>
      <c r="L60" s="304">
        <v>686.7</v>
      </c>
      <c r="M60" s="304">
        <v>661.9</v>
      </c>
      <c r="N60" s="319">
        <v>4583000</v>
      </c>
      <c r="O60" s="320">
        <v>-1.6945516945516947E-2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871.35</v>
      </c>
      <c r="E61" s="316">
        <v>872.43333333333339</v>
      </c>
      <c r="F61" s="317">
        <v>856.91666666666674</v>
      </c>
      <c r="G61" s="317">
        <v>842.48333333333335</v>
      </c>
      <c r="H61" s="317">
        <v>826.9666666666667</v>
      </c>
      <c r="I61" s="317">
        <v>886.86666666666679</v>
      </c>
      <c r="J61" s="317">
        <v>902.38333333333344</v>
      </c>
      <c r="K61" s="317">
        <v>916.81666666666683</v>
      </c>
      <c r="L61" s="304">
        <v>887.95</v>
      </c>
      <c r="M61" s="304">
        <v>858</v>
      </c>
      <c r="N61" s="319">
        <v>830050</v>
      </c>
      <c r="O61" s="320">
        <v>-1.9201228878648235E-2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693.55</v>
      </c>
      <c r="E62" s="316">
        <v>686.7833333333333</v>
      </c>
      <c r="F62" s="317">
        <v>673.56666666666661</v>
      </c>
      <c r="G62" s="317">
        <v>653.58333333333326</v>
      </c>
      <c r="H62" s="317">
        <v>640.36666666666656</v>
      </c>
      <c r="I62" s="317">
        <v>706.76666666666665</v>
      </c>
      <c r="J62" s="317">
        <v>719.98333333333335</v>
      </c>
      <c r="K62" s="317">
        <v>739.9666666666667</v>
      </c>
      <c r="L62" s="304">
        <v>700</v>
      </c>
      <c r="M62" s="304">
        <v>666.8</v>
      </c>
      <c r="N62" s="319">
        <v>19754300</v>
      </c>
      <c r="O62" s="320">
        <v>1.6125879593432368E-2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644.15</v>
      </c>
      <c r="E63" s="316">
        <v>637.7166666666667</v>
      </c>
      <c r="F63" s="317">
        <v>628.43333333333339</v>
      </c>
      <c r="G63" s="317">
        <v>612.7166666666667</v>
      </c>
      <c r="H63" s="317">
        <v>603.43333333333339</v>
      </c>
      <c r="I63" s="317">
        <v>653.43333333333339</v>
      </c>
      <c r="J63" s="317">
        <v>662.7166666666667</v>
      </c>
      <c r="K63" s="317">
        <v>678.43333333333339</v>
      </c>
      <c r="L63" s="304">
        <v>647</v>
      </c>
      <c r="M63" s="304">
        <v>622</v>
      </c>
      <c r="N63" s="319">
        <v>5212000</v>
      </c>
      <c r="O63" s="320">
        <v>-8.1826831588962898E-3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722.25</v>
      </c>
      <c r="E64" s="316">
        <v>721.26666666666677</v>
      </c>
      <c r="F64" s="317">
        <v>711.73333333333358</v>
      </c>
      <c r="G64" s="317">
        <v>701.21666666666681</v>
      </c>
      <c r="H64" s="317">
        <v>691.68333333333362</v>
      </c>
      <c r="I64" s="317">
        <v>731.78333333333353</v>
      </c>
      <c r="J64" s="317">
        <v>741.31666666666661</v>
      </c>
      <c r="K64" s="317">
        <v>751.83333333333348</v>
      </c>
      <c r="L64" s="304">
        <v>730.8</v>
      </c>
      <c r="M64" s="304">
        <v>710.75</v>
      </c>
      <c r="N64" s="319">
        <v>13619200</v>
      </c>
      <c r="O64" s="320">
        <v>-1.9157088122605363E-2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1765.35</v>
      </c>
      <c r="E65" s="316">
        <v>1769.0666666666666</v>
      </c>
      <c r="F65" s="317">
        <v>1755.1333333333332</v>
      </c>
      <c r="G65" s="317">
        <v>1744.9166666666665</v>
      </c>
      <c r="H65" s="317">
        <v>1730.9833333333331</v>
      </c>
      <c r="I65" s="317">
        <v>1779.2833333333333</v>
      </c>
      <c r="J65" s="317">
        <v>1793.2166666666667</v>
      </c>
      <c r="K65" s="317">
        <v>1803.4333333333334</v>
      </c>
      <c r="L65" s="304">
        <v>1783</v>
      </c>
      <c r="M65" s="304">
        <v>1758.85</v>
      </c>
      <c r="N65" s="319">
        <v>26820300</v>
      </c>
      <c r="O65" s="320">
        <v>-1.2230963008794803E-2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1097.5999999999999</v>
      </c>
      <c r="E66" s="316">
        <v>1098.5333333333335</v>
      </c>
      <c r="F66" s="317">
        <v>1090.116666666667</v>
      </c>
      <c r="G66" s="317">
        <v>1082.6333333333334</v>
      </c>
      <c r="H66" s="317">
        <v>1074.2166666666669</v>
      </c>
      <c r="I66" s="317">
        <v>1106.0166666666671</v>
      </c>
      <c r="J66" s="317">
        <v>1114.4333333333336</v>
      </c>
      <c r="K66" s="317">
        <v>1121.9166666666672</v>
      </c>
      <c r="L66" s="304">
        <v>1106.95</v>
      </c>
      <c r="M66" s="304">
        <v>1091.05</v>
      </c>
      <c r="N66" s="319">
        <v>42345050</v>
      </c>
      <c r="O66" s="320">
        <v>-7.8351525148519958E-3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588.5</v>
      </c>
      <c r="E67" s="316">
        <v>588.6</v>
      </c>
      <c r="F67" s="317">
        <v>583.85</v>
      </c>
      <c r="G67" s="317">
        <v>579.20000000000005</v>
      </c>
      <c r="H67" s="317">
        <v>574.45000000000005</v>
      </c>
      <c r="I67" s="317">
        <v>593.25</v>
      </c>
      <c r="J67" s="317">
        <v>598</v>
      </c>
      <c r="K67" s="317">
        <v>602.65</v>
      </c>
      <c r="L67" s="304">
        <v>593.35</v>
      </c>
      <c r="M67" s="304">
        <v>583.95000000000005</v>
      </c>
      <c r="N67" s="319">
        <v>10241000</v>
      </c>
      <c r="O67" s="320">
        <v>-4.2771951470285834E-2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2909.4</v>
      </c>
      <c r="E68" s="316">
        <v>2874.25</v>
      </c>
      <c r="F68" s="317">
        <v>2823.5</v>
      </c>
      <c r="G68" s="317">
        <v>2737.6</v>
      </c>
      <c r="H68" s="317">
        <v>2686.85</v>
      </c>
      <c r="I68" s="317">
        <v>2960.15</v>
      </c>
      <c r="J68" s="317">
        <v>3010.9</v>
      </c>
      <c r="K68" s="317">
        <v>3096.8</v>
      </c>
      <c r="L68" s="304">
        <v>2925</v>
      </c>
      <c r="M68" s="304">
        <v>2788.35</v>
      </c>
      <c r="N68" s="319">
        <v>1986300</v>
      </c>
      <c r="O68" s="320">
        <v>-2.9321213898255389E-2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183.65</v>
      </c>
      <c r="E69" s="316">
        <v>180.26666666666665</v>
      </c>
      <c r="F69" s="317">
        <v>175.93333333333331</v>
      </c>
      <c r="G69" s="317">
        <v>168.21666666666667</v>
      </c>
      <c r="H69" s="317">
        <v>163.88333333333333</v>
      </c>
      <c r="I69" s="317">
        <v>187.98333333333329</v>
      </c>
      <c r="J69" s="317">
        <v>192.31666666666666</v>
      </c>
      <c r="K69" s="317">
        <v>200.03333333333327</v>
      </c>
      <c r="L69" s="304">
        <v>184.6</v>
      </c>
      <c r="M69" s="304">
        <v>172.55</v>
      </c>
      <c r="N69" s="319">
        <v>25460300</v>
      </c>
      <c r="O69" s="320">
        <v>7.6349754590074537E-2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194.8</v>
      </c>
      <c r="E70" s="316">
        <v>195</v>
      </c>
      <c r="F70" s="317">
        <v>190.9</v>
      </c>
      <c r="G70" s="317">
        <v>187</v>
      </c>
      <c r="H70" s="317">
        <v>182.9</v>
      </c>
      <c r="I70" s="317">
        <v>198.9</v>
      </c>
      <c r="J70" s="317">
        <v>203.00000000000003</v>
      </c>
      <c r="K70" s="317">
        <v>206.9</v>
      </c>
      <c r="L70" s="304">
        <v>199.1</v>
      </c>
      <c r="M70" s="304">
        <v>191.1</v>
      </c>
      <c r="N70" s="319">
        <v>34101000</v>
      </c>
      <c r="O70" s="320">
        <v>1.9452740334167405E-2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2141</v>
      </c>
      <c r="E71" s="316">
        <v>2137.2333333333331</v>
      </c>
      <c r="F71" s="317">
        <v>2119.8166666666662</v>
      </c>
      <c r="G71" s="317">
        <v>2098.6333333333332</v>
      </c>
      <c r="H71" s="317">
        <v>2081.2166666666662</v>
      </c>
      <c r="I71" s="317">
        <v>2158.4166666666661</v>
      </c>
      <c r="J71" s="317">
        <v>2175.833333333333</v>
      </c>
      <c r="K71" s="317">
        <v>2197.016666666666</v>
      </c>
      <c r="L71" s="304">
        <v>2154.65</v>
      </c>
      <c r="M71" s="304">
        <v>2116.0500000000002</v>
      </c>
      <c r="N71" s="319">
        <v>13816200</v>
      </c>
      <c r="O71" s="320">
        <v>-5.1627675890523403E-3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201.9</v>
      </c>
      <c r="E72" s="316">
        <v>199.31666666666669</v>
      </c>
      <c r="F72" s="317">
        <v>195.63333333333338</v>
      </c>
      <c r="G72" s="317">
        <v>189.3666666666667</v>
      </c>
      <c r="H72" s="317">
        <v>185.68333333333339</v>
      </c>
      <c r="I72" s="317">
        <v>205.58333333333337</v>
      </c>
      <c r="J72" s="317">
        <v>209.26666666666671</v>
      </c>
      <c r="K72" s="317">
        <v>215.53333333333336</v>
      </c>
      <c r="L72" s="304">
        <v>203</v>
      </c>
      <c r="M72" s="304">
        <v>193.05</v>
      </c>
      <c r="N72" s="319">
        <v>17434400</v>
      </c>
      <c r="O72" s="320">
        <v>-1.1251758087201125E-2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369.35</v>
      </c>
      <c r="E73" s="316">
        <v>368.7166666666667</v>
      </c>
      <c r="F73" s="317">
        <v>364.03333333333342</v>
      </c>
      <c r="G73" s="317">
        <v>358.7166666666667</v>
      </c>
      <c r="H73" s="317">
        <v>354.03333333333342</v>
      </c>
      <c r="I73" s="317">
        <v>374.03333333333342</v>
      </c>
      <c r="J73" s="317">
        <v>378.7166666666667</v>
      </c>
      <c r="K73" s="317">
        <v>384.03333333333342</v>
      </c>
      <c r="L73" s="304">
        <v>373.4</v>
      </c>
      <c r="M73" s="304">
        <v>363.4</v>
      </c>
      <c r="N73" s="319">
        <v>117563875</v>
      </c>
      <c r="O73" s="320">
        <v>2.6028416454663274E-2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435.4</v>
      </c>
      <c r="E74" s="316">
        <v>435.63333333333338</v>
      </c>
      <c r="F74" s="317">
        <v>430.16666666666674</v>
      </c>
      <c r="G74" s="317">
        <v>424.93333333333334</v>
      </c>
      <c r="H74" s="317">
        <v>419.4666666666667</v>
      </c>
      <c r="I74" s="317">
        <v>440.86666666666679</v>
      </c>
      <c r="J74" s="317">
        <v>446.33333333333337</v>
      </c>
      <c r="K74" s="317">
        <v>451.56666666666683</v>
      </c>
      <c r="L74" s="304">
        <v>441.1</v>
      </c>
      <c r="M74" s="304">
        <v>430.4</v>
      </c>
      <c r="N74" s="319">
        <v>7624500</v>
      </c>
      <c r="O74" s="320">
        <v>5.0640760644894582E-2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11.05</v>
      </c>
      <c r="E75" s="316">
        <v>10.966666666666669</v>
      </c>
      <c r="F75" s="317">
        <v>10.783333333333337</v>
      </c>
      <c r="G75" s="317">
        <v>10.516666666666667</v>
      </c>
      <c r="H75" s="317">
        <v>10.333333333333336</v>
      </c>
      <c r="I75" s="317">
        <v>11.233333333333338</v>
      </c>
      <c r="J75" s="317">
        <v>11.416666666666668</v>
      </c>
      <c r="K75" s="317">
        <v>11.683333333333339</v>
      </c>
      <c r="L75" s="304">
        <v>11.15</v>
      </c>
      <c r="M75" s="304">
        <v>10.7</v>
      </c>
      <c r="N75" s="319">
        <v>349440000</v>
      </c>
      <c r="O75" s="320">
        <v>-1.1876484560570071E-2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29.3</v>
      </c>
      <c r="E76" s="316">
        <v>29.216666666666669</v>
      </c>
      <c r="F76" s="317">
        <v>28.533333333333339</v>
      </c>
      <c r="G76" s="317">
        <v>27.766666666666669</v>
      </c>
      <c r="H76" s="317">
        <v>27.083333333333339</v>
      </c>
      <c r="I76" s="317">
        <v>29.983333333333338</v>
      </c>
      <c r="J76" s="317">
        <v>30.666666666666668</v>
      </c>
      <c r="K76" s="317">
        <v>31.433333333333337</v>
      </c>
      <c r="L76" s="304">
        <v>29.9</v>
      </c>
      <c r="M76" s="304">
        <v>28.45</v>
      </c>
      <c r="N76" s="319">
        <v>175180000</v>
      </c>
      <c r="O76" s="320">
        <v>0.17467193273028411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390.6</v>
      </c>
      <c r="E77" s="316">
        <v>386.34999999999997</v>
      </c>
      <c r="F77" s="317">
        <v>379.79999999999995</v>
      </c>
      <c r="G77" s="317">
        <v>369</v>
      </c>
      <c r="H77" s="317">
        <v>362.45</v>
      </c>
      <c r="I77" s="317">
        <v>397.14999999999992</v>
      </c>
      <c r="J77" s="317">
        <v>403.7</v>
      </c>
      <c r="K77" s="317">
        <v>414.49999999999989</v>
      </c>
      <c r="L77" s="304">
        <v>392.9</v>
      </c>
      <c r="M77" s="304">
        <v>375.55</v>
      </c>
      <c r="N77" s="319">
        <v>7627125</v>
      </c>
      <c r="O77" s="320">
        <v>-1.193444959030994E-2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1250.8</v>
      </c>
      <c r="E78" s="316">
        <v>1239.7666666666667</v>
      </c>
      <c r="F78" s="317">
        <v>1221.5333333333333</v>
      </c>
      <c r="G78" s="317">
        <v>1192.2666666666667</v>
      </c>
      <c r="H78" s="317">
        <v>1174.0333333333333</v>
      </c>
      <c r="I78" s="317">
        <v>1269.0333333333333</v>
      </c>
      <c r="J78" s="317">
        <v>1287.2666666666664</v>
      </c>
      <c r="K78" s="317">
        <v>1316.5333333333333</v>
      </c>
      <c r="L78" s="304">
        <v>1258</v>
      </c>
      <c r="M78" s="304">
        <v>1210.5</v>
      </c>
      <c r="N78" s="319">
        <v>2573000</v>
      </c>
      <c r="O78" s="320">
        <v>2.6121635094715854E-2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607.45000000000005</v>
      </c>
      <c r="E79" s="316">
        <v>602.79999999999995</v>
      </c>
      <c r="F79" s="317">
        <v>594.19999999999993</v>
      </c>
      <c r="G79" s="317">
        <v>580.94999999999993</v>
      </c>
      <c r="H79" s="317">
        <v>572.34999999999991</v>
      </c>
      <c r="I79" s="317">
        <v>616.04999999999995</v>
      </c>
      <c r="J79" s="317">
        <v>624.64999999999986</v>
      </c>
      <c r="K79" s="317">
        <v>637.9</v>
      </c>
      <c r="L79" s="304">
        <v>611.4</v>
      </c>
      <c r="M79" s="304">
        <v>589.54999999999995</v>
      </c>
      <c r="N79" s="319">
        <v>28160800</v>
      </c>
      <c r="O79" s="320">
        <v>-8.366668544706744E-3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211.5</v>
      </c>
      <c r="E80" s="316">
        <v>210.4</v>
      </c>
      <c r="F80" s="317">
        <v>207.35000000000002</v>
      </c>
      <c r="G80" s="317">
        <v>203.20000000000002</v>
      </c>
      <c r="H80" s="317">
        <v>200.15000000000003</v>
      </c>
      <c r="I80" s="317">
        <v>214.55</v>
      </c>
      <c r="J80" s="317">
        <v>217.60000000000002</v>
      </c>
      <c r="K80" s="317">
        <v>221.75</v>
      </c>
      <c r="L80" s="304">
        <v>213.45</v>
      </c>
      <c r="M80" s="304">
        <v>206.25</v>
      </c>
      <c r="N80" s="319">
        <v>15626800</v>
      </c>
      <c r="O80" s="320">
        <v>7.05927488969883E-2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932.05</v>
      </c>
      <c r="E81" s="316">
        <v>936.35</v>
      </c>
      <c r="F81" s="317">
        <v>925.75</v>
      </c>
      <c r="G81" s="317">
        <v>919.44999999999993</v>
      </c>
      <c r="H81" s="317">
        <v>908.84999999999991</v>
      </c>
      <c r="I81" s="317">
        <v>942.65000000000009</v>
      </c>
      <c r="J81" s="317">
        <v>953.25000000000023</v>
      </c>
      <c r="K81" s="317">
        <v>959.55000000000018</v>
      </c>
      <c r="L81" s="304">
        <v>946.95</v>
      </c>
      <c r="M81" s="304">
        <v>930.05</v>
      </c>
      <c r="N81" s="319">
        <v>41814000</v>
      </c>
      <c r="O81" s="320">
        <v>-1.0815874638051439E-2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81</v>
      </c>
      <c r="E82" s="316">
        <v>81.216666666666669</v>
      </c>
      <c r="F82" s="317">
        <v>79.38333333333334</v>
      </c>
      <c r="G82" s="317">
        <v>77.766666666666666</v>
      </c>
      <c r="H82" s="317">
        <v>75.933333333333337</v>
      </c>
      <c r="I82" s="317">
        <v>82.833333333333343</v>
      </c>
      <c r="J82" s="317">
        <v>84.666666666666657</v>
      </c>
      <c r="K82" s="317">
        <v>86.283333333333346</v>
      </c>
      <c r="L82" s="304">
        <v>83.05</v>
      </c>
      <c r="M82" s="304">
        <v>79.599999999999994</v>
      </c>
      <c r="N82" s="319">
        <v>65156700</v>
      </c>
      <c r="O82" s="320">
        <v>4.0979874328385395E-2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184.75</v>
      </c>
      <c r="E83" s="316">
        <v>184.95000000000002</v>
      </c>
      <c r="F83" s="317">
        <v>182.90000000000003</v>
      </c>
      <c r="G83" s="317">
        <v>181.05</v>
      </c>
      <c r="H83" s="317">
        <v>179.00000000000003</v>
      </c>
      <c r="I83" s="317">
        <v>186.80000000000004</v>
      </c>
      <c r="J83" s="317">
        <v>188.85000000000005</v>
      </c>
      <c r="K83" s="317">
        <v>190.70000000000005</v>
      </c>
      <c r="L83" s="304">
        <v>187</v>
      </c>
      <c r="M83" s="304">
        <v>183.1</v>
      </c>
      <c r="N83" s="319">
        <v>97996800</v>
      </c>
      <c r="O83" s="320">
        <v>2.2845691382765532E-2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195.45</v>
      </c>
      <c r="E84" s="316">
        <v>193.08333333333334</v>
      </c>
      <c r="F84" s="317">
        <v>188.01666666666668</v>
      </c>
      <c r="G84" s="317">
        <v>180.58333333333334</v>
      </c>
      <c r="H84" s="317">
        <v>175.51666666666668</v>
      </c>
      <c r="I84" s="317">
        <v>200.51666666666668</v>
      </c>
      <c r="J84" s="317">
        <v>205.58333333333334</v>
      </c>
      <c r="K84" s="317">
        <v>213.01666666666668</v>
      </c>
      <c r="L84" s="304">
        <v>198.15</v>
      </c>
      <c r="M84" s="304">
        <v>185.65</v>
      </c>
      <c r="N84" s="319">
        <v>23335000</v>
      </c>
      <c r="O84" s="320">
        <v>-2.5475046982668614E-2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288.14999999999998</v>
      </c>
      <c r="E85" s="316">
        <v>283.40000000000003</v>
      </c>
      <c r="F85" s="317">
        <v>277.50000000000006</v>
      </c>
      <c r="G85" s="317">
        <v>266.85000000000002</v>
      </c>
      <c r="H85" s="317">
        <v>260.95000000000005</v>
      </c>
      <c r="I85" s="317">
        <v>294.05000000000007</v>
      </c>
      <c r="J85" s="317">
        <v>299.95000000000005</v>
      </c>
      <c r="K85" s="317">
        <v>310.60000000000008</v>
      </c>
      <c r="L85" s="304">
        <v>289.3</v>
      </c>
      <c r="M85" s="304">
        <v>272.75</v>
      </c>
      <c r="N85" s="319">
        <v>44328600</v>
      </c>
      <c r="O85" s="320">
        <v>3.4791377788982732E-2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2230.35</v>
      </c>
      <c r="E86" s="316">
        <v>2242.7999999999997</v>
      </c>
      <c r="F86" s="317">
        <v>2210.6499999999996</v>
      </c>
      <c r="G86" s="317">
        <v>2190.9499999999998</v>
      </c>
      <c r="H86" s="317">
        <v>2158.7999999999997</v>
      </c>
      <c r="I86" s="317">
        <v>2262.4999999999995</v>
      </c>
      <c r="J86" s="317">
        <v>2294.65</v>
      </c>
      <c r="K86" s="317">
        <v>2314.3499999999995</v>
      </c>
      <c r="L86" s="304">
        <v>2274.9499999999998</v>
      </c>
      <c r="M86" s="304">
        <v>2223.1</v>
      </c>
      <c r="N86" s="319">
        <v>2422000</v>
      </c>
      <c r="O86" s="320">
        <v>-3.8316458209251537E-2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1329.5</v>
      </c>
      <c r="E87" s="316">
        <v>1331.6166666666666</v>
      </c>
      <c r="F87" s="317">
        <v>1313.6333333333332</v>
      </c>
      <c r="G87" s="317">
        <v>1297.7666666666667</v>
      </c>
      <c r="H87" s="317">
        <v>1279.7833333333333</v>
      </c>
      <c r="I87" s="317">
        <v>1347.4833333333331</v>
      </c>
      <c r="J87" s="317">
        <v>1365.4666666666662</v>
      </c>
      <c r="K87" s="317">
        <v>1381.333333333333</v>
      </c>
      <c r="L87" s="304">
        <v>1349.6</v>
      </c>
      <c r="M87" s="304">
        <v>1315.75</v>
      </c>
      <c r="N87" s="319">
        <v>12010400</v>
      </c>
      <c r="O87" s="320">
        <v>2.1118857337187553E-2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61.95</v>
      </c>
      <c r="E88" s="316">
        <v>61.516666666666673</v>
      </c>
      <c r="F88" s="317">
        <v>60.683333333333344</v>
      </c>
      <c r="G88" s="317">
        <v>59.416666666666671</v>
      </c>
      <c r="H88" s="317">
        <v>58.583333333333343</v>
      </c>
      <c r="I88" s="317">
        <v>62.783333333333346</v>
      </c>
      <c r="J88" s="317">
        <v>63.616666666666674</v>
      </c>
      <c r="K88" s="317">
        <v>64.883333333333354</v>
      </c>
      <c r="L88" s="304">
        <v>62.35</v>
      </c>
      <c r="M88" s="304">
        <v>60.25</v>
      </c>
      <c r="N88" s="319">
        <v>30851600</v>
      </c>
      <c r="O88" s="320">
        <v>-2.4510857880025799E-2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280.3</v>
      </c>
      <c r="E89" s="316">
        <v>279.60000000000002</v>
      </c>
      <c r="F89" s="317">
        <v>274.80000000000007</v>
      </c>
      <c r="G89" s="317">
        <v>269.30000000000007</v>
      </c>
      <c r="H89" s="317">
        <v>264.50000000000011</v>
      </c>
      <c r="I89" s="317">
        <v>285.10000000000002</v>
      </c>
      <c r="J89" s="317">
        <v>289.89999999999998</v>
      </c>
      <c r="K89" s="317">
        <v>295.39999999999998</v>
      </c>
      <c r="L89" s="304">
        <v>284.39999999999998</v>
      </c>
      <c r="M89" s="304">
        <v>274.10000000000002</v>
      </c>
      <c r="N89" s="319">
        <v>11290000</v>
      </c>
      <c r="O89" s="320">
        <v>-1.8602225312934633E-2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914.1</v>
      </c>
      <c r="E90" s="316">
        <v>915.55000000000007</v>
      </c>
      <c r="F90" s="317">
        <v>902.20000000000016</v>
      </c>
      <c r="G90" s="317">
        <v>890.30000000000007</v>
      </c>
      <c r="H90" s="317">
        <v>876.95000000000016</v>
      </c>
      <c r="I90" s="317">
        <v>927.45000000000016</v>
      </c>
      <c r="J90" s="317">
        <v>940.80000000000007</v>
      </c>
      <c r="K90" s="317">
        <v>952.70000000000016</v>
      </c>
      <c r="L90" s="304">
        <v>928.9</v>
      </c>
      <c r="M90" s="304">
        <v>903.65</v>
      </c>
      <c r="N90" s="319">
        <v>13314400</v>
      </c>
      <c r="O90" s="320">
        <v>2.1046859842253997E-2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944.85</v>
      </c>
      <c r="E91" s="316">
        <v>936.63333333333333</v>
      </c>
      <c r="F91" s="317">
        <v>924.36666666666667</v>
      </c>
      <c r="G91" s="317">
        <v>903.88333333333333</v>
      </c>
      <c r="H91" s="317">
        <v>891.61666666666667</v>
      </c>
      <c r="I91" s="317">
        <v>957.11666666666667</v>
      </c>
      <c r="J91" s="317">
        <v>969.38333333333333</v>
      </c>
      <c r="K91" s="317">
        <v>989.86666666666667</v>
      </c>
      <c r="L91" s="304">
        <v>948.9</v>
      </c>
      <c r="M91" s="304">
        <v>916.15</v>
      </c>
      <c r="N91" s="319">
        <v>7335500</v>
      </c>
      <c r="O91" s="320">
        <v>-2.2096317280453259E-2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617.20000000000005</v>
      </c>
      <c r="E92" s="316">
        <v>612.16666666666674</v>
      </c>
      <c r="F92" s="317">
        <v>605.23333333333346</v>
      </c>
      <c r="G92" s="317">
        <v>593.26666666666677</v>
      </c>
      <c r="H92" s="317">
        <v>586.33333333333348</v>
      </c>
      <c r="I92" s="317">
        <v>624.13333333333344</v>
      </c>
      <c r="J92" s="317">
        <v>631.06666666666683</v>
      </c>
      <c r="K92" s="317">
        <v>643.03333333333342</v>
      </c>
      <c r="L92" s="304">
        <v>619.1</v>
      </c>
      <c r="M92" s="304">
        <v>600.20000000000005</v>
      </c>
      <c r="N92" s="319">
        <v>14036400</v>
      </c>
      <c r="O92" s="320">
        <v>3.1015507753876939E-3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130.55000000000001</v>
      </c>
      <c r="E93" s="316">
        <v>129.63333333333333</v>
      </c>
      <c r="F93" s="317">
        <v>127.66666666666666</v>
      </c>
      <c r="G93" s="317">
        <v>124.78333333333333</v>
      </c>
      <c r="H93" s="317">
        <v>122.81666666666666</v>
      </c>
      <c r="I93" s="317">
        <v>132.51666666666665</v>
      </c>
      <c r="J93" s="317">
        <v>134.48333333333335</v>
      </c>
      <c r="K93" s="317">
        <v>137.36666666666665</v>
      </c>
      <c r="L93" s="304">
        <v>131.6</v>
      </c>
      <c r="M93" s="304">
        <v>126.75</v>
      </c>
      <c r="N93" s="319">
        <v>15573768</v>
      </c>
      <c r="O93" s="320">
        <v>-3.5409556313993173E-2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144.30000000000001</v>
      </c>
      <c r="E94" s="316">
        <v>143.1</v>
      </c>
      <c r="F94" s="317">
        <v>141.25</v>
      </c>
      <c r="G94" s="317">
        <v>138.20000000000002</v>
      </c>
      <c r="H94" s="317">
        <v>136.35000000000002</v>
      </c>
      <c r="I94" s="317">
        <v>146.14999999999998</v>
      </c>
      <c r="J94" s="317">
        <v>147.99999999999994</v>
      </c>
      <c r="K94" s="317">
        <v>151.04999999999995</v>
      </c>
      <c r="L94" s="304">
        <v>144.94999999999999</v>
      </c>
      <c r="M94" s="304">
        <v>140.05000000000001</v>
      </c>
      <c r="N94" s="319">
        <v>18600000</v>
      </c>
      <c r="O94" s="320">
        <v>5.8403634003893574E-3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365.75</v>
      </c>
      <c r="E95" s="316">
        <v>365.35000000000008</v>
      </c>
      <c r="F95" s="317">
        <v>362.75000000000017</v>
      </c>
      <c r="G95" s="317">
        <v>359.75000000000011</v>
      </c>
      <c r="H95" s="317">
        <v>357.1500000000002</v>
      </c>
      <c r="I95" s="317">
        <v>368.35000000000014</v>
      </c>
      <c r="J95" s="317">
        <v>370.95000000000005</v>
      </c>
      <c r="K95" s="317">
        <v>373.9500000000001</v>
      </c>
      <c r="L95" s="304">
        <v>367.95</v>
      </c>
      <c r="M95" s="304">
        <v>362.35</v>
      </c>
      <c r="N95" s="319">
        <v>9090000</v>
      </c>
      <c r="O95" s="320">
        <v>-4.3811610076670317E-3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7248.85</v>
      </c>
      <c r="E96" s="316">
        <v>7231.95</v>
      </c>
      <c r="F96" s="317">
        <v>7167.9</v>
      </c>
      <c r="G96" s="317">
        <v>7086.95</v>
      </c>
      <c r="H96" s="317">
        <v>7022.9</v>
      </c>
      <c r="I96" s="317">
        <v>7312.9</v>
      </c>
      <c r="J96" s="317">
        <v>7376.9500000000007</v>
      </c>
      <c r="K96" s="317">
        <v>7457.9</v>
      </c>
      <c r="L96" s="304">
        <v>7296</v>
      </c>
      <c r="M96" s="304">
        <v>7151</v>
      </c>
      <c r="N96" s="319">
        <v>1934500</v>
      </c>
      <c r="O96" s="320">
        <v>-1.8667884137371277E-2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553.15</v>
      </c>
      <c r="E97" s="316">
        <v>551.7833333333333</v>
      </c>
      <c r="F97" s="317">
        <v>547.16666666666663</v>
      </c>
      <c r="G97" s="317">
        <v>541.18333333333328</v>
      </c>
      <c r="H97" s="317">
        <v>536.56666666666661</v>
      </c>
      <c r="I97" s="317">
        <v>557.76666666666665</v>
      </c>
      <c r="J97" s="317">
        <v>562.38333333333344</v>
      </c>
      <c r="K97" s="317">
        <v>568.36666666666667</v>
      </c>
      <c r="L97" s="304">
        <v>556.4</v>
      </c>
      <c r="M97" s="304">
        <v>545.79999999999995</v>
      </c>
      <c r="N97" s="319">
        <v>15593750</v>
      </c>
      <c r="O97" s="320">
        <v>2.9747547837272875E-3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596.75</v>
      </c>
      <c r="E98" s="316">
        <v>592.33333333333337</v>
      </c>
      <c r="F98" s="317">
        <v>585.4666666666667</v>
      </c>
      <c r="G98" s="317">
        <v>574.18333333333328</v>
      </c>
      <c r="H98" s="317">
        <v>567.31666666666661</v>
      </c>
      <c r="I98" s="317">
        <v>603.61666666666679</v>
      </c>
      <c r="J98" s="317">
        <v>610.48333333333335</v>
      </c>
      <c r="K98" s="317">
        <v>621.76666666666688</v>
      </c>
      <c r="L98" s="304">
        <v>599.20000000000005</v>
      </c>
      <c r="M98" s="304">
        <v>581.04999999999995</v>
      </c>
      <c r="N98" s="319">
        <v>1961700</v>
      </c>
      <c r="O98" s="320">
        <v>7.3431241655540717E-3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873.25</v>
      </c>
      <c r="E99" s="316">
        <v>868.03333333333342</v>
      </c>
      <c r="F99" s="317">
        <v>857.41666666666686</v>
      </c>
      <c r="G99" s="317">
        <v>841.58333333333348</v>
      </c>
      <c r="H99" s="317">
        <v>830.96666666666692</v>
      </c>
      <c r="I99" s="317">
        <v>883.86666666666679</v>
      </c>
      <c r="J99" s="317">
        <v>894.48333333333335</v>
      </c>
      <c r="K99" s="317">
        <v>910.31666666666672</v>
      </c>
      <c r="L99" s="304">
        <v>878.65</v>
      </c>
      <c r="M99" s="304">
        <v>852.2</v>
      </c>
      <c r="N99" s="319">
        <v>2094600</v>
      </c>
      <c r="O99" s="320">
        <v>-2.1580717488789238E-2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1177.3</v>
      </c>
      <c r="E100" s="316">
        <v>1181.5833333333333</v>
      </c>
      <c r="F100" s="317">
        <v>1166.1666666666665</v>
      </c>
      <c r="G100" s="317">
        <v>1155.0333333333333</v>
      </c>
      <c r="H100" s="317">
        <v>1139.6166666666666</v>
      </c>
      <c r="I100" s="317">
        <v>1192.7166666666665</v>
      </c>
      <c r="J100" s="317">
        <v>1208.133333333333</v>
      </c>
      <c r="K100" s="317">
        <v>1219.2666666666664</v>
      </c>
      <c r="L100" s="304">
        <v>1197</v>
      </c>
      <c r="M100" s="304">
        <v>1170.45</v>
      </c>
      <c r="N100" s="319">
        <v>1838400</v>
      </c>
      <c r="O100" s="320">
        <v>1.6814159292035398E-2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110.45</v>
      </c>
      <c r="E101" s="316">
        <v>110.51666666666667</v>
      </c>
      <c r="F101" s="317">
        <v>108.93333333333334</v>
      </c>
      <c r="G101" s="317">
        <v>107.41666666666667</v>
      </c>
      <c r="H101" s="317">
        <v>105.83333333333334</v>
      </c>
      <c r="I101" s="317">
        <v>112.03333333333333</v>
      </c>
      <c r="J101" s="317">
        <v>113.61666666666667</v>
      </c>
      <c r="K101" s="317">
        <v>115.13333333333333</v>
      </c>
      <c r="L101" s="304">
        <v>112.1</v>
      </c>
      <c r="M101" s="304">
        <v>109</v>
      </c>
      <c r="N101" s="319">
        <v>24248000</v>
      </c>
      <c r="O101" s="320">
        <v>1.405152224824356E-2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58977.45</v>
      </c>
      <c r="E102" s="316">
        <v>58707.683333333327</v>
      </c>
      <c r="F102" s="317">
        <v>58196.366666666654</v>
      </c>
      <c r="G102" s="317">
        <v>57415.283333333326</v>
      </c>
      <c r="H102" s="317">
        <v>56903.966666666653</v>
      </c>
      <c r="I102" s="317">
        <v>59488.766666666656</v>
      </c>
      <c r="J102" s="317">
        <v>60000.083333333321</v>
      </c>
      <c r="K102" s="317">
        <v>60781.166666666657</v>
      </c>
      <c r="L102" s="304">
        <v>59219</v>
      </c>
      <c r="M102" s="304">
        <v>57926.6</v>
      </c>
      <c r="N102" s="319">
        <v>46690</v>
      </c>
      <c r="O102" s="320">
        <v>-2.8303850156087409E-2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1099.45</v>
      </c>
      <c r="E103" s="316">
        <v>1090.0166666666667</v>
      </c>
      <c r="F103" s="317">
        <v>1075.0333333333333</v>
      </c>
      <c r="G103" s="317">
        <v>1050.6166666666666</v>
      </c>
      <c r="H103" s="317">
        <v>1035.6333333333332</v>
      </c>
      <c r="I103" s="317">
        <v>1114.4333333333334</v>
      </c>
      <c r="J103" s="317">
        <v>1129.4166666666665</v>
      </c>
      <c r="K103" s="317">
        <v>1153.8333333333335</v>
      </c>
      <c r="L103" s="304">
        <v>1105</v>
      </c>
      <c r="M103" s="304">
        <v>1065.5999999999999</v>
      </c>
      <c r="N103" s="319">
        <v>3908250</v>
      </c>
      <c r="O103" s="320">
        <v>2.5585514662468018E-2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</v>
      </c>
      <c r="E104" s="316">
        <v>33.75</v>
      </c>
      <c r="F104" s="317">
        <v>33.200000000000003</v>
      </c>
      <c r="G104" s="317">
        <v>32.400000000000006</v>
      </c>
      <c r="H104" s="317">
        <v>31.850000000000009</v>
      </c>
      <c r="I104" s="317">
        <v>34.549999999999997</v>
      </c>
      <c r="J104" s="317">
        <v>35.099999999999994</v>
      </c>
      <c r="K104" s="317">
        <v>35.899999999999991</v>
      </c>
      <c r="L104" s="304">
        <v>34.299999999999997</v>
      </c>
      <c r="M104" s="304">
        <v>32.950000000000003</v>
      </c>
      <c r="N104" s="319">
        <v>40902000</v>
      </c>
      <c r="O104" s="320">
        <v>8.6230248306997742E-2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3284.2</v>
      </c>
      <c r="E105" s="316">
        <v>3277.15</v>
      </c>
      <c r="F105" s="317">
        <v>3249.3</v>
      </c>
      <c r="G105" s="317">
        <v>3214.4</v>
      </c>
      <c r="H105" s="317">
        <v>3186.55</v>
      </c>
      <c r="I105" s="317">
        <v>3312.05</v>
      </c>
      <c r="J105" s="317">
        <v>3339.8999999999996</v>
      </c>
      <c r="K105" s="317">
        <v>3374.8</v>
      </c>
      <c r="L105" s="304">
        <v>3305</v>
      </c>
      <c r="M105" s="304">
        <v>3242.25</v>
      </c>
      <c r="N105" s="319">
        <v>609250</v>
      </c>
      <c r="O105" s="320">
        <v>1.2463647694225177E-2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16322.55</v>
      </c>
      <c r="E106" s="316">
        <v>16263.516666666668</v>
      </c>
      <c r="F106" s="317">
        <v>16153.183333333336</v>
      </c>
      <c r="G106" s="317">
        <v>15983.816666666668</v>
      </c>
      <c r="H106" s="317">
        <v>15873.483333333335</v>
      </c>
      <c r="I106" s="317">
        <v>16432.883333333339</v>
      </c>
      <c r="J106" s="317">
        <v>16543.216666666667</v>
      </c>
      <c r="K106" s="317">
        <v>16712.583333333336</v>
      </c>
      <c r="L106" s="304">
        <v>16373.85</v>
      </c>
      <c r="M106" s="304">
        <v>16094.15</v>
      </c>
      <c r="N106" s="319">
        <v>433200</v>
      </c>
      <c r="O106" s="320">
        <v>-3.9041703637976932E-2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92.1</v>
      </c>
      <c r="E107" s="316">
        <v>90.45</v>
      </c>
      <c r="F107" s="317">
        <v>88.2</v>
      </c>
      <c r="G107" s="317">
        <v>84.3</v>
      </c>
      <c r="H107" s="317">
        <v>82.05</v>
      </c>
      <c r="I107" s="317">
        <v>94.350000000000009</v>
      </c>
      <c r="J107" s="317">
        <v>96.600000000000009</v>
      </c>
      <c r="K107" s="317">
        <v>100.50000000000001</v>
      </c>
      <c r="L107" s="304">
        <v>92.7</v>
      </c>
      <c r="M107" s="304">
        <v>86.55</v>
      </c>
      <c r="N107" s="319">
        <v>31965700</v>
      </c>
      <c r="O107" s="320">
        <v>-4.7514473946895591E-2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90.85</v>
      </c>
      <c r="E108" s="316">
        <v>90.40000000000002</v>
      </c>
      <c r="F108" s="317">
        <v>89.350000000000037</v>
      </c>
      <c r="G108" s="317">
        <v>87.850000000000023</v>
      </c>
      <c r="H108" s="317">
        <v>86.80000000000004</v>
      </c>
      <c r="I108" s="317">
        <v>91.900000000000034</v>
      </c>
      <c r="J108" s="317">
        <v>92.950000000000017</v>
      </c>
      <c r="K108" s="317">
        <v>94.450000000000031</v>
      </c>
      <c r="L108" s="304">
        <v>91.45</v>
      </c>
      <c r="M108" s="304">
        <v>88.9</v>
      </c>
      <c r="N108" s="319">
        <v>50382300</v>
      </c>
      <c r="O108" s="320">
        <v>7.637938896488828E-3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73.05</v>
      </c>
      <c r="E109" s="316">
        <v>72.600000000000009</v>
      </c>
      <c r="F109" s="317">
        <v>71.450000000000017</v>
      </c>
      <c r="G109" s="317">
        <v>69.850000000000009</v>
      </c>
      <c r="H109" s="317">
        <v>68.700000000000017</v>
      </c>
      <c r="I109" s="317">
        <v>74.200000000000017</v>
      </c>
      <c r="J109" s="317">
        <v>75.350000000000023</v>
      </c>
      <c r="K109" s="317">
        <v>76.950000000000017</v>
      </c>
      <c r="L109" s="304">
        <v>73.75</v>
      </c>
      <c r="M109" s="304">
        <v>71</v>
      </c>
      <c r="N109" s="319">
        <v>61954200</v>
      </c>
      <c r="O109" s="320">
        <v>5.5766959716572626E-2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18519.55</v>
      </c>
      <c r="E110" s="316">
        <v>18335.399999999998</v>
      </c>
      <c r="F110" s="317">
        <v>18076.449999999997</v>
      </c>
      <c r="G110" s="317">
        <v>17633.349999999999</v>
      </c>
      <c r="H110" s="317">
        <v>17374.399999999998</v>
      </c>
      <c r="I110" s="317">
        <v>18778.499999999996</v>
      </c>
      <c r="J110" s="317">
        <v>19037.45</v>
      </c>
      <c r="K110" s="317">
        <v>19480.549999999996</v>
      </c>
      <c r="L110" s="304">
        <v>18594.349999999999</v>
      </c>
      <c r="M110" s="304">
        <v>17892.3</v>
      </c>
      <c r="N110" s="319">
        <v>149700</v>
      </c>
      <c r="O110" s="320">
        <v>-1.0901883052527254E-2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1300.9000000000001</v>
      </c>
      <c r="E111" s="316">
        <v>1294.1333333333334</v>
      </c>
      <c r="F111" s="317">
        <v>1273.7666666666669</v>
      </c>
      <c r="G111" s="317">
        <v>1246.6333333333334</v>
      </c>
      <c r="H111" s="317">
        <v>1226.2666666666669</v>
      </c>
      <c r="I111" s="317">
        <v>1321.2666666666669</v>
      </c>
      <c r="J111" s="317">
        <v>1341.6333333333332</v>
      </c>
      <c r="K111" s="317">
        <v>1368.7666666666669</v>
      </c>
      <c r="L111" s="304">
        <v>1314.5</v>
      </c>
      <c r="M111" s="304">
        <v>1267</v>
      </c>
      <c r="N111" s="319">
        <v>3268100</v>
      </c>
      <c r="O111" s="320">
        <v>-1.6801075268817205E-3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236.2</v>
      </c>
      <c r="E112" s="316">
        <v>234.13333333333333</v>
      </c>
      <c r="F112" s="317">
        <v>230.81666666666666</v>
      </c>
      <c r="G112" s="317">
        <v>225.43333333333334</v>
      </c>
      <c r="H112" s="317">
        <v>222.11666666666667</v>
      </c>
      <c r="I112" s="317">
        <v>239.51666666666665</v>
      </c>
      <c r="J112" s="317">
        <v>242.83333333333331</v>
      </c>
      <c r="K112" s="317">
        <v>248.21666666666664</v>
      </c>
      <c r="L112" s="304">
        <v>237.45</v>
      </c>
      <c r="M112" s="304">
        <v>228.75</v>
      </c>
      <c r="N112" s="319">
        <v>10044000</v>
      </c>
      <c r="O112" s="320">
        <v>-2.1910604732690624E-2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89.75</v>
      </c>
      <c r="E113" s="316">
        <v>89.149999999999991</v>
      </c>
      <c r="F113" s="317">
        <v>88.149999999999977</v>
      </c>
      <c r="G113" s="317">
        <v>86.549999999999983</v>
      </c>
      <c r="H113" s="317">
        <v>85.549999999999969</v>
      </c>
      <c r="I113" s="317">
        <v>90.749999999999986</v>
      </c>
      <c r="J113" s="317">
        <v>91.750000000000014</v>
      </c>
      <c r="K113" s="317">
        <v>93.35</v>
      </c>
      <c r="L113" s="304">
        <v>90.15</v>
      </c>
      <c r="M113" s="304">
        <v>87.55</v>
      </c>
      <c r="N113" s="319">
        <v>48806400</v>
      </c>
      <c r="O113" s="320">
        <v>3.4416826003824093E-3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1463.25</v>
      </c>
      <c r="E114" s="316">
        <v>1460.3166666666666</v>
      </c>
      <c r="F114" s="317">
        <v>1445.6333333333332</v>
      </c>
      <c r="G114" s="317">
        <v>1428.0166666666667</v>
      </c>
      <c r="H114" s="317">
        <v>1413.3333333333333</v>
      </c>
      <c r="I114" s="317">
        <v>1477.9333333333332</v>
      </c>
      <c r="J114" s="317">
        <v>1492.6166666666666</v>
      </c>
      <c r="K114" s="317">
        <v>1510.2333333333331</v>
      </c>
      <c r="L114" s="304">
        <v>1475</v>
      </c>
      <c r="M114" s="304">
        <v>1442.7</v>
      </c>
      <c r="N114" s="319">
        <v>3057500</v>
      </c>
      <c r="O114" s="320">
        <v>-7.1440168858580939E-3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32.950000000000003</v>
      </c>
      <c r="E115" s="316">
        <v>32.933333333333337</v>
      </c>
      <c r="F115" s="317">
        <v>32.616666666666674</v>
      </c>
      <c r="G115" s="317">
        <v>32.283333333333339</v>
      </c>
      <c r="H115" s="317">
        <v>31.966666666666676</v>
      </c>
      <c r="I115" s="317">
        <v>33.266666666666673</v>
      </c>
      <c r="J115" s="317">
        <v>33.583333333333336</v>
      </c>
      <c r="K115" s="317">
        <v>33.916666666666671</v>
      </c>
      <c r="L115" s="304">
        <v>33.25</v>
      </c>
      <c r="M115" s="304">
        <v>32.6</v>
      </c>
      <c r="N115" s="319">
        <v>51870000</v>
      </c>
      <c r="O115" s="320">
        <v>-1.5674814027630182E-2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175.85</v>
      </c>
      <c r="E116" s="316">
        <v>175.75</v>
      </c>
      <c r="F116" s="317">
        <v>173.6</v>
      </c>
      <c r="G116" s="317">
        <v>171.35</v>
      </c>
      <c r="H116" s="317">
        <v>169.2</v>
      </c>
      <c r="I116" s="317">
        <v>178</v>
      </c>
      <c r="J116" s="317">
        <v>180.14999999999998</v>
      </c>
      <c r="K116" s="317">
        <v>182.4</v>
      </c>
      <c r="L116" s="304">
        <v>177.9</v>
      </c>
      <c r="M116" s="304">
        <v>173.5</v>
      </c>
      <c r="N116" s="319">
        <v>11696000</v>
      </c>
      <c r="O116" s="320">
        <v>2.4168126094570929E-2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1290.9000000000001</v>
      </c>
      <c r="E117" s="316">
        <v>1285.6166666666668</v>
      </c>
      <c r="F117" s="317">
        <v>1256.7333333333336</v>
      </c>
      <c r="G117" s="317">
        <v>1222.5666666666668</v>
      </c>
      <c r="H117" s="317">
        <v>1193.6833333333336</v>
      </c>
      <c r="I117" s="317">
        <v>1319.7833333333335</v>
      </c>
      <c r="J117" s="317">
        <v>1348.6666666666667</v>
      </c>
      <c r="K117" s="317">
        <v>1382.8333333333335</v>
      </c>
      <c r="L117" s="304">
        <v>1314.5</v>
      </c>
      <c r="M117" s="304">
        <v>1251.45</v>
      </c>
      <c r="N117" s="319">
        <v>1643466</v>
      </c>
      <c r="O117" s="320">
        <v>-1.2367054167697256E-3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691.95</v>
      </c>
      <c r="E118" s="316">
        <v>689.23333333333323</v>
      </c>
      <c r="F118" s="317">
        <v>684.71666666666647</v>
      </c>
      <c r="G118" s="317">
        <v>677.48333333333323</v>
      </c>
      <c r="H118" s="317">
        <v>672.96666666666647</v>
      </c>
      <c r="I118" s="317">
        <v>696.46666666666647</v>
      </c>
      <c r="J118" s="317">
        <v>700.98333333333312</v>
      </c>
      <c r="K118" s="317">
        <v>708.21666666666647</v>
      </c>
      <c r="L118" s="304">
        <v>693.75</v>
      </c>
      <c r="M118" s="304">
        <v>682</v>
      </c>
      <c r="N118" s="319">
        <v>1333650</v>
      </c>
      <c r="O118" s="320">
        <v>-5.652435357787132E-2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175.8</v>
      </c>
      <c r="E119" s="316">
        <v>173.94999999999996</v>
      </c>
      <c r="F119" s="317">
        <v>170.79999999999993</v>
      </c>
      <c r="G119" s="317">
        <v>165.79999999999995</v>
      </c>
      <c r="H119" s="317">
        <v>162.64999999999992</v>
      </c>
      <c r="I119" s="317">
        <v>178.94999999999993</v>
      </c>
      <c r="J119" s="317">
        <v>182.09999999999997</v>
      </c>
      <c r="K119" s="317">
        <v>187.09999999999994</v>
      </c>
      <c r="L119" s="304">
        <v>177.1</v>
      </c>
      <c r="M119" s="304">
        <v>168.95</v>
      </c>
      <c r="N119" s="319">
        <v>21023600</v>
      </c>
      <c r="O119" s="320">
        <v>0.10013605442176871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106.9</v>
      </c>
      <c r="E120" s="316">
        <v>106.68333333333334</v>
      </c>
      <c r="F120" s="317">
        <v>104.86666666666667</v>
      </c>
      <c r="G120" s="317">
        <v>102.83333333333334</v>
      </c>
      <c r="H120" s="317">
        <v>101.01666666666668</v>
      </c>
      <c r="I120" s="317">
        <v>108.71666666666667</v>
      </c>
      <c r="J120" s="317">
        <v>110.53333333333333</v>
      </c>
      <c r="K120" s="317">
        <v>112.56666666666666</v>
      </c>
      <c r="L120" s="304">
        <v>108.5</v>
      </c>
      <c r="M120" s="304">
        <v>104.65</v>
      </c>
      <c r="N120" s="319">
        <v>16968000</v>
      </c>
      <c r="O120" s="320">
        <v>-2.0097020097020097E-2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2169.0500000000002</v>
      </c>
      <c r="E121" s="316">
        <v>2143.6833333333338</v>
      </c>
      <c r="F121" s="317">
        <v>2113.9666666666676</v>
      </c>
      <c r="G121" s="317">
        <v>2058.8833333333337</v>
      </c>
      <c r="H121" s="317">
        <v>2029.1666666666674</v>
      </c>
      <c r="I121" s="317">
        <v>2198.7666666666678</v>
      </c>
      <c r="J121" s="317">
        <v>2228.483333333334</v>
      </c>
      <c r="K121" s="317">
        <v>2283.566666666668</v>
      </c>
      <c r="L121" s="304">
        <v>2173.4</v>
      </c>
      <c r="M121" s="304">
        <v>2088.6</v>
      </c>
      <c r="N121" s="319">
        <v>35356565</v>
      </c>
      <c r="O121" s="320">
        <v>-5.1392596610943771E-4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39.549999999999997</v>
      </c>
      <c r="E122" s="316">
        <v>38.9</v>
      </c>
      <c r="F122" s="317">
        <v>37.949999999999996</v>
      </c>
      <c r="G122" s="317">
        <v>36.349999999999994</v>
      </c>
      <c r="H122" s="317">
        <v>35.399999999999991</v>
      </c>
      <c r="I122" s="317">
        <v>40.5</v>
      </c>
      <c r="J122" s="317">
        <v>41.45</v>
      </c>
      <c r="K122" s="317">
        <v>43.050000000000004</v>
      </c>
      <c r="L122" s="304">
        <v>39.85</v>
      </c>
      <c r="M122" s="304">
        <v>37.299999999999997</v>
      </c>
      <c r="N122" s="319">
        <v>43168000</v>
      </c>
      <c r="O122" s="320">
        <v>4.5559134836631383E-2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831.9</v>
      </c>
      <c r="E123" s="316">
        <v>834.79999999999984</v>
      </c>
      <c r="F123" s="317">
        <v>822.64999999999964</v>
      </c>
      <c r="G123" s="317">
        <v>813.39999999999975</v>
      </c>
      <c r="H123" s="317">
        <v>801.24999999999955</v>
      </c>
      <c r="I123" s="317">
        <v>844.04999999999973</v>
      </c>
      <c r="J123" s="317">
        <v>856.2</v>
      </c>
      <c r="K123" s="317">
        <v>865.44999999999982</v>
      </c>
      <c r="L123" s="304">
        <v>846.95</v>
      </c>
      <c r="M123" s="304">
        <v>825.55</v>
      </c>
      <c r="N123" s="319">
        <v>6603000</v>
      </c>
      <c r="O123" s="320">
        <v>-1.5432789085215835E-2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195.75</v>
      </c>
      <c r="E124" s="316">
        <v>196.95000000000002</v>
      </c>
      <c r="F124" s="317">
        <v>192.10000000000002</v>
      </c>
      <c r="G124" s="317">
        <v>188.45000000000002</v>
      </c>
      <c r="H124" s="317">
        <v>183.60000000000002</v>
      </c>
      <c r="I124" s="317">
        <v>200.60000000000002</v>
      </c>
      <c r="J124" s="317">
        <v>205.45</v>
      </c>
      <c r="K124" s="317">
        <v>209.10000000000002</v>
      </c>
      <c r="L124" s="304">
        <v>201.8</v>
      </c>
      <c r="M124" s="304">
        <v>193.3</v>
      </c>
      <c r="N124" s="319">
        <v>114153000</v>
      </c>
      <c r="O124" s="320">
        <v>5.7265907196443457E-2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19494.3</v>
      </c>
      <c r="E125" s="316">
        <v>19431.433333333334</v>
      </c>
      <c r="F125" s="317">
        <v>19232.866666666669</v>
      </c>
      <c r="G125" s="317">
        <v>18971.433333333334</v>
      </c>
      <c r="H125" s="317">
        <v>18772.866666666669</v>
      </c>
      <c r="I125" s="317">
        <v>19692.866666666669</v>
      </c>
      <c r="J125" s="317">
        <v>19891.433333333334</v>
      </c>
      <c r="K125" s="317">
        <v>20152.866666666669</v>
      </c>
      <c r="L125" s="304">
        <v>19630</v>
      </c>
      <c r="M125" s="304">
        <v>19170</v>
      </c>
      <c r="N125" s="319">
        <v>194250</v>
      </c>
      <c r="O125" s="320">
        <v>8.247422680412371E-2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1203.3</v>
      </c>
      <c r="E126" s="316">
        <v>1196.7</v>
      </c>
      <c r="F126" s="317">
        <v>1186.7</v>
      </c>
      <c r="G126" s="317">
        <v>1170.0999999999999</v>
      </c>
      <c r="H126" s="317">
        <v>1160.0999999999999</v>
      </c>
      <c r="I126" s="317">
        <v>1213.3000000000002</v>
      </c>
      <c r="J126" s="317">
        <v>1223.3000000000002</v>
      </c>
      <c r="K126" s="317">
        <v>1239.9000000000003</v>
      </c>
      <c r="L126" s="304">
        <v>1206.7</v>
      </c>
      <c r="M126" s="304">
        <v>1180.0999999999999</v>
      </c>
      <c r="N126" s="319">
        <v>1687400</v>
      </c>
      <c r="O126" s="320">
        <v>-3.8961038961038961E-3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4144.3</v>
      </c>
      <c r="E127" s="316">
        <v>4118.5666666666666</v>
      </c>
      <c r="F127" s="317">
        <v>4079.1833333333334</v>
      </c>
      <c r="G127" s="317">
        <v>4014.0666666666666</v>
      </c>
      <c r="H127" s="317">
        <v>3974.6833333333334</v>
      </c>
      <c r="I127" s="317">
        <v>4183.6833333333334</v>
      </c>
      <c r="J127" s="317">
        <v>4223.0666666666666</v>
      </c>
      <c r="K127" s="317">
        <v>4288.1833333333334</v>
      </c>
      <c r="L127" s="304">
        <v>4157.95</v>
      </c>
      <c r="M127" s="304">
        <v>4053.45</v>
      </c>
      <c r="N127" s="319">
        <v>624000</v>
      </c>
      <c r="O127" s="320">
        <v>4.2606516290726815E-2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641.6</v>
      </c>
      <c r="E128" s="316">
        <v>643.69999999999993</v>
      </c>
      <c r="F128" s="317">
        <v>628.14999999999986</v>
      </c>
      <c r="G128" s="317">
        <v>614.69999999999993</v>
      </c>
      <c r="H128" s="317">
        <v>599.14999999999986</v>
      </c>
      <c r="I128" s="317">
        <v>657.14999999999986</v>
      </c>
      <c r="J128" s="317">
        <v>672.69999999999982</v>
      </c>
      <c r="K128" s="317">
        <v>686.14999999999986</v>
      </c>
      <c r="L128" s="304">
        <v>659.25</v>
      </c>
      <c r="M128" s="304">
        <v>630.25</v>
      </c>
      <c r="N128" s="319">
        <v>5073202</v>
      </c>
      <c r="O128" s="320">
        <v>3.7087537496591216E-2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511.65</v>
      </c>
      <c r="E129" s="316">
        <v>507.36666666666673</v>
      </c>
      <c r="F129" s="317">
        <v>500.23333333333346</v>
      </c>
      <c r="G129" s="317">
        <v>488.81666666666672</v>
      </c>
      <c r="H129" s="317">
        <v>481.68333333333345</v>
      </c>
      <c r="I129" s="317">
        <v>518.78333333333353</v>
      </c>
      <c r="J129" s="317">
        <v>525.91666666666674</v>
      </c>
      <c r="K129" s="317">
        <v>537.33333333333348</v>
      </c>
      <c r="L129" s="304">
        <v>514.5</v>
      </c>
      <c r="M129" s="304">
        <v>495.95</v>
      </c>
      <c r="N129" s="319">
        <v>35821800</v>
      </c>
      <c r="O129" s="320">
        <v>-2.4513915364086925E-2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467.25</v>
      </c>
      <c r="E130" s="316">
        <v>467.51666666666665</v>
      </c>
      <c r="F130" s="317">
        <v>460.0333333333333</v>
      </c>
      <c r="G130" s="317">
        <v>452.81666666666666</v>
      </c>
      <c r="H130" s="317">
        <v>445.33333333333331</v>
      </c>
      <c r="I130" s="317">
        <v>474.73333333333329</v>
      </c>
      <c r="J130" s="317">
        <v>482.21666666666664</v>
      </c>
      <c r="K130" s="317">
        <v>489.43333333333328</v>
      </c>
      <c r="L130" s="304">
        <v>475</v>
      </c>
      <c r="M130" s="304">
        <v>460.3</v>
      </c>
      <c r="N130" s="319">
        <v>5167500</v>
      </c>
      <c r="O130" s="320">
        <v>0.12324747310074992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289</v>
      </c>
      <c r="E131" s="316">
        <v>287.5</v>
      </c>
      <c r="F131" s="317">
        <v>284</v>
      </c>
      <c r="G131" s="317">
        <v>279</v>
      </c>
      <c r="H131" s="317">
        <v>275.5</v>
      </c>
      <c r="I131" s="317">
        <v>292.5</v>
      </c>
      <c r="J131" s="317">
        <v>296</v>
      </c>
      <c r="K131" s="317">
        <v>301</v>
      </c>
      <c r="L131" s="304">
        <v>291</v>
      </c>
      <c r="M131" s="304">
        <v>282.5</v>
      </c>
      <c r="N131" s="319">
        <v>7968000</v>
      </c>
      <c r="O131" s="320">
        <v>-1.9926199261992621E-2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537.45000000000005</v>
      </c>
      <c r="E132" s="316">
        <v>537.2166666666667</v>
      </c>
      <c r="F132" s="317">
        <v>531.73333333333335</v>
      </c>
      <c r="G132" s="317">
        <v>526.01666666666665</v>
      </c>
      <c r="H132" s="317">
        <v>520.5333333333333</v>
      </c>
      <c r="I132" s="317">
        <v>542.93333333333339</v>
      </c>
      <c r="J132" s="317">
        <v>548.41666666666674</v>
      </c>
      <c r="K132" s="317">
        <v>554.13333333333344</v>
      </c>
      <c r="L132" s="304">
        <v>542.70000000000005</v>
      </c>
      <c r="M132" s="304">
        <v>531.5</v>
      </c>
      <c r="N132" s="319">
        <v>13834800</v>
      </c>
      <c r="O132" s="320">
        <v>8.8591459528362018E-2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140.9</v>
      </c>
      <c r="E133" s="316">
        <v>139.88333333333333</v>
      </c>
      <c r="F133" s="317">
        <v>137.36666666666665</v>
      </c>
      <c r="G133" s="317">
        <v>133.83333333333331</v>
      </c>
      <c r="H133" s="317">
        <v>131.31666666666663</v>
      </c>
      <c r="I133" s="317">
        <v>143.41666666666666</v>
      </c>
      <c r="J133" s="317">
        <v>145.93333333333331</v>
      </c>
      <c r="K133" s="317">
        <v>149.46666666666667</v>
      </c>
      <c r="L133" s="304">
        <v>142.4</v>
      </c>
      <c r="M133" s="304">
        <v>136.35</v>
      </c>
      <c r="N133" s="319">
        <v>73963200</v>
      </c>
      <c r="O133" s="320">
        <v>8.1603734266900055E-2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55.9</v>
      </c>
      <c r="E134" s="316">
        <v>54.933333333333337</v>
      </c>
      <c r="F134" s="317">
        <v>53.616666666666674</v>
      </c>
      <c r="G134" s="317">
        <v>51.333333333333336</v>
      </c>
      <c r="H134" s="317">
        <v>50.016666666666673</v>
      </c>
      <c r="I134" s="317">
        <v>57.216666666666676</v>
      </c>
      <c r="J134" s="317">
        <v>58.533333333333339</v>
      </c>
      <c r="K134" s="317">
        <v>60.816666666666677</v>
      </c>
      <c r="L134" s="304">
        <v>56.25</v>
      </c>
      <c r="M134" s="304">
        <v>52.65</v>
      </c>
      <c r="N134" s="319">
        <v>84685500</v>
      </c>
      <c r="O134" s="320">
        <v>1.8178867067034574E-2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419.6</v>
      </c>
      <c r="E135" s="316">
        <v>409.5</v>
      </c>
      <c r="F135" s="317">
        <v>397.1</v>
      </c>
      <c r="G135" s="317">
        <v>374.6</v>
      </c>
      <c r="H135" s="317">
        <v>362.20000000000005</v>
      </c>
      <c r="I135" s="317">
        <v>432</v>
      </c>
      <c r="J135" s="317">
        <v>444.4</v>
      </c>
      <c r="K135" s="317">
        <v>466.9</v>
      </c>
      <c r="L135" s="304">
        <v>421.9</v>
      </c>
      <c r="M135" s="304">
        <v>387</v>
      </c>
      <c r="N135" s="319">
        <v>24117900</v>
      </c>
      <c r="O135" s="320">
        <v>5.6759776536312846E-2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2336.0500000000002</v>
      </c>
      <c r="E136" s="316">
        <v>2342.6</v>
      </c>
      <c r="F136" s="317">
        <v>2320.4499999999998</v>
      </c>
      <c r="G136" s="317">
        <v>2304.85</v>
      </c>
      <c r="H136" s="317">
        <v>2282.6999999999998</v>
      </c>
      <c r="I136" s="317">
        <v>2358.1999999999998</v>
      </c>
      <c r="J136" s="317">
        <v>2380.3500000000004</v>
      </c>
      <c r="K136" s="317">
        <v>2395.9499999999998</v>
      </c>
      <c r="L136" s="304">
        <v>2364.75</v>
      </c>
      <c r="M136" s="304">
        <v>2327</v>
      </c>
      <c r="N136" s="319">
        <v>10411800</v>
      </c>
      <c r="O136" s="320">
        <v>-9.2492149586069078E-3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754.85</v>
      </c>
      <c r="E137" s="316">
        <v>754.68333333333339</v>
      </c>
      <c r="F137" s="317">
        <v>746.86666666666679</v>
      </c>
      <c r="G137" s="317">
        <v>738.88333333333344</v>
      </c>
      <c r="H137" s="317">
        <v>731.06666666666683</v>
      </c>
      <c r="I137" s="317">
        <v>762.66666666666674</v>
      </c>
      <c r="J137" s="317">
        <v>770.48333333333335</v>
      </c>
      <c r="K137" s="317">
        <v>778.4666666666667</v>
      </c>
      <c r="L137" s="304">
        <v>762.5</v>
      </c>
      <c r="M137" s="304">
        <v>746.7</v>
      </c>
      <c r="N137" s="319">
        <v>9361200</v>
      </c>
      <c r="O137" s="320">
        <v>-1.1154772467993408E-2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1165.75</v>
      </c>
      <c r="E138" s="316">
        <v>1162.45</v>
      </c>
      <c r="F138" s="317">
        <v>1153.3000000000002</v>
      </c>
      <c r="G138" s="317">
        <v>1140.8500000000001</v>
      </c>
      <c r="H138" s="317">
        <v>1131.7000000000003</v>
      </c>
      <c r="I138" s="317">
        <v>1174.9000000000001</v>
      </c>
      <c r="J138" s="317">
        <v>1184.0500000000002</v>
      </c>
      <c r="K138" s="317">
        <v>1196.5</v>
      </c>
      <c r="L138" s="304">
        <v>1171.5999999999999</v>
      </c>
      <c r="M138" s="304">
        <v>1150</v>
      </c>
      <c r="N138" s="319">
        <v>5383500</v>
      </c>
      <c r="O138" s="320">
        <v>-1.0340548738453054E-2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2823.35</v>
      </c>
      <c r="E139" s="316">
        <v>2793.1</v>
      </c>
      <c r="F139" s="317">
        <v>2754.2</v>
      </c>
      <c r="G139" s="317">
        <v>2685.0499999999997</v>
      </c>
      <c r="H139" s="317">
        <v>2646.1499999999996</v>
      </c>
      <c r="I139" s="317">
        <v>2862.25</v>
      </c>
      <c r="J139" s="317">
        <v>2901.1500000000005</v>
      </c>
      <c r="K139" s="317">
        <v>2970.3</v>
      </c>
      <c r="L139" s="304">
        <v>2832</v>
      </c>
      <c r="M139" s="304">
        <v>2723.95</v>
      </c>
      <c r="N139" s="319">
        <v>1013500</v>
      </c>
      <c r="O139" s="320">
        <v>3.6828644501278769E-2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326.7</v>
      </c>
      <c r="E140" s="316">
        <v>324.16666666666669</v>
      </c>
      <c r="F140" s="317">
        <v>320.78333333333336</v>
      </c>
      <c r="G140" s="317">
        <v>314.86666666666667</v>
      </c>
      <c r="H140" s="317">
        <v>311.48333333333335</v>
      </c>
      <c r="I140" s="317">
        <v>330.08333333333337</v>
      </c>
      <c r="J140" s="317">
        <v>333.4666666666667</v>
      </c>
      <c r="K140" s="317">
        <v>339.38333333333338</v>
      </c>
      <c r="L140" s="304">
        <v>327.55</v>
      </c>
      <c r="M140" s="304">
        <v>318.25</v>
      </c>
      <c r="N140" s="319">
        <v>2172000</v>
      </c>
      <c r="O140" s="320">
        <v>-6.7010309278350513E-2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437.25</v>
      </c>
      <c r="E141" s="316">
        <v>434.5333333333333</v>
      </c>
      <c r="F141" s="317">
        <v>429.96666666666658</v>
      </c>
      <c r="G141" s="317">
        <v>422.68333333333328</v>
      </c>
      <c r="H141" s="317">
        <v>418.11666666666656</v>
      </c>
      <c r="I141" s="317">
        <v>441.81666666666661</v>
      </c>
      <c r="J141" s="317">
        <v>446.38333333333333</v>
      </c>
      <c r="K141" s="317">
        <v>453.66666666666663</v>
      </c>
      <c r="L141" s="304">
        <v>439.1</v>
      </c>
      <c r="M141" s="304">
        <v>427.25</v>
      </c>
      <c r="N141" s="319">
        <v>5250000</v>
      </c>
      <c r="O141" s="320">
        <v>5.0924685071026534E-3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1084.4000000000001</v>
      </c>
      <c r="E142" s="316">
        <v>1082.3333333333333</v>
      </c>
      <c r="F142" s="317">
        <v>1068.3666666666666</v>
      </c>
      <c r="G142" s="317">
        <v>1052.3333333333333</v>
      </c>
      <c r="H142" s="317">
        <v>1038.3666666666666</v>
      </c>
      <c r="I142" s="317">
        <v>1098.3666666666666</v>
      </c>
      <c r="J142" s="317">
        <v>1112.3333333333333</v>
      </c>
      <c r="K142" s="317">
        <v>1128.3666666666666</v>
      </c>
      <c r="L142" s="304">
        <v>1096.3</v>
      </c>
      <c r="M142" s="304">
        <v>1066.3</v>
      </c>
      <c r="N142" s="319">
        <v>1101100</v>
      </c>
      <c r="O142" s="320">
        <v>0.111660777385159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3849.55</v>
      </c>
      <c r="E143" s="316">
        <v>3832.9833333333336</v>
      </c>
      <c r="F143" s="317">
        <v>3798.9666666666672</v>
      </c>
      <c r="G143" s="317">
        <v>3748.3833333333337</v>
      </c>
      <c r="H143" s="317">
        <v>3714.3666666666672</v>
      </c>
      <c r="I143" s="317">
        <v>3883.5666666666671</v>
      </c>
      <c r="J143" s="317">
        <v>3917.5833333333335</v>
      </c>
      <c r="K143" s="317">
        <v>3968.166666666667</v>
      </c>
      <c r="L143" s="304">
        <v>3867</v>
      </c>
      <c r="M143" s="304">
        <v>3782.4</v>
      </c>
      <c r="N143" s="319">
        <v>1973600</v>
      </c>
      <c r="O143" s="320">
        <v>-5.7430730478589421E-3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496.2</v>
      </c>
      <c r="E144" s="316">
        <v>488.25</v>
      </c>
      <c r="F144" s="317">
        <v>477.5</v>
      </c>
      <c r="G144" s="317">
        <v>458.8</v>
      </c>
      <c r="H144" s="317">
        <v>448.05</v>
      </c>
      <c r="I144" s="317">
        <v>506.95</v>
      </c>
      <c r="J144" s="317">
        <v>517.70000000000005</v>
      </c>
      <c r="K144" s="317">
        <v>536.4</v>
      </c>
      <c r="L144" s="304">
        <v>499</v>
      </c>
      <c r="M144" s="304">
        <v>469.55</v>
      </c>
      <c r="N144" s="319">
        <v>9678500</v>
      </c>
      <c r="O144" s="320">
        <v>4.1812786619908286E-3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128.6</v>
      </c>
      <c r="E145" s="316">
        <v>126.98333333333335</v>
      </c>
      <c r="F145" s="317">
        <v>124.7166666666667</v>
      </c>
      <c r="G145" s="317">
        <v>120.83333333333334</v>
      </c>
      <c r="H145" s="317">
        <v>118.56666666666669</v>
      </c>
      <c r="I145" s="317">
        <v>130.8666666666667</v>
      </c>
      <c r="J145" s="317">
        <v>133.13333333333335</v>
      </c>
      <c r="K145" s="317">
        <v>137.01666666666671</v>
      </c>
      <c r="L145" s="304">
        <v>129.25</v>
      </c>
      <c r="M145" s="304">
        <v>123.1</v>
      </c>
      <c r="N145" s="319">
        <v>116467000</v>
      </c>
      <c r="O145" s="320">
        <v>7.9473623721411327E-2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652.4</v>
      </c>
      <c r="E146" s="316">
        <v>646.36666666666667</v>
      </c>
      <c r="F146" s="317">
        <v>637.73333333333335</v>
      </c>
      <c r="G146" s="317">
        <v>623.06666666666672</v>
      </c>
      <c r="H146" s="317">
        <v>614.43333333333339</v>
      </c>
      <c r="I146" s="317">
        <v>661.0333333333333</v>
      </c>
      <c r="J146" s="317">
        <v>669.66666666666674</v>
      </c>
      <c r="K146" s="317">
        <v>684.33333333333326</v>
      </c>
      <c r="L146" s="304">
        <v>655</v>
      </c>
      <c r="M146" s="304">
        <v>631.70000000000005</v>
      </c>
      <c r="N146" s="319">
        <v>2269000</v>
      </c>
      <c r="O146" s="320">
        <v>6.9778406412069782E-2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284</v>
      </c>
      <c r="E147" s="316">
        <v>284.09999999999997</v>
      </c>
      <c r="F147" s="317">
        <v>278.94999999999993</v>
      </c>
      <c r="G147" s="317">
        <v>273.89999999999998</v>
      </c>
      <c r="H147" s="317">
        <v>268.74999999999994</v>
      </c>
      <c r="I147" s="317">
        <v>289.14999999999992</v>
      </c>
      <c r="J147" s="317">
        <v>294.2999999999999</v>
      </c>
      <c r="K147" s="317">
        <v>299.34999999999991</v>
      </c>
      <c r="L147" s="304">
        <v>289.25</v>
      </c>
      <c r="M147" s="304">
        <v>279.05</v>
      </c>
      <c r="N147" s="319">
        <v>25123200</v>
      </c>
      <c r="O147" s="320">
        <v>-1.8992877670873421E-2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221.65</v>
      </c>
      <c r="E148" s="316">
        <v>217.61666666666667</v>
      </c>
      <c r="F148" s="317">
        <v>211.93333333333334</v>
      </c>
      <c r="G148" s="317">
        <v>202.21666666666667</v>
      </c>
      <c r="H148" s="317">
        <v>196.53333333333333</v>
      </c>
      <c r="I148" s="317">
        <v>227.33333333333334</v>
      </c>
      <c r="J148" s="317">
        <v>233.01666666666668</v>
      </c>
      <c r="K148" s="317">
        <v>242.73333333333335</v>
      </c>
      <c r="L148" s="304">
        <v>223.3</v>
      </c>
      <c r="M148" s="304">
        <v>207.9</v>
      </c>
      <c r="N148" s="319">
        <v>26226000</v>
      </c>
      <c r="O148" s="320">
        <v>-2.7802491103202848E-2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44084</v>
      </c>
    </row>
    <row r="7" spans="1:15">
      <c r="A7"/>
    </row>
    <row r="8" spans="1:15" ht="28.5" customHeight="1">
      <c r="A8" s="530" t="s">
        <v>16</v>
      </c>
      <c r="B8" s="531" t="s">
        <v>18</v>
      </c>
      <c r="C8" s="529" t="s">
        <v>19</v>
      </c>
      <c r="D8" s="529" t="s">
        <v>20</v>
      </c>
      <c r="E8" s="529" t="s">
        <v>21</v>
      </c>
      <c r="F8" s="529"/>
      <c r="G8" s="529"/>
      <c r="H8" s="529" t="s">
        <v>22</v>
      </c>
      <c r="I8" s="529"/>
      <c r="J8" s="529"/>
      <c r="K8" s="274"/>
      <c r="L8" s="282"/>
      <c r="M8" s="282"/>
    </row>
    <row r="9" spans="1:15" ht="36" customHeight="1">
      <c r="A9" s="525"/>
      <c r="B9" s="527"/>
      <c r="C9" s="532" t="s">
        <v>23</v>
      </c>
      <c r="D9" s="53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11278</v>
      </c>
      <c r="D10" s="303">
        <v>11253.766666666668</v>
      </c>
      <c r="E10" s="303">
        <v>11209.383333333337</v>
      </c>
      <c r="F10" s="303">
        <v>11140.766666666668</v>
      </c>
      <c r="G10" s="303">
        <v>11096.383333333337</v>
      </c>
      <c r="H10" s="303">
        <v>11322.383333333337</v>
      </c>
      <c r="I10" s="303">
        <v>11366.766666666668</v>
      </c>
      <c r="J10" s="303">
        <v>11435.383333333337</v>
      </c>
      <c r="K10" s="302">
        <v>11298.15</v>
      </c>
      <c r="L10" s="302">
        <v>11185.15</v>
      </c>
      <c r="M10" s="307"/>
    </row>
    <row r="11" spans="1:15">
      <c r="A11" s="301">
        <v>2</v>
      </c>
      <c r="B11" s="277" t="s">
        <v>220</v>
      </c>
      <c r="C11" s="304">
        <v>22267</v>
      </c>
      <c r="D11" s="279">
        <v>22300.666666666668</v>
      </c>
      <c r="E11" s="279">
        <v>22046.733333333337</v>
      </c>
      <c r="F11" s="279">
        <v>21826.466666666671</v>
      </c>
      <c r="G11" s="279">
        <v>21572.53333333334</v>
      </c>
      <c r="H11" s="279">
        <v>22520.933333333334</v>
      </c>
      <c r="I11" s="279">
        <v>22774.866666666661</v>
      </c>
      <c r="J11" s="279">
        <v>22995.133333333331</v>
      </c>
      <c r="K11" s="304">
        <v>22554.6</v>
      </c>
      <c r="L11" s="304">
        <v>22080.400000000001</v>
      </c>
      <c r="M11" s="307"/>
    </row>
    <row r="12" spans="1:15">
      <c r="A12" s="301">
        <v>3</v>
      </c>
      <c r="B12" s="285" t="s">
        <v>221</v>
      </c>
      <c r="C12" s="304">
        <v>1413.35</v>
      </c>
      <c r="D12" s="279">
        <v>1407.3333333333333</v>
      </c>
      <c r="E12" s="279">
        <v>1395.6166666666666</v>
      </c>
      <c r="F12" s="279">
        <v>1377.8833333333332</v>
      </c>
      <c r="G12" s="279">
        <v>1366.1666666666665</v>
      </c>
      <c r="H12" s="279">
        <v>1425.0666666666666</v>
      </c>
      <c r="I12" s="279">
        <v>1436.7833333333333</v>
      </c>
      <c r="J12" s="279">
        <v>1454.5166666666667</v>
      </c>
      <c r="K12" s="304">
        <v>1419.05</v>
      </c>
      <c r="L12" s="304">
        <v>1389.6</v>
      </c>
      <c r="M12" s="307"/>
    </row>
    <row r="13" spans="1:15">
      <c r="A13" s="301">
        <v>4</v>
      </c>
      <c r="B13" s="277" t="s">
        <v>222</v>
      </c>
      <c r="C13" s="304">
        <v>3132.9</v>
      </c>
      <c r="D13" s="279">
        <v>3121.3833333333332</v>
      </c>
      <c r="E13" s="279">
        <v>3099.9166666666665</v>
      </c>
      <c r="F13" s="279">
        <v>3066.9333333333334</v>
      </c>
      <c r="G13" s="279">
        <v>3045.4666666666667</v>
      </c>
      <c r="H13" s="279">
        <v>3154.3666666666663</v>
      </c>
      <c r="I13" s="279">
        <v>3175.8333333333335</v>
      </c>
      <c r="J13" s="279">
        <v>3208.8166666666662</v>
      </c>
      <c r="K13" s="304">
        <v>3142.85</v>
      </c>
      <c r="L13" s="304">
        <v>3088.4</v>
      </c>
      <c r="M13" s="307"/>
    </row>
    <row r="14" spans="1:15">
      <c r="A14" s="301">
        <v>5</v>
      </c>
      <c r="B14" s="277" t="s">
        <v>223</v>
      </c>
      <c r="C14" s="304">
        <v>18261.5</v>
      </c>
      <c r="D14" s="279">
        <v>18298.166666666668</v>
      </c>
      <c r="E14" s="279">
        <v>18156.783333333336</v>
      </c>
      <c r="F14" s="279">
        <v>18052.066666666669</v>
      </c>
      <c r="G14" s="279">
        <v>17910.683333333338</v>
      </c>
      <c r="H14" s="279">
        <v>18402.883333333335</v>
      </c>
      <c r="I14" s="279">
        <v>18544.266666666666</v>
      </c>
      <c r="J14" s="279">
        <v>18648.983333333334</v>
      </c>
      <c r="K14" s="304">
        <v>18439.55</v>
      </c>
      <c r="L14" s="304">
        <v>18193.45</v>
      </c>
      <c r="M14" s="307"/>
    </row>
    <row r="15" spans="1:15">
      <c r="A15" s="301">
        <v>6</v>
      </c>
      <c r="B15" s="277" t="s">
        <v>224</v>
      </c>
      <c r="C15" s="304">
        <v>2439.15</v>
      </c>
      <c r="D15" s="279">
        <v>2433.4</v>
      </c>
      <c r="E15" s="279">
        <v>2407.5500000000002</v>
      </c>
      <c r="F15" s="279">
        <v>2375.9500000000003</v>
      </c>
      <c r="G15" s="279">
        <v>2350.1000000000004</v>
      </c>
      <c r="H15" s="279">
        <v>2465</v>
      </c>
      <c r="I15" s="279">
        <v>2490.8499999999995</v>
      </c>
      <c r="J15" s="279">
        <v>2522.4499999999998</v>
      </c>
      <c r="K15" s="304">
        <v>2459.25</v>
      </c>
      <c r="L15" s="304">
        <v>2401.8000000000002</v>
      </c>
      <c r="M15" s="307"/>
    </row>
    <row r="16" spans="1:15">
      <c r="A16" s="301">
        <v>7</v>
      </c>
      <c r="B16" s="277" t="s">
        <v>225</v>
      </c>
      <c r="C16" s="304">
        <v>4567.5</v>
      </c>
      <c r="D16" s="279">
        <v>4547.7</v>
      </c>
      <c r="E16" s="279">
        <v>4513.75</v>
      </c>
      <c r="F16" s="279">
        <v>4460</v>
      </c>
      <c r="G16" s="279">
        <v>4426.05</v>
      </c>
      <c r="H16" s="279">
        <v>4601.45</v>
      </c>
      <c r="I16" s="279">
        <v>4635.3999999999987</v>
      </c>
      <c r="J16" s="279">
        <v>4689.1499999999996</v>
      </c>
      <c r="K16" s="304">
        <v>4581.6499999999996</v>
      </c>
      <c r="L16" s="304">
        <v>4493.95</v>
      </c>
      <c r="M16" s="307"/>
    </row>
    <row r="17" spans="1:13">
      <c r="A17" s="301">
        <v>8</v>
      </c>
      <c r="B17" s="277" t="s">
        <v>803</v>
      </c>
      <c r="C17" s="277">
        <v>1012.25</v>
      </c>
      <c r="D17" s="279">
        <v>1013.7166666666667</v>
      </c>
      <c r="E17" s="279">
        <v>1000.9833333333333</v>
      </c>
      <c r="F17" s="279">
        <v>989.7166666666667</v>
      </c>
      <c r="G17" s="279">
        <v>976.98333333333335</v>
      </c>
      <c r="H17" s="279">
        <v>1024.9833333333333</v>
      </c>
      <c r="I17" s="279">
        <v>1037.7166666666667</v>
      </c>
      <c r="J17" s="279">
        <v>1048.9833333333333</v>
      </c>
      <c r="K17" s="277">
        <v>1026.45</v>
      </c>
      <c r="L17" s="277">
        <v>1002.45</v>
      </c>
      <c r="M17" s="277">
        <v>2.4174099999999998</v>
      </c>
    </row>
    <row r="18" spans="1:13">
      <c r="A18" s="301">
        <v>9</v>
      </c>
      <c r="B18" s="277" t="s">
        <v>295</v>
      </c>
      <c r="C18" s="277">
        <v>16631.45</v>
      </c>
      <c r="D18" s="279">
        <v>16551.483333333334</v>
      </c>
      <c r="E18" s="279">
        <v>16382.966666666667</v>
      </c>
      <c r="F18" s="279">
        <v>16134.483333333334</v>
      </c>
      <c r="G18" s="279">
        <v>15965.966666666667</v>
      </c>
      <c r="H18" s="279">
        <v>16799.966666666667</v>
      </c>
      <c r="I18" s="279">
        <v>16968.483333333337</v>
      </c>
      <c r="J18" s="279">
        <v>17216.966666666667</v>
      </c>
      <c r="K18" s="277">
        <v>16720</v>
      </c>
      <c r="L18" s="277">
        <v>16303</v>
      </c>
      <c r="M18" s="277">
        <v>6.5259999999999999E-2</v>
      </c>
    </row>
    <row r="19" spans="1:13">
      <c r="A19" s="301">
        <v>10</v>
      </c>
      <c r="B19" s="277" t="s">
        <v>227</v>
      </c>
      <c r="C19" s="277">
        <v>68.650000000000006</v>
      </c>
      <c r="D19" s="279">
        <v>69.100000000000009</v>
      </c>
      <c r="E19" s="279">
        <v>67.550000000000011</v>
      </c>
      <c r="F19" s="279">
        <v>66.45</v>
      </c>
      <c r="G19" s="279">
        <v>64.900000000000006</v>
      </c>
      <c r="H19" s="279">
        <v>70.200000000000017</v>
      </c>
      <c r="I19" s="279">
        <v>71.75</v>
      </c>
      <c r="J19" s="279">
        <v>72.850000000000023</v>
      </c>
      <c r="K19" s="277">
        <v>70.650000000000006</v>
      </c>
      <c r="L19" s="277">
        <v>68</v>
      </c>
      <c r="M19" s="277">
        <v>40.497410000000002</v>
      </c>
    </row>
    <row r="20" spans="1:13">
      <c r="A20" s="301">
        <v>11</v>
      </c>
      <c r="B20" s="277" t="s">
        <v>228</v>
      </c>
      <c r="C20" s="277">
        <v>129.94999999999999</v>
      </c>
      <c r="D20" s="279">
        <v>131.78333333333333</v>
      </c>
      <c r="E20" s="279">
        <v>126.76666666666665</v>
      </c>
      <c r="F20" s="279">
        <v>123.58333333333331</v>
      </c>
      <c r="G20" s="279">
        <v>118.56666666666663</v>
      </c>
      <c r="H20" s="279">
        <v>134.96666666666667</v>
      </c>
      <c r="I20" s="279">
        <v>139.98333333333338</v>
      </c>
      <c r="J20" s="279">
        <v>143.16666666666669</v>
      </c>
      <c r="K20" s="277">
        <v>136.80000000000001</v>
      </c>
      <c r="L20" s="277">
        <v>128.6</v>
      </c>
      <c r="M20" s="277">
        <v>24.031849999999999</v>
      </c>
    </row>
    <row r="21" spans="1:13">
      <c r="A21" s="301">
        <v>12</v>
      </c>
      <c r="B21" s="277" t="s">
        <v>38</v>
      </c>
      <c r="C21" s="277">
        <v>1315.9</v>
      </c>
      <c r="D21" s="279">
        <v>1309.2</v>
      </c>
      <c r="E21" s="279">
        <v>1296.7</v>
      </c>
      <c r="F21" s="279">
        <v>1277.5</v>
      </c>
      <c r="G21" s="279">
        <v>1265</v>
      </c>
      <c r="H21" s="279">
        <v>1328.4</v>
      </c>
      <c r="I21" s="279">
        <v>1340.9</v>
      </c>
      <c r="J21" s="279">
        <v>1360.1000000000001</v>
      </c>
      <c r="K21" s="277">
        <v>1321.7</v>
      </c>
      <c r="L21" s="277">
        <v>1290</v>
      </c>
      <c r="M21" s="277">
        <v>7.7888299999999999</v>
      </c>
    </row>
    <row r="22" spans="1:13">
      <c r="A22" s="301">
        <v>13</v>
      </c>
      <c r="B22" s="277" t="s">
        <v>296</v>
      </c>
      <c r="C22" s="277">
        <v>198.2</v>
      </c>
      <c r="D22" s="279">
        <v>194.85</v>
      </c>
      <c r="E22" s="279">
        <v>189.7</v>
      </c>
      <c r="F22" s="279">
        <v>181.2</v>
      </c>
      <c r="G22" s="279">
        <v>176.04999999999998</v>
      </c>
      <c r="H22" s="279">
        <v>203.35</v>
      </c>
      <c r="I22" s="279">
        <v>208.50000000000003</v>
      </c>
      <c r="J22" s="279">
        <v>217</v>
      </c>
      <c r="K22" s="277">
        <v>200</v>
      </c>
      <c r="L22" s="277">
        <v>186.35</v>
      </c>
      <c r="M22" s="277">
        <v>53.17277</v>
      </c>
    </row>
    <row r="23" spans="1:13">
      <c r="A23" s="301">
        <v>14</v>
      </c>
      <c r="B23" s="277" t="s">
        <v>41</v>
      </c>
      <c r="C23" s="277">
        <v>343.85</v>
      </c>
      <c r="D23" s="279">
        <v>341.83333333333331</v>
      </c>
      <c r="E23" s="279">
        <v>337.36666666666662</v>
      </c>
      <c r="F23" s="279">
        <v>330.88333333333333</v>
      </c>
      <c r="G23" s="279">
        <v>326.41666666666663</v>
      </c>
      <c r="H23" s="279">
        <v>348.31666666666661</v>
      </c>
      <c r="I23" s="279">
        <v>352.7833333333333</v>
      </c>
      <c r="J23" s="279">
        <v>359.26666666666659</v>
      </c>
      <c r="K23" s="277">
        <v>346.3</v>
      </c>
      <c r="L23" s="277">
        <v>335.35</v>
      </c>
      <c r="M23" s="277">
        <v>34.132150000000003</v>
      </c>
    </row>
    <row r="24" spans="1:13">
      <c r="A24" s="301">
        <v>15</v>
      </c>
      <c r="B24" s="277" t="s">
        <v>43</v>
      </c>
      <c r="C24" s="277">
        <v>37.1</v>
      </c>
      <c r="D24" s="279">
        <v>37.000000000000007</v>
      </c>
      <c r="E24" s="279">
        <v>36.800000000000011</v>
      </c>
      <c r="F24" s="279">
        <v>36.500000000000007</v>
      </c>
      <c r="G24" s="279">
        <v>36.300000000000011</v>
      </c>
      <c r="H24" s="279">
        <v>37.300000000000011</v>
      </c>
      <c r="I24" s="279">
        <v>37.500000000000014</v>
      </c>
      <c r="J24" s="279">
        <v>37.800000000000011</v>
      </c>
      <c r="K24" s="277">
        <v>37.200000000000003</v>
      </c>
      <c r="L24" s="277">
        <v>36.700000000000003</v>
      </c>
      <c r="M24" s="277">
        <v>18.100770000000001</v>
      </c>
    </row>
    <row r="25" spans="1:13">
      <c r="A25" s="301">
        <v>16</v>
      </c>
      <c r="B25" s="277" t="s">
        <v>298</v>
      </c>
      <c r="C25" s="277">
        <v>261.7</v>
      </c>
      <c r="D25" s="279">
        <v>260.15000000000003</v>
      </c>
      <c r="E25" s="279">
        <v>256.60000000000008</v>
      </c>
      <c r="F25" s="279">
        <v>251.50000000000006</v>
      </c>
      <c r="G25" s="279">
        <v>247.9500000000001</v>
      </c>
      <c r="H25" s="279">
        <v>265.25000000000006</v>
      </c>
      <c r="I25" s="279">
        <v>268.8</v>
      </c>
      <c r="J25" s="279">
        <v>273.90000000000003</v>
      </c>
      <c r="K25" s="277">
        <v>263.7</v>
      </c>
      <c r="L25" s="277">
        <v>255.05</v>
      </c>
      <c r="M25" s="277">
        <v>3.2715200000000002</v>
      </c>
    </row>
    <row r="26" spans="1:13">
      <c r="A26" s="301">
        <v>17</v>
      </c>
      <c r="B26" s="277" t="s">
        <v>229</v>
      </c>
      <c r="C26" s="277">
        <v>1498.7</v>
      </c>
      <c r="D26" s="279">
        <v>1483.3</v>
      </c>
      <c r="E26" s="279">
        <v>1456.8</v>
      </c>
      <c r="F26" s="279">
        <v>1414.9</v>
      </c>
      <c r="G26" s="279">
        <v>1388.4</v>
      </c>
      <c r="H26" s="279">
        <v>1525.1999999999998</v>
      </c>
      <c r="I26" s="279">
        <v>1551.6999999999998</v>
      </c>
      <c r="J26" s="279">
        <v>1593.5999999999997</v>
      </c>
      <c r="K26" s="277">
        <v>1509.8</v>
      </c>
      <c r="L26" s="277">
        <v>1441.4</v>
      </c>
      <c r="M26" s="277">
        <v>2.0013999999999998</v>
      </c>
    </row>
    <row r="27" spans="1:13">
      <c r="A27" s="301">
        <v>18</v>
      </c>
      <c r="B27" s="277" t="s">
        <v>230</v>
      </c>
      <c r="C27" s="277">
        <v>2861.55</v>
      </c>
      <c r="D27" s="279">
        <v>2846.8666666666668</v>
      </c>
      <c r="E27" s="279">
        <v>2813.7333333333336</v>
      </c>
      <c r="F27" s="279">
        <v>2765.916666666667</v>
      </c>
      <c r="G27" s="279">
        <v>2732.7833333333338</v>
      </c>
      <c r="H27" s="279">
        <v>2894.6833333333334</v>
      </c>
      <c r="I27" s="279">
        <v>2927.8166666666666</v>
      </c>
      <c r="J27" s="279">
        <v>2975.6333333333332</v>
      </c>
      <c r="K27" s="277">
        <v>2880</v>
      </c>
      <c r="L27" s="277">
        <v>2799.05</v>
      </c>
      <c r="M27" s="277">
        <v>2.85581</v>
      </c>
    </row>
    <row r="28" spans="1:13">
      <c r="A28" s="301">
        <v>19</v>
      </c>
      <c r="B28" s="277" t="s">
        <v>45</v>
      </c>
      <c r="C28" s="277">
        <v>740.75</v>
      </c>
      <c r="D28" s="279">
        <v>730.44999999999993</v>
      </c>
      <c r="E28" s="279">
        <v>715.29999999999984</v>
      </c>
      <c r="F28" s="279">
        <v>689.84999999999991</v>
      </c>
      <c r="G28" s="279">
        <v>674.69999999999982</v>
      </c>
      <c r="H28" s="279">
        <v>755.89999999999986</v>
      </c>
      <c r="I28" s="279">
        <v>771.05</v>
      </c>
      <c r="J28" s="279">
        <v>796.49999999999989</v>
      </c>
      <c r="K28" s="277">
        <v>745.6</v>
      </c>
      <c r="L28" s="277">
        <v>705</v>
      </c>
      <c r="M28" s="277">
        <v>12.19017</v>
      </c>
    </row>
    <row r="29" spans="1:13">
      <c r="A29" s="301">
        <v>20</v>
      </c>
      <c r="B29" s="277" t="s">
        <v>46</v>
      </c>
      <c r="C29" s="277">
        <v>209.45</v>
      </c>
      <c r="D29" s="279">
        <v>208.08333333333334</v>
      </c>
      <c r="E29" s="279">
        <v>205.66666666666669</v>
      </c>
      <c r="F29" s="279">
        <v>201.88333333333335</v>
      </c>
      <c r="G29" s="279">
        <v>199.4666666666667</v>
      </c>
      <c r="H29" s="279">
        <v>211.86666666666667</v>
      </c>
      <c r="I29" s="279">
        <v>214.28333333333336</v>
      </c>
      <c r="J29" s="279">
        <v>218.06666666666666</v>
      </c>
      <c r="K29" s="277">
        <v>210.5</v>
      </c>
      <c r="L29" s="277">
        <v>204.3</v>
      </c>
      <c r="M29" s="277">
        <v>28.445170000000001</v>
      </c>
    </row>
    <row r="30" spans="1:13">
      <c r="A30" s="301">
        <v>21</v>
      </c>
      <c r="B30" s="277" t="s">
        <v>47</v>
      </c>
      <c r="C30" s="277">
        <v>1606.45</v>
      </c>
      <c r="D30" s="279">
        <v>1631.8000000000002</v>
      </c>
      <c r="E30" s="279">
        <v>1575.4500000000003</v>
      </c>
      <c r="F30" s="279">
        <v>1544.45</v>
      </c>
      <c r="G30" s="279">
        <v>1488.1000000000001</v>
      </c>
      <c r="H30" s="279">
        <v>1662.8000000000004</v>
      </c>
      <c r="I30" s="279">
        <v>1719.1500000000003</v>
      </c>
      <c r="J30" s="279">
        <v>1750.1500000000005</v>
      </c>
      <c r="K30" s="277">
        <v>1688.15</v>
      </c>
      <c r="L30" s="277">
        <v>1600.8</v>
      </c>
      <c r="M30" s="277">
        <v>10.00784</v>
      </c>
    </row>
    <row r="31" spans="1:13">
      <c r="A31" s="301">
        <v>22</v>
      </c>
      <c r="B31" s="277" t="s">
        <v>48</v>
      </c>
      <c r="C31" s="277">
        <v>113.4</v>
      </c>
      <c r="D31" s="279">
        <v>112.7</v>
      </c>
      <c r="E31" s="279">
        <v>110.25</v>
      </c>
      <c r="F31" s="279">
        <v>107.1</v>
      </c>
      <c r="G31" s="279">
        <v>104.64999999999999</v>
      </c>
      <c r="H31" s="279">
        <v>115.85000000000001</v>
      </c>
      <c r="I31" s="279">
        <v>118.30000000000003</v>
      </c>
      <c r="J31" s="279">
        <v>121.45000000000002</v>
      </c>
      <c r="K31" s="277">
        <v>115.15</v>
      </c>
      <c r="L31" s="277">
        <v>109.55</v>
      </c>
      <c r="M31" s="277">
        <v>80.543959999999998</v>
      </c>
    </row>
    <row r="32" spans="1:13">
      <c r="A32" s="301">
        <v>23</v>
      </c>
      <c r="B32" s="277" t="s">
        <v>49</v>
      </c>
      <c r="C32" s="277">
        <v>66.95</v>
      </c>
      <c r="D32" s="279">
        <v>66.183333333333337</v>
      </c>
      <c r="E32" s="279">
        <v>64.916666666666671</v>
      </c>
      <c r="F32" s="279">
        <v>62.88333333333334</v>
      </c>
      <c r="G32" s="279">
        <v>61.616666666666674</v>
      </c>
      <c r="H32" s="279">
        <v>68.216666666666669</v>
      </c>
      <c r="I32" s="279">
        <v>69.48333333333332</v>
      </c>
      <c r="J32" s="279">
        <v>71.516666666666666</v>
      </c>
      <c r="K32" s="277">
        <v>67.45</v>
      </c>
      <c r="L32" s="277">
        <v>64.150000000000006</v>
      </c>
      <c r="M32" s="277">
        <v>359.59629000000001</v>
      </c>
    </row>
    <row r="33" spans="1:13">
      <c r="A33" s="301">
        <v>24</v>
      </c>
      <c r="B33" s="277" t="s">
        <v>51</v>
      </c>
      <c r="C33" s="277">
        <v>1979.05</v>
      </c>
      <c r="D33" s="279">
        <v>1976.9833333333333</v>
      </c>
      <c r="E33" s="279">
        <v>1960.0666666666666</v>
      </c>
      <c r="F33" s="279">
        <v>1941.0833333333333</v>
      </c>
      <c r="G33" s="279">
        <v>1924.1666666666665</v>
      </c>
      <c r="H33" s="279">
        <v>1995.9666666666667</v>
      </c>
      <c r="I33" s="279">
        <v>2012.8833333333332</v>
      </c>
      <c r="J33" s="279">
        <v>2031.8666666666668</v>
      </c>
      <c r="K33" s="277">
        <v>1993.9</v>
      </c>
      <c r="L33" s="277">
        <v>1958</v>
      </c>
      <c r="M33" s="277">
        <v>27.768039999999999</v>
      </c>
    </row>
    <row r="34" spans="1:13">
      <c r="A34" s="301">
        <v>25</v>
      </c>
      <c r="B34" s="277" t="s">
        <v>226</v>
      </c>
      <c r="C34" s="277">
        <v>641.45000000000005</v>
      </c>
      <c r="D34" s="279">
        <v>640.18333333333339</v>
      </c>
      <c r="E34" s="279">
        <v>632.36666666666679</v>
      </c>
      <c r="F34" s="279">
        <v>623.28333333333342</v>
      </c>
      <c r="G34" s="279">
        <v>615.46666666666681</v>
      </c>
      <c r="H34" s="279">
        <v>649.26666666666677</v>
      </c>
      <c r="I34" s="279">
        <v>657.08333333333337</v>
      </c>
      <c r="J34" s="279">
        <v>666.16666666666674</v>
      </c>
      <c r="K34" s="277">
        <v>648</v>
      </c>
      <c r="L34" s="277">
        <v>631.1</v>
      </c>
      <c r="M34" s="277">
        <v>3.60066</v>
      </c>
    </row>
    <row r="35" spans="1:13">
      <c r="A35" s="301">
        <v>26</v>
      </c>
      <c r="B35" s="277" t="s">
        <v>53</v>
      </c>
      <c r="C35" s="277">
        <v>801.85</v>
      </c>
      <c r="D35" s="279">
        <v>793.41666666666663</v>
      </c>
      <c r="E35" s="279">
        <v>780.33333333333326</v>
      </c>
      <c r="F35" s="279">
        <v>758.81666666666661</v>
      </c>
      <c r="G35" s="279">
        <v>745.73333333333323</v>
      </c>
      <c r="H35" s="279">
        <v>814.93333333333328</v>
      </c>
      <c r="I35" s="279">
        <v>828.01666666666654</v>
      </c>
      <c r="J35" s="279">
        <v>849.5333333333333</v>
      </c>
      <c r="K35" s="277">
        <v>806.5</v>
      </c>
      <c r="L35" s="277">
        <v>771.9</v>
      </c>
      <c r="M35" s="277">
        <v>36.690980000000003</v>
      </c>
    </row>
    <row r="36" spans="1:13">
      <c r="A36" s="301">
        <v>27</v>
      </c>
      <c r="B36" s="277" t="s">
        <v>55</v>
      </c>
      <c r="C36" s="277">
        <v>431.25</v>
      </c>
      <c r="D36" s="279">
        <v>433.2</v>
      </c>
      <c r="E36" s="279">
        <v>423.04999999999995</v>
      </c>
      <c r="F36" s="279">
        <v>414.84999999999997</v>
      </c>
      <c r="G36" s="279">
        <v>404.69999999999993</v>
      </c>
      <c r="H36" s="279">
        <v>441.4</v>
      </c>
      <c r="I36" s="279">
        <v>451.54999999999995</v>
      </c>
      <c r="J36" s="279">
        <v>459.75</v>
      </c>
      <c r="K36" s="277">
        <v>443.35</v>
      </c>
      <c r="L36" s="277">
        <v>425</v>
      </c>
      <c r="M36" s="277">
        <v>316.60156000000001</v>
      </c>
    </row>
    <row r="37" spans="1:13">
      <c r="A37" s="301">
        <v>28</v>
      </c>
      <c r="B37" s="277" t="s">
        <v>56</v>
      </c>
      <c r="C37" s="277">
        <v>2910.15</v>
      </c>
      <c r="D37" s="279">
        <v>2894.6166666666668</v>
      </c>
      <c r="E37" s="279">
        <v>2867.5333333333338</v>
      </c>
      <c r="F37" s="279">
        <v>2824.916666666667</v>
      </c>
      <c r="G37" s="279">
        <v>2797.8333333333339</v>
      </c>
      <c r="H37" s="279">
        <v>2937.2333333333336</v>
      </c>
      <c r="I37" s="279">
        <v>2964.3166666666666</v>
      </c>
      <c r="J37" s="279">
        <v>3006.9333333333334</v>
      </c>
      <c r="K37" s="277">
        <v>2921.7</v>
      </c>
      <c r="L37" s="277">
        <v>2852</v>
      </c>
      <c r="M37" s="277">
        <v>6.7732799999999997</v>
      </c>
    </row>
    <row r="38" spans="1:13">
      <c r="A38" s="301">
        <v>29</v>
      </c>
      <c r="B38" s="277" t="s">
        <v>58</v>
      </c>
      <c r="C38" s="277">
        <v>6026.8</v>
      </c>
      <c r="D38" s="279">
        <v>6076.1333333333341</v>
      </c>
      <c r="E38" s="279">
        <v>5932.2666666666682</v>
      </c>
      <c r="F38" s="279">
        <v>5837.7333333333345</v>
      </c>
      <c r="G38" s="279">
        <v>5693.8666666666686</v>
      </c>
      <c r="H38" s="279">
        <v>6170.6666666666679</v>
      </c>
      <c r="I38" s="279">
        <v>6314.5333333333347</v>
      </c>
      <c r="J38" s="279">
        <v>6409.0666666666675</v>
      </c>
      <c r="K38" s="277">
        <v>6220</v>
      </c>
      <c r="L38" s="277">
        <v>5981.6</v>
      </c>
      <c r="M38" s="277">
        <v>9.2974999999999994</v>
      </c>
    </row>
    <row r="39" spans="1:13">
      <c r="A39" s="301">
        <v>30</v>
      </c>
      <c r="B39" s="277" t="s">
        <v>232</v>
      </c>
      <c r="C39" s="277">
        <v>2435.0500000000002</v>
      </c>
      <c r="D39" s="279">
        <v>2422.9666666666667</v>
      </c>
      <c r="E39" s="279">
        <v>2397.1833333333334</v>
      </c>
      <c r="F39" s="279">
        <v>2359.3166666666666</v>
      </c>
      <c r="G39" s="279">
        <v>2333.5333333333333</v>
      </c>
      <c r="H39" s="279">
        <v>2460.8333333333335</v>
      </c>
      <c r="I39" s="279">
        <v>2486.6166666666672</v>
      </c>
      <c r="J39" s="279">
        <v>2524.4833333333336</v>
      </c>
      <c r="K39" s="277">
        <v>2448.75</v>
      </c>
      <c r="L39" s="277">
        <v>2385.1</v>
      </c>
      <c r="M39" s="277">
        <v>0.55969000000000002</v>
      </c>
    </row>
    <row r="40" spans="1:13">
      <c r="A40" s="301">
        <v>31</v>
      </c>
      <c r="B40" s="277" t="s">
        <v>59</v>
      </c>
      <c r="C40" s="277">
        <v>3422.85</v>
      </c>
      <c r="D40" s="279">
        <v>3436.25</v>
      </c>
      <c r="E40" s="279">
        <v>3379.05</v>
      </c>
      <c r="F40" s="279">
        <v>3335.25</v>
      </c>
      <c r="G40" s="279">
        <v>3278.05</v>
      </c>
      <c r="H40" s="279">
        <v>3480.05</v>
      </c>
      <c r="I40" s="279">
        <v>3537.25</v>
      </c>
      <c r="J40" s="279">
        <v>3581.05</v>
      </c>
      <c r="K40" s="277">
        <v>3493.45</v>
      </c>
      <c r="L40" s="277">
        <v>3392.45</v>
      </c>
      <c r="M40" s="277">
        <v>45.632469999999998</v>
      </c>
    </row>
    <row r="41" spans="1:13">
      <c r="A41" s="301">
        <v>32</v>
      </c>
      <c r="B41" s="277" t="s">
        <v>60</v>
      </c>
      <c r="C41" s="277">
        <v>1263.1500000000001</v>
      </c>
      <c r="D41" s="279">
        <v>1257.3500000000001</v>
      </c>
      <c r="E41" s="279">
        <v>1243.3000000000002</v>
      </c>
      <c r="F41" s="279">
        <v>1223.45</v>
      </c>
      <c r="G41" s="279">
        <v>1209.4000000000001</v>
      </c>
      <c r="H41" s="279">
        <v>1277.2000000000003</v>
      </c>
      <c r="I41" s="279">
        <v>1291.25</v>
      </c>
      <c r="J41" s="279">
        <v>1311.1000000000004</v>
      </c>
      <c r="K41" s="277">
        <v>1271.4000000000001</v>
      </c>
      <c r="L41" s="277">
        <v>1237.5</v>
      </c>
      <c r="M41" s="277">
        <v>4.3741300000000001</v>
      </c>
    </row>
    <row r="42" spans="1:13">
      <c r="A42" s="301">
        <v>33</v>
      </c>
      <c r="B42" s="277" t="s">
        <v>233</v>
      </c>
      <c r="C42" s="277">
        <v>300.85000000000002</v>
      </c>
      <c r="D42" s="279">
        <v>299.83333333333331</v>
      </c>
      <c r="E42" s="279">
        <v>296.66666666666663</v>
      </c>
      <c r="F42" s="279">
        <v>292.48333333333329</v>
      </c>
      <c r="G42" s="279">
        <v>289.31666666666661</v>
      </c>
      <c r="H42" s="279">
        <v>304.01666666666665</v>
      </c>
      <c r="I42" s="279">
        <v>307.18333333333328</v>
      </c>
      <c r="J42" s="279">
        <v>311.36666666666667</v>
      </c>
      <c r="K42" s="277">
        <v>303</v>
      </c>
      <c r="L42" s="277">
        <v>295.64999999999998</v>
      </c>
      <c r="M42" s="277">
        <v>108.06994</v>
      </c>
    </row>
    <row r="43" spans="1:13">
      <c r="A43" s="301">
        <v>34</v>
      </c>
      <c r="B43" s="277" t="s">
        <v>61</v>
      </c>
      <c r="C43" s="277">
        <v>44.35</v>
      </c>
      <c r="D43" s="279">
        <v>44.316666666666663</v>
      </c>
      <c r="E43" s="279">
        <v>43.833333333333329</v>
      </c>
      <c r="F43" s="279">
        <v>43.316666666666663</v>
      </c>
      <c r="G43" s="279">
        <v>42.833333333333329</v>
      </c>
      <c r="H43" s="279">
        <v>44.833333333333329</v>
      </c>
      <c r="I43" s="279">
        <v>45.316666666666663</v>
      </c>
      <c r="J43" s="279">
        <v>45.833333333333329</v>
      </c>
      <c r="K43" s="277">
        <v>44.8</v>
      </c>
      <c r="L43" s="277">
        <v>43.8</v>
      </c>
      <c r="M43" s="277">
        <v>199.12039999999999</v>
      </c>
    </row>
    <row r="44" spans="1:13">
      <c r="A44" s="301">
        <v>35</v>
      </c>
      <c r="B44" s="277" t="s">
        <v>62</v>
      </c>
      <c r="C44" s="277">
        <v>45.3</v>
      </c>
      <c r="D44" s="279">
        <v>45.316666666666663</v>
      </c>
      <c r="E44" s="279">
        <v>44.633333333333326</v>
      </c>
      <c r="F44" s="279">
        <v>43.966666666666661</v>
      </c>
      <c r="G44" s="279">
        <v>43.283333333333324</v>
      </c>
      <c r="H44" s="279">
        <v>45.983333333333327</v>
      </c>
      <c r="I44" s="279">
        <v>46.666666666666664</v>
      </c>
      <c r="J44" s="279">
        <v>47.333333333333329</v>
      </c>
      <c r="K44" s="277">
        <v>46</v>
      </c>
      <c r="L44" s="277">
        <v>44.65</v>
      </c>
      <c r="M44" s="277">
        <v>18.54054</v>
      </c>
    </row>
    <row r="45" spans="1:13">
      <c r="A45" s="301">
        <v>36</v>
      </c>
      <c r="B45" s="277" t="s">
        <v>63</v>
      </c>
      <c r="C45" s="277">
        <v>1282.2</v>
      </c>
      <c r="D45" s="279">
        <v>1287.2666666666667</v>
      </c>
      <c r="E45" s="279">
        <v>1261.9333333333334</v>
      </c>
      <c r="F45" s="279">
        <v>1241.6666666666667</v>
      </c>
      <c r="G45" s="279">
        <v>1216.3333333333335</v>
      </c>
      <c r="H45" s="279">
        <v>1307.5333333333333</v>
      </c>
      <c r="I45" s="279">
        <v>1332.8666666666668</v>
      </c>
      <c r="J45" s="279">
        <v>1353.1333333333332</v>
      </c>
      <c r="K45" s="277">
        <v>1312.6</v>
      </c>
      <c r="L45" s="277">
        <v>1267</v>
      </c>
      <c r="M45" s="277">
        <v>6.7901800000000003</v>
      </c>
    </row>
    <row r="46" spans="1:13">
      <c r="A46" s="301">
        <v>37</v>
      </c>
      <c r="B46" s="277" t="s">
        <v>234</v>
      </c>
      <c r="C46" s="277">
        <v>1330.2</v>
      </c>
      <c r="D46" s="279">
        <v>1332.7333333333333</v>
      </c>
      <c r="E46" s="279">
        <v>1309.4666666666667</v>
      </c>
      <c r="F46" s="279">
        <v>1288.7333333333333</v>
      </c>
      <c r="G46" s="279">
        <v>1265.4666666666667</v>
      </c>
      <c r="H46" s="279">
        <v>1353.4666666666667</v>
      </c>
      <c r="I46" s="279">
        <v>1376.7333333333336</v>
      </c>
      <c r="J46" s="279">
        <v>1397.4666666666667</v>
      </c>
      <c r="K46" s="277">
        <v>1356</v>
      </c>
      <c r="L46" s="277">
        <v>1312</v>
      </c>
      <c r="M46" s="277">
        <v>1.0461199999999999</v>
      </c>
    </row>
    <row r="47" spans="1:13">
      <c r="A47" s="301">
        <v>38</v>
      </c>
      <c r="B47" s="277" t="s">
        <v>65</v>
      </c>
      <c r="C47" s="277">
        <v>101.05</v>
      </c>
      <c r="D47" s="279">
        <v>101.39999999999999</v>
      </c>
      <c r="E47" s="279">
        <v>99.34999999999998</v>
      </c>
      <c r="F47" s="279">
        <v>97.649999999999991</v>
      </c>
      <c r="G47" s="279">
        <v>95.59999999999998</v>
      </c>
      <c r="H47" s="279">
        <v>103.09999999999998</v>
      </c>
      <c r="I47" s="279">
        <v>105.14999999999999</v>
      </c>
      <c r="J47" s="279">
        <v>106.84999999999998</v>
      </c>
      <c r="K47" s="277">
        <v>103.45</v>
      </c>
      <c r="L47" s="277">
        <v>99.7</v>
      </c>
      <c r="M47" s="277">
        <v>115.22844000000001</v>
      </c>
    </row>
    <row r="48" spans="1:13">
      <c r="A48" s="301">
        <v>39</v>
      </c>
      <c r="B48" s="277" t="s">
        <v>66</v>
      </c>
      <c r="C48" s="277">
        <v>561.79999999999995</v>
      </c>
      <c r="D48" s="279">
        <v>559.16666666666663</v>
      </c>
      <c r="E48" s="279">
        <v>553.68333333333328</v>
      </c>
      <c r="F48" s="279">
        <v>545.56666666666661</v>
      </c>
      <c r="G48" s="279">
        <v>540.08333333333326</v>
      </c>
      <c r="H48" s="279">
        <v>567.2833333333333</v>
      </c>
      <c r="I48" s="279">
        <v>572.76666666666665</v>
      </c>
      <c r="J48" s="279">
        <v>580.88333333333333</v>
      </c>
      <c r="K48" s="277">
        <v>564.65</v>
      </c>
      <c r="L48" s="277">
        <v>551.04999999999995</v>
      </c>
      <c r="M48" s="277">
        <v>19.726420000000001</v>
      </c>
    </row>
    <row r="49" spans="1:13">
      <c r="A49" s="301">
        <v>40</v>
      </c>
      <c r="B49" s="277" t="s">
        <v>67</v>
      </c>
      <c r="C49" s="277">
        <v>465.95</v>
      </c>
      <c r="D49" s="279">
        <v>463.65000000000003</v>
      </c>
      <c r="E49" s="279">
        <v>458.30000000000007</v>
      </c>
      <c r="F49" s="279">
        <v>450.65000000000003</v>
      </c>
      <c r="G49" s="279">
        <v>445.30000000000007</v>
      </c>
      <c r="H49" s="279">
        <v>471.30000000000007</v>
      </c>
      <c r="I49" s="279">
        <v>476.65000000000009</v>
      </c>
      <c r="J49" s="279">
        <v>484.30000000000007</v>
      </c>
      <c r="K49" s="277">
        <v>469</v>
      </c>
      <c r="L49" s="277">
        <v>456</v>
      </c>
      <c r="M49" s="277">
        <v>30.059480000000001</v>
      </c>
    </row>
    <row r="50" spans="1:13">
      <c r="A50" s="301">
        <v>41</v>
      </c>
      <c r="B50" s="277" t="s">
        <v>69</v>
      </c>
      <c r="C50" s="277">
        <v>504.25</v>
      </c>
      <c r="D50" s="279">
        <v>500.66666666666669</v>
      </c>
      <c r="E50" s="279">
        <v>494.68333333333339</v>
      </c>
      <c r="F50" s="279">
        <v>485.11666666666673</v>
      </c>
      <c r="G50" s="279">
        <v>479.13333333333344</v>
      </c>
      <c r="H50" s="279">
        <v>510.23333333333335</v>
      </c>
      <c r="I50" s="279">
        <v>516.21666666666658</v>
      </c>
      <c r="J50" s="279">
        <v>525.7833333333333</v>
      </c>
      <c r="K50" s="277">
        <v>506.65</v>
      </c>
      <c r="L50" s="277">
        <v>491.1</v>
      </c>
      <c r="M50" s="277">
        <v>314.78271999999998</v>
      </c>
    </row>
    <row r="51" spans="1:13">
      <c r="A51" s="301">
        <v>42</v>
      </c>
      <c r="B51" s="277" t="s">
        <v>70</v>
      </c>
      <c r="C51" s="277">
        <v>36.5</v>
      </c>
      <c r="D51" s="279">
        <v>36.433333333333337</v>
      </c>
      <c r="E51" s="279">
        <v>35.666666666666671</v>
      </c>
      <c r="F51" s="279">
        <v>34.833333333333336</v>
      </c>
      <c r="G51" s="279">
        <v>34.06666666666667</v>
      </c>
      <c r="H51" s="279">
        <v>37.266666666666673</v>
      </c>
      <c r="I51" s="279">
        <v>38.033333333333339</v>
      </c>
      <c r="J51" s="279">
        <v>38.866666666666674</v>
      </c>
      <c r="K51" s="277">
        <v>37.200000000000003</v>
      </c>
      <c r="L51" s="277">
        <v>35.6</v>
      </c>
      <c r="M51" s="277">
        <v>360.65577999999999</v>
      </c>
    </row>
    <row r="52" spans="1:13">
      <c r="A52" s="301">
        <v>43</v>
      </c>
      <c r="B52" s="277" t="s">
        <v>71</v>
      </c>
      <c r="C52" s="277">
        <v>427.9</v>
      </c>
      <c r="D52" s="279">
        <v>423.2</v>
      </c>
      <c r="E52" s="279">
        <v>414.4</v>
      </c>
      <c r="F52" s="279">
        <v>400.9</v>
      </c>
      <c r="G52" s="279">
        <v>392.09999999999997</v>
      </c>
      <c r="H52" s="279">
        <v>436.7</v>
      </c>
      <c r="I52" s="279">
        <v>445.50000000000006</v>
      </c>
      <c r="J52" s="279">
        <v>459</v>
      </c>
      <c r="K52" s="277">
        <v>432</v>
      </c>
      <c r="L52" s="277">
        <v>409.7</v>
      </c>
      <c r="M52" s="277">
        <v>93.648089999999996</v>
      </c>
    </row>
    <row r="53" spans="1:13">
      <c r="A53" s="301">
        <v>44</v>
      </c>
      <c r="B53" s="277" t="s">
        <v>72</v>
      </c>
      <c r="C53" s="277">
        <v>12778.1</v>
      </c>
      <c r="D53" s="279">
        <v>12730.716666666665</v>
      </c>
      <c r="E53" s="279">
        <v>12617.433333333331</v>
      </c>
      <c r="F53" s="279">
        <v>12456.766666666665</v>
      </c>
      <c r="G53" s="279">
        <v>12343.48333333333</v>
      </c>
      <c r="H53" s="279">
        <v>12891.383333333331</v>
      </c>
      <c r="I53" s="279">
        <v>13004.666666666668</v>
      </c>
      <c r="J53" s="279">
        <v>13165.333333333332</v>
      </c>
      <c r="K53" s="277">
        <v>12844</v>
      </c>
      <c r="L53" s="277">
        <v>12570.05</v>
      </c>
      <c r="M53" s="277">
        <v>0.42770999999999998</v>
      </c>
    </row>
    <row r="54" spans="1:13">
      <c r="A54" s="301">
        <v>45</v>
      </c>
      <c r="B54" s="277" t="s">
        <v>74</v>
      </c>
      <c r="C54" s="277">
        <v>405.95</v>
      </c>
      <c r="D54" s="279">
        <v>404.81666666666666</v>
      </c>
      <c r="E54" s="279">
        <v>400.13333333333333</v>
      </c>
      <c r="F54" s="279">
        <v>394.31666666666666</v>
      </c>
      <c r="G54" s="279">
        <v>389.63333333333333</v>
      </c>
      <c r="H54" s="279">
        <v>410.63333333333333</v>
      </c>
      <c r="I54" s="279">
        <v>415.31666666666661</v>
      </c>
      <c r="J54" s="279">
        <v>421.13333333333333</v>
      </c>
      <c r="K54" s="277">
        <v>409.5</v>
      </c>
      <c r="L54" s="277">
        <v>399</v>
      </c>
      <c r="M54" s="277">
        <v>67.355860000000007</v>
      </c>
    </row>
    <row r="55" spans="1:13">
      <c r="A55" s="301">
        <v>46</v>
      </c>
      <c r="B55" s="277" t="s">
        <v>75</v>
      </c>
      <c r="C55" s="277">
        <v>3738.3</v>
      </c>
      <c r="D55" s="279">
        <v>3724.4666666666667</v>
      </c>
      <c r="E55" s="279">
        <v>3699.9333333333334</v>
      </c>
      <c r="F55" s="279">
        <v>3661.5666666666666</v>
      </c>
      <c r="G55" s="279">
        <v>3637.0333333333333</v>
      </c>
      <c r="H55" s="279">
        <v>3762.8333333333335</v>
      </c>
      <c r="I55" s="279">
        <v>3787.3666666666672</v>
      </c>
      <c r="J55" s="279">
        <v>3825.7333333333336</v>
      </c>
      <c r="K55" s="277">
        <v>3749</v>
      </c>
      <c r="L55" s="277">
        <v>3686.1</v>
      </c>
      <c r="M55" s="277">
        <v>3.32884</v>
      </c>
    </row>
    <row r="56" spans="1:13">
      <c r="A56" s="301">
        <v>47</v>
      </c>
      <c r="B56" s="277" t="s">
        <v>76</v>
      </c>
      <c r="C56" s="277">
        <v>370.6</v>
      </c>
      <c r="D56" s="279">
        <v>367.4666666666667</v>
      </c>
      <c r="E56" s="279">
        <v>363.13333333333338</v>
      </c>
      <c r="F56" s="279">
        <v>355.66666666666669</v>
      </c>
      <c r="G56" s="279">
        <v>351.33333333333337</v>
      </c>
      <c r="H56" s="279">
        <v>374.93333333333339</v>
      </c>
      <c r="I56" s="279">
        <v>379.26666666666665</v>
      </c>
      <c r="J56" s="279">
        <v>386.73333333333341</v>
      </c>
      <c r="K56" s="277">
        <v>371.8</v>
      </c>
      <c r="L56" s="277">
        <v>360</v>
      </c>
      <c r="M56" s="277">
        <v>35.924460000000003</v>
      </c>
    </row>
    <row r="57" spans="1:13">
      <c r="A57" s="301">
        <v>48</v>
      </c>
      <c r="B57" s="277" t="s">
        <v>77</v>
      </c>
      <c r="C57" s="277">
        <v>97.65</v>
      </c>
      <c r="D57" s="279">
        <v>97.600000000000009</v>
      </c>
      <c r="E57" s="279">
        <v>95.750000000000014</v>
      </c>
      <c r="F57" s="279">
        <v>93.850000000000009</v>
      </c>
      <c r="G57" s="279">
        <v>92.000000000000014</v>
      </c>
      <c r="H57" s="279">
        <v>99.500000000000014</v>
      </c>
      <c r="I57" s="279">
        <v>101.35000000000001</v>
      </c>
      <c r="J57" s="279">
        <v>103.25000000000001</v>
      </c>
      <c r="K57" s="277">
        <v>99.45</v>
      </c>
      <c r="L57" s="277">
        <v>95.7</v>
      </c>
      <c r="M57" s="277">
        <v>66.013909999999996</v>
      </c>
    </row>
    <row r="58" spans="1:13">
      <c r="A58" s="301">
        <v>49</v>
      </c>
      <c r="B58" s="277" t="s">
        <v>78</v>
      </c>
      <c r="C58" s="277">
        <v>119.85</v>
      </c>
      <c r="D58" s="279">
        <v>119.55</v>
      </c>
      <c r="E58" s="279">
        <v>117.8</v>
      </c>
      <c r="F58" s="279">
        <v>115.75</v>
      </c>
      <c r="G58" s="279">
        <v>114</v>
      </c>
      <c r="H58" s="279">
        <v>121.6</v>
      </c>
      <c r="I58" s="279">
        <v>123.35</v>
      </c>
      <c r="J58" s="279">
        <v>125.39999999999999</v>
      </c>
      <c r="K58" s="277">
        <v>121.3</v>
      </c>
      <c r="L58" s="277">
        <v>117.5</v>
      </c>
      <c r="M58" s="277">
        <v>7.2134999999999998</v>
      </c>
    </row>
    <row r="59" spans="1:13">
      <c r="A59" s="301">
        <v>50</v>
      </c>
      <c r="B59" s="277" t="s">
        <v>81</v>
      </c>
      <c r="C59" s="277">
        <v>613.4</v>
      </c>
      <c r="D59" s="279">
        <v>614.53333333333342</v>
      </c>
      <c r="E59" s="279">
        <v>604.06666666666683</v>
      </c>
      <c r="F59" s="279">
        <v>594.73333333333346</v>
      </c>
      <c r="G59" s="279">
        <v>584.26666666666688</v>
      </c>
      <c r="H59" s="279">
        <v>623.86666666666679</v>
      </c>
      <c r="I59" s="279">
        <v>634.33333333333326</v>
      </c>
      <c r="J59" s="279">
        <v>643.66666666666674</v>
      </c>
      <c r="K59" s="277">
        <v>625</v>
      </c>
      <c r="L59" s="277">
        <v>605.20000000000005</v>
      </c>
      <c r="M59" s="277">
        <v>3.1569799999999999</v>
      </c>
    </row>
    <row r="60" spans="1:13">
      <c r="A60" s="301">
        <v>51</v>
      </c>
      <c r="B60" s="277" t="s">
        <v>82</v>
      </c>
      <c r="C60" s="277">
        <v>220.55</v>
      </c>
      <c r="D60" s="279">
        <v>219.9</v>
      </c>
      <c r="E60" s="279">
        <v>216.25</v>
      </c>
      <c r="F60" s="279">
        <v>211.95</v>
      </c>
      <c r="G60" s="279">
        <v>208.29999999999998</v>
      </c>
      <c r="H60" s="279">
        <v>224.20000000000002</v>
      </c>
      <c r="I60" s="279">
        <v>227.85000000000005</v>
      </c>
      <c r="J60" s="279">
        <v>232.15000000000003</v>
      </c>
      <c r="K60" s="277">
        <v>223.55</v>
      </c>
      <c r="L60" s="277">
        <v>215.6</v>
      </c>
      <c r="M60" s="277">
        <v>43.422440000000002</v>
      </c>
    </row>
    <row r="61" spans="1:13">
      <c r="A61" s="301">
        <v>52</v>
      </c>
      <c r="B61" s="277" t="s">
        <v>83</v>
      </c>
      <c r="C61" s="277">
        <v>727.55</v>
      </c>
      <c r="D61" s="279">
        <v>722.56666666666661</v>
      </c>
      <c r="E61" s="279">
        <v>710.18333333333317</v>
      </c>
      <c r="F61" s="279">
        <v>692.81666666666661</v>
      </c>
      <c r="G61" s="279">
        <v>680.43333333333317</v>
      </c>
      <c r="H61" s="279">
        <v>739.93333333333317</v>
      </c>
      <c r="I61" s="279">
        <v>752.31666666666661</v>
      </c>
      <c r="J61" s="279">
        <v>769.68333333333317</v>
      </c>
      <c r="K61" s="277">
        <v>734.95</v>
      </c>
      <c r="L61" s="277">
        <v>705.2</v>
      </c>
      <c r="M61" s="277">
        <v>90.827200000000005</v>
      </c>
    </row>
    <row r="62" spans="1:13">
      <c r="A62" s="301">
        <v>53</v>
      </c>
      <c r="B62" s="277" t="s">
        <v>84</v>
      </c>
      <c r="C62" s="277">
        <v>126.95</v>
      </c>
      <c r="D62" s="279">
        <v>126.89999999999999</v>
      </c>
      <c r="E62" s="279">
        <v>124.79999999999998</v>
      </c>
      <c r="F62" s="279">
        <v>122.64999999999999</v>
      </c>
      <c r="G62" s="279">
        <v>120.54999999999998</v>
      </c>
      <c r="H62" s="279">
        <v>129.04999999999998</v>
      </c>
      <c r="I62" s="279">
        <v>131.14999999999998</v>
      </c>
      <c r="J62" s="279">
        <v>133.29999999999998</v>
      </c>
      <c r="K62" s="277">
        <v>129</v>
      </c>
      <c r="L62" s="277">
        <v>124.75</v>
      </c>
      <c r="M62" s="277">
        <v>131.15864999999999</v>
      </c>
    </row>
    <row r="63" spans="1:13">
      <c r="A63" s="301">
        <v>54</v>
      </c>
      <c r="B63" s="277" t="s">
        <v>3643</v>
      </c>
      <c r="C63" s="277">
        <v>1909.75</v>
      </c>
      <c r="D63" s="279">
        <v>1914.9166666666667</v>
      </c>
      <c r="E63" s="279">
        <v>1891.8333333333335</v>
      </c>
      <c r="F63" s="279">
        <v>1873.9166666666667</v>
      </c>
      <c r="G63" s="279">
        <v>1850.8333333333335</v>
      </c>
      <c r="H63" s="279">
        <v>1932.8333333333335</v>
      </c>
      <c r="I63" s="279">
        <v>1955.916666666667</v>
      </c>
      <c r="J63" s="279">
        <v>1973.8333333333335</v>
      </c>
      <c r="K63" s="277">
        <v>1938</v>
      </c>
      <c r="L63" s="277">
        <v>1897</v>
      </c>
      <c r="M63" s="277">
        <v>0.94689999999999996</v>
      </c>
    </row>
    <row r="64" spans="1:13">
      <c r="A64" s="301">
        <v>55</v>
      </c>
      <c r="B64" s="277" t="s">
        <v>85</v>
      </c>
      <c r="C64" s="277">
        <v>1365.8</v>
      </c>
      <c r="D64" s="279">
        <v>1361.25</v>
      </c>
      <c r="E64" s="279">
        <v>1353.5</v>
      </c>
      <c r="F64" s="279">
        <v>1341.2</v>
      </c>
      <c r="G64" s="279">
        <v>1333.45</v>
      </c>
      <c r="H64" s="279">
        <v>1373.55</v>
      </c>
      <c r="I64" s="279">
        <v>1381.3</v>
      </c>
      <c r="J64" s="279">
        <v>1393.6</v>
      </c>
      <c r="K64" s="277">
        <v>1369</v>
      </c>
      <c r="L64" s="277">
        <v>1348.95</v>
      </c>
      <c r="M64" s="277">
        <v>5.83195</v>
      </c>
    </row>
    <row r="65" spans="1:13">
      <c r="A65" s="301">
        <v>56</v>
      </c>
      <c r="B65" s="277" t="s">
        <v>86</v>
      </c>
      <c r="C65" s="277">
        <v>375.1</v>
      </c>
      <c r="D65" s="279">
        <v>375.84999999999997</v>
      </c>
      <c r="E65" s="279">
        <v>368.74999999999994</v>
      </c>
      <c r="F65" s="279">
        <v>362.4</v>
      </c>
      <c r="G65" s="279">
        <v>355.29999999999995</v>
      </c>
      <c r="H65" s="279">
        <v>382.19999999999993</v>
      </c>
      <c r="I65" s="279">
        <v>389.29999999999995</v>
      </c>
      <c r="J65" s="279">
        <v>395.64999999999992</v>
      </c>
      <c r="K65" s="277">
        <v>382.95</v>
      </c>
      <c r="L65" s="277">
        <v>369.5</v>
      </c>
      <c r="M65" s="277">
        <v>32.692419999999998</v>
      </c>
    </row>
    <row r="66" spans="1:13">
      <c r="A66" s="301">
        <v>57</v>
      </c>
      <c r="B66" s="277" t="s">
        <v>236</v>
      </c>
      <c r="C66" s="277">
        <v>705.05</v>
      </c>
      <c r="D66" s="279">
        <v>710.18333333333339</v>
      </c>
      <c r="E66" s="279">
        <v>690.86666666666679</v>
      </c>
      <c r="F66" s="279">
        <v>676.68333333333339</v>
      </c>
      <c r="G66" s="279">
        <v>657.36666666666679</v>
      </c>
      <c r="H66" s="279">
        <v>724.36666666666679</v>
      </c>
      <c r="I66" s="279">
        <v>743.68333333333339</v>
      </c>
      <c r="J66" s="279">
        <v>757.86666666666679</v>
      </c>
      <c r="K66" s="277">
        <v>729.5</v>
      </c>
      <c r="L66" s="277">
        <v>696</v>
      </c>
      <c r="M66" s="277">
        <v>6.5491400000000004</v>
      </c>
    </row>
    <row r="67" spans="1:13">
      <c r="A67" s="301">
        <v>58</v>
      </c>
      <c r="B67" s="277" t="s">
        <v>237</v>
      </c>
      <c r="C67" s="277">
        <v>250.3</v>
      </c>
      <c r="D67" s="279">
        <v>252.68333333333331</v>
      </c>
      <c r="E67" s="279">
        <v>247.56666666666661</v>
      </c>
      <c r="F67" s="279">
        <v>244.83333333333329</v>
      </c>
      <c r="G67" s="279">
        <v>239.71666666666658</v>
      </c>
      <c r="H67" s="279">
        <v>255.41666666666663</v>
      </c>
      <c r="I67" s="279">
        <v>260.53333333333336</v>
      </c>
      <c r="J67" s="279">
        <v>263.26666666666665</v>
      </c>
      <c r="K67" s="277">
        <v>257.8</v>
      </c>
      <c r="L67" s="277">
        <v>249.95</v>
      </c>
      <c r="M67" s="277">
        <v>15.90015</v>
      </c>
    </row>
    <row r="68" spans="1:13">
      <c r="A68" s="301">
        <v>59</v>
      </c>
      <c r="B68" s="277" t="s">
        <v>235</v>
      </c>
      <c r="C68" s="277">
        <v>130.44999999999999</v>
      </c>
      <c r="D68" s="279">
        <v>131.91666666666666</v>
      </c>
      <c r="E68" s="279">
        <v>127.83333333333331</v>
      </c>
      <c r="F68" s="279">
        <v>125.21666666666667</v>
      </c>
      <c r="G68" s="279">
        <v>121.13333333333333</v>
      </c>
      <c r="H68" s="279">
        <v>134.5333333333333</v>
      </c>
      <c r="I68" s="279">
        <v>138.61666666666662</v>
      </c>
      <c r="J68" s="279">
        <v>141.23333333333329</v>
      </c>
      <c r="K68" s="277">
        <v>136</v>
      </c>
      <c r="L68" s="277">
        <v>129.30000000000001</v>
      </c>
      <c r="M68" s="277">
        <v>27.976590000000002</v>
      </c>
    </row>
    <row r="69" spans="1:13">
      <c r="A69" s="301">
        <v>60</v>
      </c>
      <c r="B69" s="277" t="s">
        <v>87</v>
      </c>
      <c r="C69" s="277">
        <v>460.35</v>
      </c>
      <c r="D69" s="279">
        <v>458.06666666666666</v>
      </c>
      <c r="E69" s="279">
        <v>453.63333333333333</v>
      </c>
      <c r="F69" s="279">
        <v>446.91666666666669</v>
      </c>
      <c r="G69" s="279">
        <v>442.48333333333335</v>
      </c>
      <c r="H69" s="279">
        <v>464.7833333333333</v>
      </c>
      <c r="I69" s="279">
        <v>469.21666666666658</v>
      </c>
      <c r="J69" s="279">
        <v>475.93333333333328</v>
      </c>
      <c r="K69" s="277">
        <v>462.5</v>
      </c>
      <c r="L69" s="277">
        <v>451.35</v>
      </c>
      <c r="M69" s="277">
        <v>5.8553300000000004</v>
      </c>
    </row>
    <row r="70" spans="1:13">
      <c r="A70" s="301">
        <v>61</v>
      </c>
      <c r="B70" s="277" t="s">
        <v>88</v>
      </c>
      <c r="C70" s="277">
        <v>492.35</v>
      </c>
      <c r="D70" s="279">
        <v>489.4666666666667</v>
      </c>
      <c r="E70" s="279">
        <v>484.93333333333339</v>
      </c>
      <c r="F70" s="279">
        <v>477.51666666666671</v>
      </c>
      <c r="G70" s="279">
        <v>472.98333333333341</v>
      </c>
      <c r="H70" s="279">
        <v>496.88333333333338</v>
      </c>
      <c r="I70" s="279">
        <v>501.41666666666669</v>
      </c>
      <c r="J70" s="279">
        <v>508.83333333333337</v>
      </c>
      <c r="K70" s="277">
        <v>494</v>
      </c>
      <c r="L70" s="277">
        <v>482.05</v>
      </c>
      <c r="M70" s="277">
        <v>21.572849999999999</v>
      </c>
    </row>
    <row r="71" spans="1:13">
      <c r="A71" s="301">
        <v>62</v>
      </c>
      <c r="B71" s="277" t="s">
        <v>238</v>
      </c>
      <c r="C71" s="277">
        <v>683</v>
      </c>
      <c r="D71" s="279">
        <v>687.2166666666667</v>
      </c>
      <c r="E71" s="279">
        <v>675.78333333333342</v>
      </c>
      <c r="F71" s="279">
        <v>668.56666666666672</v>
      </c>
      <c r="G71" s="279">
        <v>657.13333333333344</v>
      </c>
      <c r="H71" s="279">
        <v>694.43333333333339</v>
      </c>
      <c r="I71" s="279">
        <v>705.86666666666679</v>
      </c>
      <c r="J71" s="279">
        <v>713.08333333333337</v>
      </c>
      <c r="K71" s="277">
        <v>698.65</v>
      </c>
      <c r="L71" s="277">
        <v>680</v>
      </c>
      <c r="M71" s="277">
        <v>1.0992</v>
      </c>
    </row>
    <row r="72" spans="1:13">
      <c r="A72" s="301">
        <v>63</v>
      </c>
      <c r="B72" s="277" t="s">
        <v>91</v>
      </c>
      <c r="C72" s="277">
        <v>3157.1</v>
      </c>
      <c r="D72" s="279">
        <v>3135.5166666666664</v>
      </c>
      <c r="E72" s="279">
        <v>3101.583333333333</v>
      </c>
      <c r="F72" s="279">
        <v>3046.0666666666666</v>
      </c>
      <c r="G72" s="279">
        <v>3012.1333333333332</v>
      </c>
      <c r="H72" s="279">
        <v>3191.0333333333328</v>
      </c>
      <c r="I72" s="279">
        <v>3224.9666666666662</v>
      </c>
      <c r="J72" s="279">
        <v>3280.4833333333327</v>
      </c>
      <c r="K72" s="277">
        <v>3169.45</v>
      </c>
      <c r="L72" s="277">
        <v>3080</v>
      </c>
      <c r="M72" s="277">
        <v>9.0433299999999992</v>
      </c>
    </row>
    <row r="73" spans="1:13">
      <c r="A73" s="301">
        <v>64</v>
      </c>
      <c r="B73" s="277" t="s">
        <v>93</v>
      </c>
      <c r="C73" s="277">
        <v>150.1</v>
      </c>
      <c r="D73" s="279">
        <v>148.83333333333334</v>
      </c>
      <c r="E73" s="279">
        <v>146.31666666666669</v>
      </c>
      <c r="F73" s="279">
        <v>142.53333333333336</v>
      </c>
      <c r="G73" s="279">
        <v>140.01666666666671</v>
      </c>
      <c r="H73" s="279">
        <v>152.61666666666667</v>
      </c>
      <c r="I73" s="279">
        <v>155.13333333333333</v>
      </c>
      <c r="J73" s="279">
        <v>158.91666666666666</v>
      </c>
      <c r="K73" s="277">
        <v>151.35</v>
      </c>
      <c r="L73" s="277">
        <v>145.05000000000001</v>
      </c>
      <c r="M73" s="277">
        <v>101.10075000000001</v>
      </c>
    </row>
    <row r="74" spans="1:13">
      <c r="A74" s="301">
        <v>65</v>
      </c>
      <c r="B74" s="277" t="s">
        <v>231</v>
      </c>
      <c r="C74" s="277">
        <v>2222.6999999999998</v>
      </c>
      <c r="D74" s="279">
        <v>2229.4166666666665</v>
      </c>
      <c r="E74" s="279">
        <v>2200.8833333333332</v>
      </c>
      <c r="F74" s="279">
        <v>2179.0666666666666</v>
      </c>
      <c r="G74" s="279">
        <v>2150.5333333333333</v>
      </c>
      <c r="H74" s="279">
        <v>2251.2333333333331</v>
      </c>
      <c r="I74" s="279">
        <v>2279.7666666666669</v>
      </c>
      <c r="J74" s="279">
        <v>2301.583333333333</v>
      </c>
      <c r="K74" s="277">
        <v>2257.9499999999998</v>
      </c>
      <c r="L74" s="277">
        <v>2207.6</v>
      </c>
      <c r="M74" s="277">
        <v>5.5021199999999997</v>
      </c>
    </row>
    <row r="75" spans="1:13">
      <c r="A75" s="301">
        <v>66</v>
      </c>
      <c r="B75" s="277" t="s">
        <v>94</v>
      </c>
      <c r="C75" s="277">
        <v>4429.45</v>
      </c>
      <c r="D75" s="279">
        <v>4403.0166666666673</v>
      </c>
      <c r="E75" s="279">
        <v>4362.0333333333347</v>
      </c>
      <c r="F75" s="279">
        <v>4294.6166666666677</v>
      </c>
      <c r="G75" s="279">
        <v>4253.633333333335</v>
      </c>
      <c r="H75" s="279">
        <v>4470.4333333333343</v>
      </c>
      <c r="I75" s="279">
        <v>4511.4166666666661</v>
      </c>
      <c r="J75" s="279">
        <v>4578.8333333333339</v>
      </c>
      <c r="K75" s="277">
        <v>4444</v>
      </c>
      <c r="L75" s="277">
        <v>4335.6000000000004</v>
      </c>
      <c r="M75" s="277">
        <v>12.35112</v>
      </c>
    </row>
    <row r="76" spans="1:13">
      <c r="A76" s="301">
        <v>67</v>
      </c>
      <c r="B76" s="277" t="s">
        <v>239</v>
      </c>
      <c r="C76" s="277">
        <v>70.650000000000006</v>
      </c>
      <c r="D76" s="279">
        <v>71.416666666666671</v>
      </c>
      <c r="E76" s="279">
        <v>69.833333333333343</v>
      </c>
      <c r="F76" s="279">
        <v>69.016666666666666</v>
      </c>
      <c r="G76" s="279">
        <v>67.433333333333337</v>
      </c>
      <c r="H76" s="279">
        <v>72.233333333333348</v>
      </c>
      <c r="I76" s="279">
        <v>73.816666666666691</v>
      </c>
      <c r="J76" s="279">
        <v>74.633333333333354</v>
      </c>
      <c r="K76" s="277">
        <v>73</v>
      </c>
      <c r="L76" s="277">
        <v>70.599999999999994</v>
      </c>
      <c r="M76" s="277">
        <v>9.5355799999999995</v>
      </c>
    </row>
    <row r="77" spans="1:13">
      <c r="A77" s="301">
        <v>68</v>
      </c>
      <c r="B77" s="277" t="s">
        <v>95</v>
      </c>
      <c r="C77" s="277">
        <v>2176.9499999999998</v>
      </c>
      <c r="D77" s="279">
        <v>2164.4666666666667</v>
      </c>
      <c r="E77" s="279">
        <v>2138.1333333333332</v>
      </c>
      <c r="F77" s="279">
        <v>2099.3166666666666</v>
      </c>
      <c r="G77" s="279">
        <v>2072.9833333333331</v>
      </c>
      <c r="H77" s="279">
        <v>2203.2833333333333</v>
      </c>
      <c r="I77" s="279">
        <v>2229.6166666666663</v>
      </c>
      <c r="J77" s="279">
        <v>2268.4333333333334</v>
      </c>
      <c r="K77" s="277">
        <v>2190.8000000000002</v>
      </c>
      <c r="L77" s="277">
        <v>2125.65</v>
      </c>
      <c r="M77" s="277">
        <v>13.57709</v>
      </c>
    </row>
    <row r="78" spans="1:13">
      <c r="A78" s="301">
        <v>69</v>
      </c>
      <c r="B78" s="277" t="s">
        <v>240</v>
      </c>
      <c r="C78" s="277">
        <v>362.85</v>
      </c>
      <c r="D78" s="279">
        <v>356.95</v>
      </c>
      <c r="E78" s="279">
        <v>348.9</v>
      </c>
      <c r="F78" s="279">
        <v>334.95</v>
      </c>
      <c r="G78" s="279">
        <v>326.89999999999998</v>
      </c>
      <c r="H78" s="279">
        <v>370.9</v>
      </c>
      <c r="I78" s="279">
        <v>378.95000000000005</v>
      </c>
      <c r="J78" s="279">
        <v>392.9</v>
      </c>
      <c r="K78" s="277">
        <v>365</v>
      </c>
      <c r="L78" s="277">
        <v>343</v>
      </c>
      <c r="M78" s="277">
        <v>3.41526</v>
      </c>
    </row>
    <row r="79" spans="1:13">
      <c r="A79" s="301">
        <v>70</v>
      </c>
      <c r="B79" s="277" t="s">
        <v>241</v>
      </c>
      <c r="C79" s="277">
        <v>1071.3</v>
      </c>
      <c r="D79" s="279">
        <v>1060.6000000000001</v>
      </c>
      <c r="E79" s="279">
        <v>1042.2000000000003</v>
      </c>
      <c r="F79" s="279">
        <v>1013.1000000000001</v>
      </c>
      <c r="G79" s="279">
        <v>994.70000000000027</v>
      </c>
      <c r="H79" s="279">
        <v>1089.7000000000003</v>
      </c>
      <c r="I79" s="279">
        <v>1108.1000000000004</v>
      </c>
      <c r="J79" s="279">
        <v>1137.2000000000003</v>
      </c>
      <c r="K79" s="277">
        <v>1079</v>
      </c>
      <c r="L79" s="277">
        <v>1031.5</v>
      </c>
      <c r="M79" s="277">
        <v>0.73499999999999999</v>
      </c>
    </row>
    <row r="80" spans="1:13">
      <c r="A80" s="301">
        <v>71</v>
      </c>
      <c r="B80" s="277" t="s">
        <v>97</v>
      </c>
      <c r="C80" s="277">
        <v>1205.8</v>
      </c>
      <c r="D80" s="279">
        <v>1177.8500000000001</v>
      </c>
      <c r="E80" s="279">
        <v>1139.2000000000003</v>
      </c>
      <c r="F80" s="279">
        <v>1072.6000000000001</v>
      </c>
      <c r="G80" s="279">
        <v>1033.9500000000003</v>
      </c>
      <c r="H80" s="279">
        <v>1244.4500000000003</v>
      </c>
      <c r="I80" s="279">
        <v>1283.1000000000004</v>
      </c>
      <c r="J80" s="279">
        <v>1349.7000000000003</v>
      </c>
      <c r="K80" s="277">
        <v>1216.5</v>
      </c>
      <c r="L80" s="277">
        <v>1111.25</v>
      </c>
      <c r="M80" s="277">
        <v>89.796670000000006</v>
      </c>
    </row>
    <row r="81" spans="1:13">
      <c r="A81" s="301">
        <v>72</v>
      </c>
      <c r="B81" s="277" t="s">
        <v>98</v>
      </c>
      <c r="C81" s="277">
        <v>155.75</v>
      </c>
      <c r="D81" s="279">
        <v>155.68333333333331</v>
      </c>
      <c r="E81" s="279">
        <v>153.66666666666663</v>
      </c>
      <c r="F81" s="279">
        <v>151.58333333333331</v>
      </c>
      <c r="G81" s="279">
        <v>149.56666666666663</v>
      </c>
      <c r="H81" s="279">
        <v>157.76666666666662</v>
      </c>
      <c r="I81" s="279">
        <v>159.78333333333333</v>
      </c>
      <c r="J81" s="279">
        <v>161.86666666666662</v>
      </c>
      <c r="K81" s="277">
        <v>157.69999999999999</v>
      </c>
      <c r="L81" s="277">
        <v>153.6</v>
      </c>
      <c r="M81" s="277">
        <v>28.668610000000001</v>
      </c>
    </row>
    <row r="82" spans="1:13">
      <c r="A82" s="301">
        <v>73</v>
      </c>
      <c r="B82" s="277" t="s">
        <v>99</v>
      </c>
      <c r="C82" s="277">
        <v>51.3</v>
      </c>
      <c r="D82" s="279">
        <v>50.95000000000001</v>
      </c>
      <c r="E82" s="279">
        <v>50.050000000000018</v>
      </c>
      <c r="F82" s="279">
        <v>48.800000000000011</v>
      </c>
      <c r="G82" s="279">
        <v>47.90000000000002</v>
      </c>
      <c r="H82" s="279">
        <v>52.200000000000017</v>
      </c>
      <c r="I82" s="279">
        <v>53.100000000000009</v>
      </c>
      <c r="J82" s="279">
        <v>54.350000000000016</v>
      </c>
      <c r="K82" s="277">
        <v>51.85</v>
      </c>
      <c r="L82" s="277">
        <v>49.7</v>
      </c>
      <c r="M82" s="277">
        <v>377.25137999999998</v>
      </c>
    </row>
    <row r="83" spans="1:13">
      <c r="A83" s="301">
        <v>74</v>
      </c>
      <c r="B83" s="277" t="s">
        <v>370</v>
      </c>
      <c r="C83" s="277">
        <v>135.05000000000001</v>
      </c>
      <c r="D83" s="279">
        <v>135.36666666666667</v>
      </c>
      <c r="E83" s="279">
        <v>133.98333333333335</v>
      </c>
      <c r="F83" s="279">
        <v>132.91666666666669</v>
      </c>
      <c r="G83" s="279">
        <v>131.53333333333336</v>
      </c>
      <c r="H83" s="279">
        <v>136.43333333333334</v>
      </c>
      <c r="I83" s="279">
        <v>137.81666666666666</v>
      </c>
      <c r="J83" s="279">
        <v>138.88333333333333</v>
      </c>
      <c r="K83" s="277">
        <v>136.75</v>
      </c>
      <c r="L83" s="277">
        <v>134.30000000000001</v>
      </c>
      <c r="M83" s="277">
        <v>12.824009999999999</v>
      </c>
    </row>
    <row r="84" spans="1:13">
      <c r="A84" s="301">
        <v>75</v>
      </c>
      <c r="B84" s="277" t="s">
        <v>244</v>
      </c>
      <c r="C84" s="277">
        <v>96.55</v>
      </c>
      <c r="D84" s="279">
        <v>96.55</v>
      </c>
      <c r="E84" s="279">
        <v>96.55</v>
      </c>
      <c r="F84" s="279">
        <v>96.55</v>
      </c>
      <c r="G84" s="279">
        <v>96.55</v>
      </c>
      <c r="H84" s="279">
        <v>96.55</v>
      </c>
      <c r="I84" s="279">
        <v>96.55</v>
      </c>
      <c r="J84" s="279">
        <v>96.55</v>
      </c>
      <c r="K84" s="277">
        <v>96.55</v>
      </c>
      <c r="L84" s="277">
        <v>96.55</v>
      </c>
      <c r="M84" s="277">
        <v>21.941669999999998</v>
      </c>
    </row>
    <row r="85" spans="1:13">
      <c r="A85" s="301">
        <v>76</v>
      </c>
      <c r="B85" s="277" t="s">
        <v>100</v>
      </c>
      <c r="C85" s="277">
        <v>91.05</v>
      </c>
      <c r="D85" s="279">
        <v>91.966666666666654</v>
      </c>
      <c r="E85" s="279">
        <v>89.133333333333312</v>
      </c>
      <c r="F85" s="279">
        <v>87.216666666666654</v>
      </c>
      <c r="G85" s="279">
        <v>84.383333333333312</v>
      </c>
      <c r="H85" s="279">
        <v>93.883333333333312</v>
      </c>
      <c r="I85" s="279">
        <v>96.716666666666654</v>
      </c>
      <c r="J85" s="279">
        <v>98.633333333333312</v>
      </c>
      <c r="K85" s="277">
        <v>94.8</v>
      </c>
      <c r="L85" s="277">
        <v>90.05</v>
      </c>
      <c r="M85" s="277">
        <v>185.53894</v>
      </c>
    </row>
    <row r="86" spans="1:13">
      <c r="A86" s="301">
        <v>77</v>
      </c>
      <c r="B86" s="277" t="s">
        <v>245</v>
      </c>
      <c r="C86" s="277">
        <v>133.69999999999999</v>
      </c>
      <c r="D86" s="279">
        <v>134.94999999999999</v>
      </c>
      <c r="E86" s="279">
        <v>131.19999999999999</v>
      </c>
      <c r="F86" s="279">
        <v>128.69999999999999</v>
      </c>
      <c r="G86" s="279">
        <v>124.94999999999999</v>
      </c>
      <c r="H86" s="279">
        <v>137.44999999999999</v>
      </c>
      <c r="I86" s="279">
        <v>141.19999999999999</v>
      </c>
      <c r="J86" s="279">
        <v>143.69999999999999</v>
      </c>
      <c r="K86" s="277">
        <v>138.69999999999999</v>
      </c>
      <c r="L86" s="277">
        <v>132.44999999999999</v>
      </c>
      <c r="M86" s="277">
        <v>3.7154500000000001</v>
      </c>
    </row>
    <row r="87" spans="1:13">
      <c r="A87" s="301">
        <v>78</v>
      </c>
      <c r="B87" s="277" t="s">
        <v>101</v>
      </c>
      <c r="C87" s="277">
        <v>469.6</v>
      </c>
      <c r="D87" s="279">
        <v>464.35000000000008</v>
      </c>
      <c r="E87" s="279">
        <v>455.35000000000014</v>
      </c>
      <c r="F87" s="279">
        <v>441.10000000000008</v>
      </c>
      <c r="G87" s="279">
        <v>432.10000000000014</v>
      </c>
      <c r="H87" s="279">
        <v>478.60000000000014</v>
      </c>
      <c r="I87" s="279">
        <v>487.6</v>
      </c>
      <c r="J87" s="279">
        <v>501.85000000000014</v>
      </c>
      <c r="K87" s="277">
        <v>473.35</v>
      </c>
      <c r="L87" s="277">
        <v>450.1</v>
      </c>
      <c r="M87" s="277">
        <v>21.581859999999999</v>
      </c>
    </row>
    <row r="88" spans="1:13">
      <c r="A88" s="301">
        <v>79</v>
      </c>
      <c r="B88" s="277" t="s">
        <v>103</v>
      </c>
      <c r="C88" s="277">
        <v>23.2</v>
      </c>
      <c r="D88" s="279">
        <v>22.849999999999998</v>
      </c>
      <c r="E88" s="279">
        <v>22.399999999999995</v>
      </c>
      <c r="F88" s="279">
        <v>21.599999999999998</v>
      </c>
      <c r="G88" s="279">
        <v>21.149999999999995</v>
      </c>
      <c r="H88" s="279">
        <v>23.649999999999995</v>
      </c>
      <c r="I88" s="279">
        <v>24.099999999999998</v>
      </c>
      <c r="J88" s="279">
        <v>24.899999999999995</v>
      </c>
      <c r="K88" s="277">
        <v>23.3</v>
      </c>
      <c r="L88" s="277">
        <v>22.05</v>
      </c>
      <c r="M88" s="277">
        <v>176.71216999999999</v>
      </c>
    </row>
    <row r="89" spans="1:13">
      <c r="A89" s="301">
        <v>80</v>
      </c>
      <c r="B89" s="277" t="s">
        <v>246</v>
      </c>
      <c r="C89" s="277">
        <v>475.25</v>
      </c>
      <c r="D89" s="279">
        <v>476.43333333333334</v>
      </c>
      <c r="E89" s="279">
        <v>469.86666666666667</v>
      </c>
      <c r="F89" s="279">
        <v>464.48333333333335</v>
      </c>
      <c r="G89" s="279">
        <v>457.91666666666669</v>
      </c>
      <c r="H89" s="279">
        <v>481.81666666666666</v>
      </c>
      <c r="I89" s="279">
        <v>488.38333333333338</v>
      </c>
      <c r="J89" s="279">
        <v>493.76666666666665</v>
      </c>
      <c r="K89" s="277">
        <v>483</v>
      </c>
      <c r="L89" s="277">
        <v>471.05</v>
      </c>
      <c r="M89" s="277">
        <v>0.80074999999999996</v>
      </c>
    </row>
    <row r="90" spans="1:13">
      <c r="A90" s="301">
        <v>81</v>
      </c>
      <c r="B90" s="277" t="s">
        <v>104</v>
      </c>
      <c r="C90" s="277">
        <v>672.85</v>
      </c>
      <c r="D90" s="279">
        <v>672.4666666666667</v>
      </c>
      <c r="E90" s="279">
        <v>659.98333333333335</v>
      </c>
      <c r="F90" s="279">
        <v>647.11666666666667</v>
      </c>
      <c r="G90" s="279">
        <v>634.63333333333333</v>
      </c>
      <c r="H90" s="279">
        <v>685.33333333333337</v>
      </c>
      <c r="I90" s="279">
        <v>697.81666666666672</v>
      </c>
      <c r="J90" s="279">
        <v>710.68333333333339</v>
      </c>
      <c r="K90" s="277">
        <v>684.95</v>
      </c>
      <c r="L90" s="277">
        <v>659.6</v>
      </c>
      <c r="M90" s="277">
        <v>23.928360000000001</v>
      </c>
    </row>
    <row r="91" spans="1:13">
      <c r="A91" s="301">
        <v>82</v>
      </c>
      <c r="B91" s="277" t="s">
        <v>247</v>
      </c>
      <c r="C91" s="277">
        <v>408.55</v>
      </c>
      <c r="D91" s="279">
        <v>407.84999999999997</v>
      </c>
      <c r="E91" s="279">
        <v>400.69999999999993</v>
      </c>
      <c r="F91" s="279">
        <v>392.84999999999997</v>
      </c>
      <c r="G91" s="279">
        <v>385.69999999999993</v>
      </c>
      <c r="H91" s="279">
        <v>415.69999999999993</v>
      </c>
      <c r="I91" s="279">
        <v>422.84999999999991</v>
      </c>
      <c r="J91" s="279">
        <v>430.69999999999993</v>
      </c>
      <c r="K91" s="277">
        <v>415</v>
      </c>
      <c r="L91" s="277">
        <v>400</v>
      </c>
      <c r="M91" s="277">
        <v>0.60984000000000005</v>
      </c>
    </row>
    <row r="92" spans="1:13">
      <c r="A92" s="301">
        <v>83</v>
      </c>
      <c r="B92" s="277" t="s">
        <v>248</v>
      </c>
      <c r="C92" s="277">
        <v>868.4</v>
      </c>
      <c r="D92" s="279">
        <v>870.98333333333323</v>
      </c>
      <c r="E92" s="279">
        <v>855.96666666666647</v>
      </c>
      <c r="F92" s="279">
        <v>843.53333333333319</v>
      </c>
      <c r="G92" s="279">
        <v>828.51666666666642</v>
      </c>
      <c r="H92" s="279">
        <v>883.41666666666652</v>
      </c>
      <c r="I92" s="279">
        <v>898.43333333333317</v>
      </c>
      <c r="J92" s="279">
        <v>910.86666666666656</v>
      </c>
      <c r="K92" s="277">
        <v>886</v>
      </c>
      <c r="L92" s="277">
        <v>858.55</v>
      </c>
      <c r="M92" s="277">
        <v>3.5376500000000002</v>
      </c>
    </row>
    <row r="93" spans="1:13">
      <c r="A93" s="301">
        <v>84</v>
      </c>
      <c r="B93" s="277" t="s">
        <v>105</v>
      </c>
      <c r="C93" s="277">
        <v>687.1</v>
      </c>
      <c r="D93" s="279">
        <v>682.55</v>
      </c>
      <c r="E93" s="279">
        <v>668.59999999999991</v>
      </c>
      <c r="F93" s="279">
        <v>650.09999999999991</v>
      </c>
      <c r="G93" s="279">
        <v>636.14999999999986</v>
      </c>
      <c r="H93" s="279">
        <v>701.05</v>
      </c>
      <c r="I93" s="279">
        <v>715</v>
      </c>
      <c r="J93" s="279">
        <v>733.5</v>
      </c>
      <c r="K93" s="277">
        <v>696.5</v>
      </c>
      <c r="L93" s="277">
        <v>664.05</v>
      </c>
      <c r="M93" s="277">
        <v>28.35848</v>
      </c>
    </row>
    <row r="94" spans="1:13">
      <c r="A94" s="301">
        <v>85</v>
      </c>
      <c r="B94" s="277" t="s">
        <v>250</v>
      </c>
      <c r="C94" s="277">
        <v>195.4</v>
      </c>
      <c r="D94" s="279">
        <v>195.30000000000004</v>
      </c>
      <c r="E94" s="279">
        <v>193.15000000000009</v>
      </c>
      <c r="F94" s="279">
        <v>190.90000000000006</v>
      </c>
      <c r="G94" s="279">
        <v>188.75000000000011</v>
      </c>
      <c r="H94" s="279">
        <v>197.55000000000007</v>
      </c>
      <c r="I94" s="279">
        <v>199.7</v>
      </c>
      <c r="J94" s="279">
        <v>201.95000000000005</v>
      </c>
      <c r="K94" s="277">
        <v>197.45</v>
      </c>
      <c r="L94" s="277">
        <v>193.05</v>
      </c>
      <c r="M94" s="277">
        <v>4.5323599999999997</v>
      </c>
    </row>
    <row r="95" spans="1:13">
      <c r="A95" s="301">
        <v>86</v>
      </c>
      <c r="B95" s="277" t="s">
        <v>386</v>
      </c>
      <c r="C95" s="277">
        <v>291.3</v>
      </c>
      <c r="D95" s="279">
        <v>289.98333333333335</v>
      </c>
      <c r="E95" s="279">
        <v>286.51666666666671</v>
      </c>
      <c r="F95" s="279">
        <v>281.73333333333335</v>
      </c>
      <c r="G95" s="279">
        <v>278.26666666666671</v>
      </c>
      <c r="H95" s="279">
        <v>294.76666666666671</v>
      </c>
      <c r="I95" s="279">
        <v>298.23333333333341</v>
      </c>
      <c r="J95" s="279">
        <v>303.01666666666671</v>
      </c>
      <c r="K95" s="277">
        <v>293.45</v>
      </c>
      <c r="L95" s="277">
        <v>285.2</v>
      </c>
      <c r="M95" s="277">
        <v>4.7341100000000003</v>
      </c>
    </row>
    <row r="96" spans="1:13">
      <c r="A96" s="301">
        <v>87</v>
      </c>
      <c r="B96" s="277" t="s">
        <v>106</v>
      </c>
      <c r="C96" s="277">
        <v>641.4</v>
      </c>
      <c r="D96" s="279">
        <v>635.16666666666663</v>
      </c>
      <c r="E96" s="279">
        <v>625.33333333333326</v>
      </c>
      <c r="F96" s="279">
        <v>609.26666666666665</v>
      </c>
      <c r="G96" s="279">
        <v>599.43333333333328</v>
      </c>
      <c r="H96" s="279">
        <v>651.23333333333323</v>
      </c>
      <c r="I96" s="279">
        <v>661.06666666666649</v>
      </c>
      <c r="J96" s="279">
        <v>677.13333333333321</v>
      </c>
      <c r="K96" s="277">
        <v>645</v>
      </c>
      <c r="L96" s="277">
        <v>619.1</v>
      </c>
      <c r="M96" s="277">
        <v>12.789770000000001</v>
      </c>
    </row>
    <row r="97" spans="1:13">
      <c r="A97" s="301">
        <v>88</v>
      </c>
      <c r="B97" s="277" t="s">
        <v>108</v>
      </c>
      <c r="C97" s="277">
        <v>721.95</v>
      </c>
      <c r="D97" s="279">
        <v>721.01666666666677</v>
      </c>
      <c r="E97" s="279">
        <v>711.13333333333355</v>
      </c>
      <c r="F97" s="279">
        <v>700.31666666666683</v>
      </c>
      <c r="G97" s="279">
        <v>690.43333333333362</v>
      </c>
      <c r="H97" s="279">
        <v>731.83333333333348</v>
      </c>
      <c r="I97" s="279">
        <v>741.7166666666667</v>
      </c>
      <c r="J97" s="279">
        <v>752.53333333333342</v>
      </c>
      <c r="K97" s="277">
        <v>730.9</v>
      </c>
      <c r="L97" s="277">
        <v>710.2</v>
      </c>
      <c r="M97" s="277">
        <v>55.14179</v>
      </c>
    </row>
    <row r="98" spans="1:13">
      <c r="A98" s="301">
        <v>89</v>
      </c>
      <c r="B98" s="277" t="s">
        <v>109</v>
      </c>
      <c r="C98" s="277">
        <v>1760.75</v>
      </c>
      <c r="D98" s="279">
        <v>1764.55</v>
      </c>
      <c r="E98" s="279">
        <v>1751.1999999999998</v>
      </c>
      <c r="F98" s="279">
        <v>1741.6499999999999</v>
      </c>
      <c r="G98" s="279">
        <v>1728.2999999999997</v>
      </c>
      <c r="H98" s="279">
        <v>1774.1</v>
      </c>
      <c r="I98" s="279">
        <v>1787.4499999999998</v>
      </c>
      <c r="J98" s="279">
        <v>1797</v>
      </c>
      <c r="K98" s="277">
        <v>1777.9</v>
      </c>
      <c r="L98" s="277">
        <v>1755</v>
      </c>
      <c r="M98" s="277">
        <v>25.096299999999999</v>
      </c>
    </row>
    <row r="99" spans="1:13">
      <c r="A99" s="301">
        <v>90</v>
      </c>
      <c r="B99" s="277" t="s">
        <v>252</v>
      </c>
      <c r="C99" s="277">
        <v>2370.75</v>
      </c>
      <c r="D99" s="279">
        <v>2375.9166666666665</v>
      </c>
      <c r="E99" s="279">
        <v>2351.833333333333</v>
      </c>
      <c r="F99" s="279">
        <v>2332.9166666666665</v>
      </c>
      <c r="G99" s="279">
        <v>2308.833333333333</v>
      </c>
      <c r="H99" s="279">
        <v>2394.833333333333</v>
      </c>
      <c r="I99" s="279">
        <v>2418.9166666666661</v>
      </c>
      <c r="J99" s="279">
        <v>2437.833333333333</v>
      </c>
      <c r="K99" s="277">
        <v>2400</v>
      </c>
      <c r="L99" s="277">
        <v>2357</v>
      </c>
      <c r="M99" s="277">
        <v>3.5855399999999999</v>
      </c>
    </row>
    <row r="100" spans="1:13">
      <c r="A100" s="301">
        <v>91</v>
      </c>
      <c r="B100" s="277" t="s">
        <v>110</v>
      </c>
      <c r="C100" s="277">
        <v>1096.5</v>
      </c>
      <c r="D100" s="279">
        <v>1099.25</v>
      </c>
      <c r="E100" s="279">
        <v>1088.5</v>
      </c>
      <c r="F100" s="279">
        <v>1080.5</v>
      </c>
      <c r="G100" s="279">
        <v>1069.75</v>
      </c>
      <c r="H100" s="279">
        <v>1107.25</v>
      </c>
      <c r="I100" s="279">
        <v>1118</v>
      </c>
      <c r="J100" s="279">
        <v>1126</v>
      </c>
      <c r="K100" s="277">
        <v>1110</v>
      </c>
      <c r="L100" s="277">
        <v>1091.25</v>
      </c>
      <c r="M100" s="277">
        <v>78.645449999999997</v>
      </c>
    </row>
    <row r="101" spans="1:13">
      <c r="A101" s="301">
        <v>92</v>
      </c>
      <c r="B101" s="277" t="s">
        <v>253</v>
      </c>
      <c r="C101" s="277">
        <v>585.70000000000005</v>
      </c>
      <c r="D101" s="279">
        <v>587.11666666666667</v>
      </c>
      <c r="E101" s="279">
        <v>581.23333333333335</v>
      </c>
      <c r="F101" s="279">
        <v>576.76666666666665</v>
      </c>
      <c r="G101" s="279">
        <v>570.88333333333333</v>
      </c>
      <c r="H101" s="279">
        <v>591.58333333333337</v>
      </c>
      <c r="I101" s="279">
        <v>597.46666666666681</v>
      </c>
      <c r="J101" s="279">
        <v>601.93333333333339</v>
      </c>
      <c r="K101" s="277">
        <v>593</v>
      </c>
      <c r="L101" s="277">
        <v>582.65</v>
      </c>
      <c r="M101" s="277">
        <v>33.921300000000002</v>
      </c>
    </row>
    <row r="102" spans="1:13">
      <c r="A102" s="301">
        <v>93</v>
      </c>
      <c r="B102" s="277" t="s">
        <v>111</v>
      </c>
      <c r="C102" s="277">
        <v>2904</v>
      </c>
      <c r="D102" s="279">
        <v>2884.7333333333336</v>
      </c>
      <c r="E102" s="279">
        <v>2849.4666666666672</v>
      </c>
      <c r="F102" s="279">
        <v>2794.9333333333334</v>
      </c>
      <c r="G102" s="279">
        <v>2759.666666666667</v>
      </c>
      <c r="H102" s="279">
        <v>2939.2666666666673</v>
      </c>
      <c r="I102" s="279">
        <v>2974.5333333333338</v>
      </c>
      <c r="J102" s="279">
        <v>3029.0666666666675</v>
      </c>
      <c r="K102" s="277">
        <v>2920</v>
      </c>
      <c r="L102" s="277">
        <v>2830.2</v>
      </c>
      <c r="M102" s="277">
        <v>19.956250000000001</v>
      </c>
    </row>
    <row r="103" spans="1:13">
      <c r="A103" s="301">
        <v>94</v>
      </c>
      <c r="B103" s="277" t="s">
        <v>112</v>
      </c>
      <c r="C103" s="277">
        <v>421.65</v>
      </c>
      <c r="D103" s="279">
        <v>417.75</v>
      </c>
      <c r="E103" s="279">
        <v>411.6</v>
      </c>
      <c r="F103" s="279">
        <v>401.55</v>
      </c>
      <c r="G103" s="279">
        <v>395.40000000000003</v>
      </c>
      <c r="H103" s="279">
        <v>427.8</v>
      </c>
      <c r="I103" s="279">
        <v>433.95</v>
      </c>
      <c r="J103" s="279">
        <v>444</v>
      </c>
      <c r="K103" s="277">
        <v>423.9</v>
      </c>
      <c r="L103" s="277">
        <v>407.7</v>
      </c>
      <c r="M103" s="277">
        <v>27.186699999999998</v>
      </c>
    </row>
    <row r="104" spans="1:13">
      <c r="A104" s="301">
        <v>95</v>
      </c>
      <c r="B104" s="277" t="s">
        <v>114</v>
      </c>
      <c r="C104" s="277">
        <v>182.8</v>
      </c>
      <c r="D104" s="279">
        <v>179.45000000000002</v>
      </c>
      <c r="E104" s="279">
        <v>175.10000000000002</v>
      </c>
      <c r="F104" s="279">
        <v>167.4</v>
      </c>
      <c r="G104" s="279">
        <v>163.05000000000001</v>
      </c>
      <c r="H104" s="279">
        <v>187.15000000000003</v>
      </c>
      <c r="I104" s="279">
        <v>191.5</v>
      </c>
      <c r="J104" s="279">
        <v>199.20000000000005</v>
      </c>
      <c r="K104" s="277">
        <v>183.8</v>
      </c>
      <c r="L104" s="277">
        <v>171.75</v>
      </c>
      <c r="M104" s="277">
        <v>226.09547000000001</v>
      </c>
    </row>
    <row r="105" spans="1:13">
      <c r="A105" s="301">
        <v>96</v>
      </c>
      <c r="B105" s="277" t="s">
        <v>115</v>
      </c>
      <c r="C105" s="277">
        <v>193.75</v>
      </c>
      <c r="D105" s="279">
        <v>194.41666666666666</v>
      </c>
      <c r="E105" s="279">
        <v>190.13333333333333</v>
      </c>
      <c r="F105" s="279">
        <v>186.51666666666668</v>
      </c>
      <c r="G105" s="279">
        <v>182.23333333333335</v>
      </c>
      <c r="H105" s="279">
        <v>198.0333333333333</v>
      </c>
      <c r="I105" s="279">
        <v>202.31666666666666</v>
      </c>
      <c r="J105" s="279">
        <v>205.93333333333328</v>
      </c>
      <c r="K105" s="277">
        <v>198.7</v>
      </c>
      <c r="L105" s="277">
        <v>190.8</v>
      </c>
      <c r="M105" s="277">
        <v>73.770910000000001</v>
      </c>
    </row>
    <row r="106" spans="1:13">
      <c r="A106" s="301">
        <v>97</v>
      </c>
      <c r="B106" s="277" t="s">
        <v>116</v>
      </c>
      <c r="C106" s="277">
        <v>2132.25</v>
      </c>
      <c r="D106" s="279">
        <v>2128.8166666666666</v>
      </c>
      <c r="E106" s="279">
        <v>2113.4333333333334</v>
      </c>
      <c r="F106" s="279">
        <v>2094.6166666666668</v>
      </c>
      <c r="G106" s="279">
        <v>2079.2333333333336</v>
      </c>
      <c r="H106" s="279">
        <v>2147.6333333333332</v>
      </c>
      <c r="I106" s="279">
        <v>2163.0166666666664</v>
      </c>
      <c r="J106" s="279">
        <v>2181.833333333333</v>
      </c>
      <c r="K106" s="277">
        <v>2144.1999999999998</v>
      </c>
      <c r="L106" s="277">
        <v>2110</v>
      </c>
      <c r="M106" s="277">
        <v>20.099450000000001</v>
      </c>
    </row>
    <row r="107" spans="1:13">
      <c r="A107" s="301">
        <v>98</v>
      </c>
      <c r="B107" s="277" t="s">
        <v>254</v>
      </c>
      <c r="C107" s="277">
        <v>216.2</v>
      </c>
      <c r="D107" s="279">
        <v>212.81666666666669</v>
      </c>
      <c r="E107" s="279">
        <v>206.18333333333339</v>
      </c>
      <c r="F107" s="279">
        <v>196.16666666666671</v>
      </c>
      <c r="G107" s="279">
        <v>189.53333333333342</v>
      </c>
      <c r="H107" s="279">
        <v>222.83333333333337</v>
      </c>
      <c r="I107" s="279">
        <v>229.46666666666664</v>
      </c>
      <c r="J107" s="279">
        <v>239.48333333333335</v>
      </c>
      <c r="K107" s="277">
        <v>219.45</v>
      </c>
      <c r="L107" s="277">
        <v>202.8</v>
      </c>
      <c r="M107" s="277">
        <v>13.310140000000001</v>
      </c>
    </row>
    <row r="108" spans="1:13">
      <c r="A108" s="301">
        <v>99</v>
      </c>
      <c r="B108" s="277" t="s">
        <v>255</v>
      </c>
      <c r="C108" s="277">
        <v>36.65</v>
      </c>
      <c r="D108" s="279">
        <v>36.516666666666666</v>
      </c>
      <c r="E108" s="279">
        <v>36.133333333333333</v>
      </c>
      <c r="F108" s="279">
        <v>35.616666666666667</v>
      </c>
      <c r="G108" s="279">
        <v>35.233333333333334</v>
      </c>
      <c r="H108" s="279">
        <v>37.033333333333331</v>
      </c>
      <c r="I108" s="279">
        <v>37.416666666666657</v>
      </c>
      <c r="J108" s="279">
        <v>37.93333333333333</v>
      </c>
      <c r="K108" s="277">
        <v>36.9</v>
      </c>
      <c r="L108" s="277">
        <v>36</v>
      </c>
      <c r="M108" s="277">
        <v>16.628070000000001</v>
      </c>
    </row>
    <row r="109" spans="1:13">
      <c r="A109" s="301">
        <v>100</v>
      </c>
      <c r="B109" s="277" t="s">
        <v>117</v>
      </c>
      <c r="C109" s="277">
        <v>201.3</v>
      </c>
      <c r="D109" s="279">
        <v>199.15</v>
      </c>
      <c r="E109" s="279">
        <v>195.5</v>
      </c>
      <c r="F109" s="279">
        <v>189.7</v>
      </c>
      <c r="G109" s="279">
        <v>186.04999999999998</v>
      </c>
      <c r="H109" s="279">
        <v>204.95000000000002</v>
      </c>
      <c r="I109" s="279">
        <v>208.60000000000005</v>
      </c>
      <c r="J109" s="279">
        <v>214.40000000000003</v>
      </c>
      <c r="K109" s="277">
        <v>202.8</v>
      </c>
      <c r="L109" s="277">
        <v>193.35</v>
      </c>
      <c r="M109" s="277">
        <v>177.66628</v>
      </c>
    </row>
    <row r="110" spans="1:13">
      <c r="A110" s="301">
        <v>101</v>
      </c>
      <c r="B110" s="277" t="s">
        <v>258</v>
      </c>
      <c r="C110" s="277">
        <v>204.35</v>
      </c>
      <c r="D110" s="279">
        <v>203.25</v>
      </c>
      <c r="E110" s="279">
        <v>201.1</v>
      </c>
      <c r="F110" s="279">
        <v>197.85</v>
      </c>
      <c r="G110" s="279">
        <v>195.7</v>
      </c>
      <c r="H110" s="279">
        <v>206.5</v>
      </c>
      <c r="I110" s="279">
        <v>208.64999999999998</v>
      </c>
      <c r="J110" s="279">
        <v>211.9</v>
      </c>
      <c r="K110" s="277">
        <v>205.4</v>
      </c>
      <c r="L110" s="277">
        <v>200</v>
      </c>
      <c r="M110" s="277">
        <v>8.4369999999999994</v>
      </c>
    </row>
    <row r="111" spans="1:13">
      <c r="A111" s="301">
        <v>102</v>
      </c>
      <c r="B111" s="277" t="s">
        <v>118</v>
      </c>
      <c r="C111" s="277">
        <v>367.6</v>
      </c>
      <c r="D111" s="279">
        <v>367.3</v>
      </c>
      <c r="E111" s="279">
        <v>362.20000000000005</v>
      </c>
      <c r="F111" s="279">
        <v>356.8</v>
      </c>
      <c r="G111" s="279">
        <v>351.70000000000005</v>
      </c>
      <c r="H111" s="279">
        <v>372.70000000000005</v>
      </c>
      <c r="I111" s="279">
        <v>377.80000000000007</v>
      </c>
      <c r="J111" s="279">
        <v>383.20000000000005</v>
      </c>
      <c r="K111" s="277">
        <v>372.4</v>
      </c>
      <c r="L111" s="277">
        <v>361.9</v>
      </c>
      <c r="M111" s="277">
        <v>252.85243</v>
      </c>
    </row>
    <row r="112" spans="1:13">
      <c r="A112" s="301">
        <v>103</v>
      </c>
      <c r="B112" s="277" t="s">
        <v>256</v>
      </c>
      <c r="C112" s="277">
        <v>1217.95</v>
      </c>
      <c r="D112" s="279">
        <v>1223.1499999999999</v>
      </c>
      <c r="E112" s="279">
        <v>1194.7999999999997</v>
      </c>
      <c r="F112" s="279">
        <v>1171.6499999999999</v>
      </c>
      <c r="G112" s="279">
        <v>1143.2999999999997</v>
      </c>
      <c r="H112" s="279">
        <v>1246.2999999999997</v>
      </c>
      <c r="I112" s="279">
        <v>1274.6499999999996</v>
      </c>
      <c r="J112" s="279">
        <v>1297.7999999999997</v>
      </c>
      <c r="K112" s="277">
        <v>1251.5</v>
      </c>
      <c r="L112" s="277">
        <v>1200</v>
      </c>
      <c r="M112" s="277">
        <v>4.6573700000000002</v>
      </c>
    </row>
    <row r="113" spans="1:13">
      <c r="A113" s="301">
        <v>104</v>
      </c>
      <c r="B113" s="277" t="s">
        <v>119</v>
      </c>
      <c r="C113" s="277">
        <v>434.4</v>
      </c>
      <c r="D113" s="279">
        <v>435.4666666666667</v>
      </c>
      <c r="E113" s="279">
        <v>429.08333333333337</v>
      </c>
      <c r="F113" s="279">
        <v>423.76666666666665</v>
      </c>
      <c r="G113" s="279">
        <v>417.38333333333333</v>
      </c>
      <c r="H113" s="279">
        <v>440.78333333333342</v>
      </c>
      <c r="I113" s="279">
        <v>447.16666666666674</v>
      </c>
      <c r="J113" s="279">
        <v>452.48333333333346</v>
      </c>
      <c r="K113" s="277">
        <v>441.85</v>
      </c>
      <c r="L113" s="277">
        <v>430.15</v>
      </c>
      <c r="M113" s="277">
        <v>26.768409999999999</v>
      </c>
    </row>
    <row r="114" spans="1:13">
      <c r="A114" s="301">
        <v>105</v>
      </c>
      <c r="B114" s="277" t="s">
        <v>257</v>
      </c>
      <c r="C114" s="277">
        <v>37.299999999999997</v>
      </c>
      <c r="D114" s="279">
        <v>37.416666666666664</v>
      </c>
      <c r="E114" s="279">
        <v>36.883333333333326</v>
      </c>
      <c r="F114" s="279">
        <v>36.466666666666661</v>
      </c>
      <c r="G114" s="279">
        <v>35.933333333333323</v>
      </c>
      <c r="H114" s="279">
        <v>37.833333333333329</v>
      </c>
      <c r="I114" s="279">
        <v>38.366666666666674</v>
      </c>
      <c r="J114" s="279">
        <v>38.783333333333331</v>
      </c>
      <c r="K114" s="277">
        <v>37.950000000000003</v>
      </c>
      <c r="L114" s="277">
        <v>37</v>
      </c>
      <c r="M114" s="277">
        <v>13.991680000000001</v>
      </c>
    </row>
    <row r="115" spans="1:13">
      <c r="A115" s="301">
        <v>106</v>
      </c>
      <c r="B115" s="277" t="s">
        <v>120</v>
      </c>
      <c r="C115" s="277">
        <v>11.1</v>
      </c>
      <c r="D115" s="279">
        <v>10.966666666666669</v>
      </c>
      <c r="E115" s="279">
        <v>10.683333333333337</v>
      </c>
      <c r="F115" s="279">
        <v>10.266666666666669</v>
      </c>
      <c r="G115" s="279">
        <v>9.9833333333333378</v>
      </c>
      <c r="H115" s="279">
        <v>11.383333333333336</v>
      </c>
      <c r="I115" s="279">
        <v>11.666666666666668</v>
      </c>
      <c r="J115" s="279">
        <v>12.083333333333336</v>
      </c>
      <c r="K115" s="277">
        <v>11.25</v>
      </c>
      <c r="L115" s="277">
        <v>10.55</v>
      </c>
      <c r="M115" s="277">
        <v>3889.40425</v>
      </c>
    </row>
    <row r="116" spans="1:13">
      <c r="A116" s="301">
        <v>107</v>
      </c>
      <c r="B116" s="277" t="s">
        <v>121</v>
      </c>
      <c r="C116" s="277">
        <v>29.4</v>
      </c>
      <c r="D116" s="279">
        <v>29.383333333333336</v>
      </c>
      <c r="E116" s="279">
        <v>28.716666666666672</v>
      </c>
      <c r="F116" s="279">
        <v>28.033333333333335</v>
      </c>
      <c r="G116" s="279">
        <v>27.366666666666671</v>
      </c>
      <c r="H116" s="279">
        <v>30.066666666666674</v>
      </c>
      <c r="I116" s="279">
        <v>30.733333333333338</v>
      </c>
      <c r="J116" s="279">
        <v>31.416666666666675</v>
      </c>
      <c r="K116" s="277">
        <v>30.05</v>
      </c>
      <c r="L116" s="277">
        <v>28.7</v>
      </c>
      <c r="M116" s="277">
        <v>424.12239</v>
      </c>
    </row>
    <row r="117" spans="1:13">
      <c r="A117" s="301">
        <v>108</v>
      </c>
      <c r="B117" s="277" t="s">
        <v>122</v>
      </c>
      <c r="C117" s="277">
        <v>391.5</v>
      </c>
      <c r="D117" s="279">
        <v>388.16666666666669</v>
      </c>
      <c r="E117" s="279">
        <v>382.43333333333339</v>
      </c>
      <c r="F117" s="279">
        <v>373.36666666666673</v>
      </c>
      <c r="G117" s="279">
        <v>367.63333333333344</v>
      </c>
      <c r="H117" s="279">
        <v>397.23333333333335</v>
      </c>
      <c r="I117" s="279">
        <v>402.96666666666658</v>
      </c>
      <c r="J117" s="279">
        <v>412.0333333333333</v>
      </c>
      <c r="K117" s="277">
        <v>393.9</v>
      </c>
      <c r="L117" s="277">
        <v>379.1</v>
      </c>
      <c r="M117" s="277">
        <v>24.570080000000001</v>
      </c>
    </row>
    <row r="118" spans="1:13">
      <c r="A118" s="301">
        <v>109</v>
      </c>
      <c r="B118" s="277" t="s">
        <v>260</v>
      </c>
      <c r="C118" s="277">
        <v>98.85</v>
      </c>
      <c r="D118" s="279">
        <v>97.066666666666663</v>
      </c>
      <c r="E118" s="279">
        <v>94.783333333333331</v>
      </c>
      <c r="F118" s="279">
        <v>90.716666666666669</v>
      </c>
      <c r="G118" s="279">
        <v>88.433333333333337</v>
      </c>
      <c r="H118" s="279">
        <v>101.13333333333333</v>
      </c>
      <c r="I118" s="279">
        <v>103.41666666666666</v>
      </c>
      <c r="J118" s="279">
        <v>107.48333333333332</v>
      </c>
      <c r="K118" s="277">
        <v>99.35</v>
      </c>
      <c r="L118" s="277">
        <v>93</v>
      </c>
      <c r="M118" s="277">
        <v>27.793330000000001</v>
      </c>
    </row>
    <row r="119" spans="1:13">
      <c r="A119" s="301">
        <v>110</v>
      </c>
      <c r="B119" s="277" t="s">
        <v>123</v>
      </c>
      <c r="C119" s="277">
        <v>1248.5</v>
      </c>
      <c r="D119" s="279">
        <v>1237.5333333333335</v>
      </c>
      <c r="E119" s="279">
        <v>1219.166666666667</v>
      </c>
      <c r="F119" s="279">
        <v>1189.8333333333335</v>
      </c>
      <c r="G119" s="279">
        <v>1171.4666666666669</v>
      </c>
      <c r="H119" s="279">
        <v>1266.866666666667</v>
      </c>
      <c r="I119" s="279">
        <v>1285.2333333333333</v>
      </c>
      <c r="J119" s="279">
        <v>1314.5666666666671</v>
      </c>
      <c r="K119" s="277">
        <v>1255.9000000000001</v>
      </c>
      <c r="L119" s="277">
        <v>1208.2</v>
      </c>
      <c r="M119" s="277">
        <v>27.112970000000001</v>
      </c>
    </row>
    <row r="120" spans="1:13">
      <c r="A120" s="301">
        <v>111</v>
      </c>
      <c r="B120" s="277" t="s">
        <v>124</v>
      </c>
      <c r="C120" s="277">
        <v>604.6</v>
      </c>
      <c r="D120" s="279">
        <v>600.98333333333346</v>
      </c>
      <c r="E120" s="279">
        <v>592.26666666666688</v>
      </c>
      <c r="F120" s="279">
        <v>579.93333333333339</v>
      </c>
      <c r="G120" s="279">
        <v>571.21666666666681</v>
      </c>
      <c r="H120" s="279">
        <v>613.31666666666695</v>
      </c>
      <c r="I120" s="279">
        <v>622.03333333333342</v>
      </c>
      <c r="J120" s="279">
        <v>634.36666666666702</v>
      </c>
      <c r="K120" s="277">
        <v>609.70000000000005</v>
      </c>
      <c r="L120" s="277">
        <v>588.65</v>
      </c>
      <c r="M120" s="277">
        <v>171.23149000000001</v>
      </c>
    </row>
    <row r="121" spans="1:13">
      <c r="A121" s="301">
        <v>112</v>
      </c>
      <c r="B121" s="277" t="s">
        <v>125</v>
      </c>
      <c r="C121" s="277">
        <v>210.45</v>
      </c>
      <c r="D121" s="279">
        <v>209.86666666666667</v>
      </c>
      <c r="E121" s="279">
        <v>206.33333333333334</v>
      </c>
      <c r="F121" s="279">
        <v>202.21666666666667</v>
      </c>
      <c r="G121" s="279">
        <v>198.68333333333334</v>
      </c>
      <c r="H121" s="279">
        <v>213.98333333333335</v>
      </c>
      <c r="I121" s="279">
        <v>217.51666666666665</v>
      </c>
      <c r="J121" s="279">
        <v>221.63333333333335</v>
      </c>
      <c r="K121" s="277">
        <v>213.4</v>
      </c>
      <c r="L121" s="277">
        <v>205.75</v>
      </c>
      <c r="M121" s="277">
        <v>180.35749000000001</v>
      </c>
    </row>
    <row r="122" spans="1:13">
      <c r="A122" s="301">
        <v>113</v>
      </c>
      <c r="B122" s="277" t="s">
        <v>126</v>
      </c>
      <c r="C122" s="277">
        <v>927.75</v>
      </c>
      <c r="D122" s="279">
        <v>933.25</v>
      </c>
      <c r="E122" s="279">
        <v>920.5</v>
      </c>
      <c r="F122" s="279">
        <v>913.25</v>
      </c>
      <c r="G122" s="279">
        <v>900.5</v>
      </c>
      <c r="H122" s="279">
        <v>940.5</v>
      </c>
      <c r="I122" s="279">
        <v>953.25</v>
      </c>
      <c r="J122" s="279">
        <v>960.5</v>
      </c>
      <c r="K122" s="277">
        <v>946</v>
      </c>
      <c r="L122" s="277">
        <v>926</v>
      </c>
      <c r="M122" s="277">
        <v>55.291499999999999</v>
      </c>
    </row>
    <row r="123" spans="1:13">
      <c r="A123" s="301">
        <v>114</v>
      </c>
      <c r="B123" s="277" t="s">
        <v>127</v>
      </c>
      <c r="C123" s="277">
        <v>80.55</v>
      </c>
      <c r="D123" s="279">
        <v>80.899999999999991</v>
      </c>
      <c r="E123" s="279">
        <v>78.949999999999989</v>
      </c>
      <c r="F123" s="279">
        <v>77.349999999999994</v>
      </c>
      <c r="G123" s="279">
        <v>75.399999999999991</v>
      </c>
      <c r="H123" s="279">
        <v>82.499999999999986</v>
      </c>
      <c r="I123" s="279">
        <v>84.45</v>
      </c>
      <c r="J123" s="279">
        <v>86.049999999999983</v>
      </c>
      <c r="K123" s="277">
        <v>82.85</v>
      </c>
      <c r="L123" s="277">
        <v>79.3</v>
      </c>
      <c r="M123" s="277">
        <v>243.88612000000001</v>
      </c>
    </row>
    <row r="124" spans="1:13">
      <c r="A124" s="301">
        <v>115</v>
      </c>
      <c r="B124" s="277" t="s">
        <v>262</v>
      </c>
      <c r="C124" s="277">
        <v>2043.05</v>
      </c>
      <c r="D124" s="279">
        <v>2025.05</v>
      </c>
      <c r="E124" s="279">
        <v>1985.1</v>
      </c>
      <c r="F124" s="279">
        <v>1927.1499999999999</v>
      </c>
      <c r="G124" s="279">
        <v>1887.1999999999998</v>
      </c>
      <c r="H124" s="279">
        <v>2083</v>
      </c>
      <c r="I124" s="279">
        <v>2122.9500000000003</v>
      </c>
      <c r="J124" s="279">
        <v>2180.9</v>
      </c>
      <c r="K124" s="277">
        <v>2065</v>
      </c>
      <c r="L124" s="277">
        <v>1967.1</v>
      </c>
      <c r="M124" s="277">
        <v>3.7616800000000001</v>
      </c>
    </row>
    <row r="125" spans="1:13">
      <c r="A125" s="301">
        <v>116</v>
      </c>
      <c r="B125" s="277" t="s">
        <v>2932</v>
      </c>
      <c r="C125" s="277">
        <v>1348.9</v>
      </c>
      <c r="D125" s="279">
        <v>1342.9166666666667</v>
      </c>
      <c r="E125" s="279">
        <v>1327.1333333333334</v>
      </c>
      <c r="F125" s="279">
        <v>1305.3666666666668</v>
      </c>
      <c r="G125" s="279">
        <v>1289.5833333333335</v>
      </c>
      <c r="H125" s="279">
        <v>1364.6833333333334</v>
      </c>
      <c r="I125" s="279">
        <v>1380.4666666666667</v>
      </c>
      <c r="J125" s="279">
        <v>1402.2333333333333</v>
      </c>
      <c r="K125" s="277">
        <v>1358.7</v>
      </c>
      <c r="L125" s="277">
        <v>1321.15</v>
      </c>
      <c r="M125" s="277">
        <v>19.005279999999999</v>
      </c>
    </row>
    <row r="126" spans="1:13">
      <c r="A126" s="301">
        <v>117</v>
      </c>
      <c r="B126" s="277" t="s">
        <v>128</v>
      </c>
      <c r="C126" s="277">
        <v>183.8</v>
      </c>
      <c r="D126" s="279">
        <v>184.11666666666667</v>
      </c>
      <c r="E126" s="279">
        <v>181.98333333333335</v>
      </c>
      <c r="F126" s="279">
        <v>180.16666666666669</v>
      </c>
      <c r="G126" s="279">
        <v>178.03333333333336</v>
      </c>
      <c r="H126" s="279">
        <v>185.93333333333334</v>
      </c>
      <c r="I126" s="279">
        <v>188.06666666666666</v>
      </c>
      <c r="J126" s="279">
        <v>189.88333333333333</v>
      </c>
      <c r="K126" s="277">
        <v>186.25</v>
      </c>
      <c r="L126" s="277">
        <v>182.3</v>
      </c>
      <c r="M126" s="277">
        <v>278.30196999999998</v>
      </c>
    </row>
    <row r="127" spans="1:13">
      <c r="A127" s="301">
        <v>118</v>
      </c>
      <c r="B127" s="277" t="s">
        <v>129</v>
      </c>
      <c r="C127" s="277">
        <v>193.8</v>
      </c>
      <c r="D127" s="279">
        <v>192.1</v>
      </c>
      <c r="E127" s="279">
        <v>187.2</v>
      </c>
      <c r="F127" s="279">
        <v>180.6</v>
      </c>
      <c r="G127" s="279">
        <v>175.7</v>
      </c>
      <c r="H127" s="279">
        <v>198.7</v>
      </c>
      <c r="I127" s="279">
        <v>203.60000000000002</v>
      </c>
      <c r="J127" s="279">
        <v>210.2</v>
      </c>
      <c r="K127" s="277">
        <v>197</v>
      </c>
      <c r="L127" s="277">
        <v>185.5</v>
      </c>
      <c r="M127" s="277">
        <v>167.04093</v>
      </c>
    </row>
    <row r="128" spans="1:13">
      <c r="A128" s="301">
        <v>119</v>
      </c>
      <c r="B128" s="277" t="s">
        <v>263</v>
      </c>
      <c r="C128" s="277">
        <v>58.35</v>
      </c>
      <c r="D128" s="279">
        <v>58.1</v>
      </c>
      <c r="E128" s="279">
        <v>57.5</v>
      </c>
      <c r="F128" s="279">
        <v>56.65</v>
      </c>
      <c r="G128" s="279">
        <v>56.05</v>
      </c>
      <c r="H128" s="279">
        <v>58.95</v>
      </c>
      <c r="I128" s="279">
        <v>59.550000000000011</v>
      </c>
      <c r="J128" s="279">
        <v>60.400000000000006</v>
      </c>
      <c r="K128" s="277">
        <v>58.7</v>
      </c>
      <c r="L128" s="277">
        <v>57.25</v>
      </c>
      <c r="M128" s="277">
        <v>16.772860000000001</v>
      </c>
    </row>
    <row r="129" spans="1:13">
      <c r="A129" s="301">
        <v>120</v>
      </c>
      <c r="B129" s="277" t="s">
        <v>130</v>
      </c>
      <c r="C129" s="277">
        <v>286.85000000000002</v>
      </c>
      <c r="D129" s="279">
        <v>282.59999999999997</v>
      </c>
      <c r="E129" s="279">
        <v>276.69999999999993</v>
      </c>
      <c r="F129" s="279">
        <v>266.54999999999995</v>
      </c>
      <c r="G129" s="279">
        <v>260.64999999999992</v>
      </c>
      <c r="H129" s="279">
        <v>292.74999999999994</v>
      </c>
      <c r="I129" s="279">
        <v>298.64999999999992</v>
      </c>
      <c r="J129" s="279">
        <v>308.79999999999995</v>
      </c>
      <c r="K129" s="277">
        <v>288.5</v>
      </c>
      <c r="L129" s="277">
        <v>272.45</v>
      </c>
      <c r="M129" s="277">
        <v>140.99249</v>
      </c>
    </row>
    <row r="130" spans="1:13">
      <c r="A130" s="301">
        <v>121</v>
      </c>
      <c r="B130" s="277" t="s">
        <v>264</v>
      </c>
      <c r="C130" s="277">
        <v>711.3</v>
      </c>
      <c r="D130" s="279">
        <v>710.26666666666677</v>
      </c>
      <c r="E130" s="279">
        <v>687.03333333333353</v>
      </c>
      <c r="F130" s="279">
        <v>662.76666666666677</v>
      </c>
      <c r="G130" s="279">
        <v>639.53333333333353</v>
      </c>
      <c r="H130" s="279">
        <v>734.53333333333353</v>
      </c>
      <c r="I130" s="279">
        <v>757.76666666666688</v>
      </c>
      <c r="J130" s="279">
        <v>782.03333333333353</v>
      </c>
      <c r="K130" s="277">
        <v>733.5</v>
      </c>
      <c r="L130" s="277">
        <v>686</v>
      </c>
      <c r="M130" s="277">
        <v>15.303459999999999</v>
      </c>
    </row>
    <row r="131" spans="1:13">
      <c r="A131" s="301">
        <v>122</v>
      </c>
      <c r="B131" s="277" t="s">
        <v>131</v>
      </c>
      <c r="C131" s="277">
        <v>2225.85</v>
      </c>
      <c r="D131" s="279">
        <v>2242.5666666666671</v>
      </c>
      <c r="E131" s="279">
        <v>2199.1333333333341</v>
      </c>
      <c r="F131" s="279">
        <v>2172.416666666667</v>
      </c>
      <c r="G131" s="279">
        <v>2128.983333333334</v>
      </c>
      <c r="H131" s="279">
        <v>2269.2833333333342</v>
      </c>
      <c r="I131" s="279">
        <v>2312.7166666666676</v>
      </c>
      <c r="J131" s="279">
        <v>2339.4333333333343</v>
      </c>
      <c r="K131" s="277">
        <v>2286</v>
      </c>
      <c r="L131" s="277">
        <v>2215.85</v>
      </c>
      <c r="M131" s="277">
        <v>10.600490000000001</v>
      </c>
    </row>
    <row r="132" spans="1:13">
      <c r="A132" s="301">
        <v>123</v>
      </c>
      <c r="B132" s="277" t="s">
        <v>133</v>
      </c>
      <c r="C132" s="277">
        <v>1326.15</v>
      </c>
      <c r="D132" s="279">
        <v>1329.8333333333333</v>
      </c>
      <c r="E132" s="279">
        <v>1309.4166666666665</v>
      </c>
      <c r="F132" s="279">
        <v>1292.6833333333332</v>
      </c>
      <c r="G132" s="279">
        <v>1272.2666666666664</v>
      </c>
      <c r="H132" s="279">
        <v>1346.5666666666666</v>
      </c>
      <c r="I132" s="279">
        <v>1366.9833333333331</v>
      </c>
      <c r="J132" s="279">
        <v>1383.7166666666667</v>
      </c>
      <c r="K132" s="277">
        <v>1350.25</v>
      </c>
      <c r="L132" s="277">
        <v>1313.1</v>
      </c>
      <c r="M132" s="277">
        <v>34.434010000000001</v>
      </c>
    </row>
    <row r="133" spans="1:13">
      <c r="A133" s="301">
        <v>124</v>
      </c>
      <c r="B133" s="277" t="s">
        <v>134</v>
      </c>
      <c r="C133" s="277">
        <v>61.65</v>
      </c>
      <c r="D133" s="279">
        <v>61.35</v>
      </c>
      <c r="E133" s="279">
        <v>60.5</v>
      </c>
      <c r="F133" s="279">
        <v>59.35</v>
      </c>
      <c r="G133" s="279">
        <v>58.5</v>
      </c>
      <c r="H133" s="279">
        <v>62.5</v>
      </c>
      <c r="I133" s="279">
        <v>63.350000000000009</v>
      </c>
      <c r="J133" s="279">
        <v>64.5</v>
      </c>
      <c r="K133" s="277">
        <v>62.2</v>
      </c>
      <c r="L133" s="277">
        <v>60.2</v>
      </c>
      <c r="M133" s="277">
        <v>125.75653</v>
      </c>
    </row>
    <row r="134" spans="1:13">
      <c r="A134" s="301">
        <v>125</v>
      </c>
      <c r="B134" s="277" t="s">
        <v>358</v>
      </c>
      <c r="C134" s="277">
        <v>1773.9</v>
      </c>
      <c r="D134" s="279">
        <v>1783.4666666666665</v>
      </c>
      <c r="E134" s="279">
        <v>1757.9333333333329</v>
      </c>
      <c r="F134" s="279">
        <v>1741.9666666666665</v>
      </c>
      <c r="G134" s="279">
        <v>1716.4333333333329</v>
      </c>
      <c r="H134" s="279">
        <v>1799.4333333333329</v>
      </c>
      <c r="I134" s="279">
        <v>1824.9666666666662</v>
      </c>
      <c r="J134" s="279">
        <v>1840.9333333333329</v>
      </c>
      <c r="K134" s="277">
        <v>1809</v>
      </c>
      <c r="L134" s="277">
        <v>1767.5</v>
      </c>
      <c r="M134" s="277">
        <v>0.78576000000000001</v>
      </c>
    </row>
    <row r="135" spans="1:13">
      <c r="A135" s="301">
        <v>126</v>
      </c>
      <c r="B135" s="277" t="s">
        <v>135</v>
      </c>
      <c r="C135" s="277">
        <v>286.75</v>
      </c>
      <c r="D135" s="279">
        <v>286.93333333333334</v>
      </c>
      <c r="E135" s="279">
        <v>281.4666666666667</v>
      </c>
      <c r="F135" s="279">
        <v>276.18333333333334</v>
      </c>
      <c r="G135" s="279">
        <v>270.7166666666667</v>
      </c>
      <c r="H135" s="279">
        <v>292.2166666666667</v>
      </c>
      <c r="I135" s="279">
        <v>297.68333333333328</v>
      </c>
      <c r="J135" s="279">
        <v>302.9666666666667</v>
      </c>
      <c r="K135" s="277">
        <v>292.39999999999998</v>
      </c>
      <c r="L135" s="277">
        <v>281.64999999999998</v>
      </c>
      <c r="M135" s="277">
        <v>37.687350000000002</v>
      </c>
    </row>
    <row r="136" spans="1:13">
      <c r="A136" s="301">
        <v>127</v>
      </c>
      <c r="B136" s="277" t="s">
        <v>136</v>
      </c>
      <c r="C136" s="277">
        <v>909.5</v>
      </c>
      <c r="D136" s="279">
        <v>912.83333333333337</v>
      </c>
      <c r="E136" s="279">
        <v>897.66666666666674</v>
      </c>
      <c r="F136" s="279">
        <v>885.83333333333337</v>
      </c>
      <c r="G136" s="279">
        <v>870.66666666666674</v>
      </c>
      <c r="H136" s="279">
        <v>924.66666666666674</v>
      </c>
      <c r="I136" s="279">
        <v>939.83333333333348</v>
      </c>
      <c r="J136" s="279">
        <v>951.66666666666674</v>
      </c>
      <c r="K136" s="277">
        <v>928</v>
      </c>
      <c r="L136" s="277">
        <v>901</v>
      </c>
      <c r="M136" s="277">
        <v>56.566079999999999</v>
      </c>
    </row>
    <row r="137" spans="1:13">
      <c r="A137" s="301">
        <v>128</v>
      </c>
      <c r="B137" s="277" t="s">
        <v>266</v>
      </c>
      <c r="C137" s="277">
        <v>2455.5</v>
      </c>
      <c r="D137" s="279">
        <v>2458.0666666666666</v>
      </c>
      <c r="E137" s="279">
        <v>2409.4333333333334</v>
      </c>
      <c r="F137" s="279">
        <v>2363.3666666666668</v>
      </c>
      <c r="G137" s="279">
        <v>2314.7333333333336</v>
      </c>
      <c r="H137" s="279">
        <v>2504.1333333333332</v>
      </c>
      <c r="I137" s="279">
        <v>2552.7666666666664</v>
      </c>
      <c r="J137" s="279">
        <v>2598.833333333333</v>
      </c>
      <c r="K137" s="277">
        <v>2506.6999999999998</v>
      </c>
      <c r="L137" s="277">
        <v>2412</v>
      </c>
      <c r="M137" s="277">
        <v>1.2239599999999999</v>
      </c>
    </row>
    <row r="138" spans="1:13">
      <c r="A138" s="301">
        <v>129</v>
      </c>
      <c r="B138" s="277" t="s">
        <v>265</v>
      </c>
      <c r="C138" s="277">
        <v>1491.1</v>
      </c>
      <c r="D138" s="279">
        <v>1489.6166666666668</v>
      </c>
      <c r="E138" s="279">
        <v>1465.5833333333335</v>
      </c>
      <c r="F138" s="279">
        <v>1440.0666666666666</v>
      </c>
      <c r="G138" s="279">
        <v>1416.0333333333333</v>
      </c>
      <c r="H138" s="279">
        <v>1515.1333333333337</v>
      </c>
      <c r="I138" s="279">
        <v>1539.166666666667</v>
      </c>
      <c r="J138" s="279">
        <v>1564.6833333333338</v>
      </c>
      <c r="K138" s="277">
        <v>1513.65</v>
      </c>
      <c r="L138" s="277">
        <v>1464.1</v>
      </c>
      <c r="M138" s="277">
        <v>0.83094999999999997</v>
      </c>
    </row>
    <row r="139" spans="1:13">
      <c r="A139" s="301">
        <v>130</v>
      </c>
      <c r="B139" s="277" t="s">
        <v>137</v>
      </c>
      <c r="C139" s="277">
        <v>941.1</v>
      </c>
      <c r="D139" s="279">
        <v>934.58333333333337</v>
      </c>
      <c r="E139" s="279">
        <v>921.76666666666677</v>
      </c>
      <c r="F139" s="279">
        <v>902.43333333333339</v>
      </c>
      <c r="G139" s="279">
        <v>889.61666666666679</v>
      </c>
      <c r="H139" s="279">
        <v>953.91666666666674</v>
      </c>
      <c r="I139" s="279">
        <v>966.73333333333335</v>
      </c>
      <c r="J139" s="279">
        <v>986.06666666666672</v>
      </c>
      <c r="K139" s="277">
        <v>947.4</v>
      </c>
      <c r="L139" s="277">
        <v>915.25</v>
      </c>
      <c r="M139" s="277">
        <v>37.197499999999998</v>
      </c>
    </row>
    <row r="140" spans="1:13">
      <c r="A140" s="301">
        <v>131</v>
      </c>
      <c r="B140" s="277" t="s">
        <v>138</v>
      </c>
      <c r="C140" s="277">
        <v>613.9</v>
      </c>
      <c r="D140" s="279">
        <v>609.43333333333339</v>
      </c>
      <c r="E140" s="279">
        <v>601.86666666666679</v>
      </c>
      <c r="F140" s="279">
        <v>589.83333333333337</v>
      </c>
      <c r="G140" s="279">
        <v>582.26666666666677</v>
      </c>
      <c r="H140" s="279">
        <v>621.46666666666681</v>
      </c>
      <c r="I140" s="279">
        <v>629.03333333333342</v>
      </c>
      <c r="J140" s="279">
        <v>641.06666666666683</v>
      </c>
      <c r="K140" s="277">
        <v>617</v>
      </c>
      <c r="L140" s="277">
        <v>597.4</v>
      </c>
      <c r="M140" s="277">
        <v>65.905330000000006</v>
      </c>
    </row>
    <row r="141" spans="1:13">
      <c r="A141" s="301">
        <v>132</v>
      </c>
      <c r="B141" s="277" t="s">
        <v>139</v>
      </c>
      <c r="C141" s="277">
        <v>130.1</v>
      </c>
      <c r="D141" s="279">
        <v>129.36666666666667</v>
      </c>
      <c r="E141" s="279">
        <v>127.33333333333334</v>
      </c>
      <c r="F141" s="279">
        <v>124.56666666666666</v>
      </c>
      <c r="G141" s="279">
        <v>122.53333333333333</v>
      </c>
      <c r="H141" s="279">
        <v>132.13333333333335</v>
      </c>
      <c r="I141" s="279">
        <v>134.16666666666666</v>
      </c>
      <c r="J141" s="279">
        <v>136.93333333333337</v>
      </c>
      <c r="K141" s="277">
        <v>131.4</v>
      </c>
      <c r="L141" s="277">
        <v>126.6</v>
      </c>
      <c r="M141" s="277">
        <v>79.965789999999998</v>
      </c>
    </row>
    <row r="142" spans="1:13">
      <c r="A142" s="301">
        <v>133</v>
      </c>
      <c r="B142" s="277" t="s">
        <v>140</v>
      </c>
      <c r="C142" s="277">
        <v>143.6</v>
      </c>
      <c r="D142" s="279">
        <v>142.6</v>
      </c>
      <c r="E142" s="279">
        <v>140.69999999999999</v>
      </c>
      <c r="F142" s="279">
        <v>137.79999999999998</v>
      </c>
      <c r="G142" s="279">
        <v>135.89999999999998</v>
      </c>
      <c r="H142" s="279">
        <v>145.5</v>
      </c>
      <c r="I142" s="279">
        <v>147.40000000000003</v>
      </c>
      <c r="J142" s="279">
        <v>150.30000000000001</v>
      </c>
      <c r="K142" s="277">
        <v>144.5</v>
      </c>
      <c r="L142" s="277">
        <v>139.69999999999999</v>
      </c>
      <c r="M142" s="277">
        <v>57.718159999999997</v>
      </c>
    </row>
    <row r="143" spans="1:13">
      <c r="A143" s="301">
        <v>134</v>
      </c>
      <c r="B143" s="277" t="s">
        <v>141</v>
      </c>
      <c r="C143" s="277">
        <v>364</v>
      </c>
      <c r="D143" s="279">
        <v>363.86666666666662</v>
      </c>
      <c r="E143" s="279">
        <v>360.48333333333323</v>
      </c>
      <c r="F143" s="279">
        <v>356.96666666666664</v>
      </c>
      <c r="G143" s="279">
        <v>353.58333333333326</v>
      </c>
      <c r="H143" s="279">
        <v>367.38333333333321</v>
      </c>
      <c r="I143" s="279">
        <v>370.76666666666654</v>
      </c>
      <c r="J143" s="279">
        <v>374.28333333333319</v>
      </c>
      <c r="K143" s="277">
        <v>367.25</v>
      </c>
      <c r="L143" s="277">
        <v>360.35</v>
      </c>
      <c r="M143" s="277">
        <v>18.600490000000001</v>
      </c>
    </row>
    <row r="144" spans="1:13">
      <c r="A144" s="301">
        <v>135</v>
      </c>
      <c r="B144" s="277" t="s">
        <v>142</v>
      </c>
      <c r="C144" s="277">
        <v>7215.25</v>
      </c>
      <c r="D144" s="279">
        <v>7197.5999999999995</v>
      </c>
      <c r="E144" s="279">
        <v>7138.8499999999985</v>
      </c>
      <c r="F144" s="279">
        <v>7062.4499999999989</v>
      </c>
      <c r="G144" s="279">
        <v>7003.699999999998</v>
      </c>
      <c r="H144" s="279">
        <v>7273.9999999999991</v>
      </c>
      <c r="I144" s="279">
        <v>7332.7500000000009</v>
      </c>
      <c r="J144" s="279">
        <v>7409.15</v>
      </c>
      <c r="K144" s="277">
        <v>7256.35</v>
      </c>
      <c r="L144" s="277">
        <v>7121.2</v>
      </c>
      <c r="M144" s="277">
        <v>12.733029999999999</v>
      </c>
    </row>
    <row r="145" spans="1:13">
      <c r="A145" s="301">
        <v>136</v>
      </c>
      <c r="B145" s="277" t="s">
        <v>143</v>
      </c>
      <c r="C145" s="277">
        <v>550.45000000000005</v>
      </c>
      <c r="D145" s="279">
        <v>549.98333333333335</v>
      </c>
      <c r="E145" s="279">
        <v>544.2166666666667</v>
      </c>
      <c r="F145" s="279">
        <v>537.98333333333335</v>
      </c>
      <c r="G145" s="279">
        <v>532.2166666666667</v>
      </c>
      <c r="H145" s="279">
        <v>556.2166666666667</v>
      </c>
      <c r="I145" s="279">
        <v>561.98333333333335</v>
      </c>
      <c r="J145" s="279">
        <v>568.2166666666667</v>
      </c>
      <c r="K145" s="277">
        <v>555.75</v>
      </c>
      <c r="L145" s="277">
        <v>543.75</v>
      </c>
      <c r="M145" s="277">
        <v>18.853929999999998</v>
      </c>
    </row>
    <row r="146" spans="1:13">
      <c r="A146" s="301">
        <v>137</v>
      </c>
      <c r="B146" s="277" t="s">
        <v>144</v>
      </c>
      <c r="C146" s="277">
        <v>593.85</v>
      </c>
      <c r="D146" s="279">
        <v>590.0333333333333</v>
      </c>
      <c r="E146" s="279">
        <v>582.06666666666661</v>
      </c>
      <c r="F146" s="279">
        <v>570.2833333333333</v>
      </c>
      <c r="G146" s="279">
        <v>562.31666666666661</v>
      </c>
      <c r="H146" s="279">
        <v>601.81666666666661</v>
      </c>
      <c r="I146" s="279">
        <v>609.7833333333333</v>
      </c>
      <c r="J146" s="279">
        <v>621.56666666666661</v>
      </c>
      <c r="K146" s="277">
        <v>598</v>
      </c>
      <c r="L146" s="277">
        <v>578.25</v>
      </c>
      <c r="M146" s="277">
        <v>8.0016800000000003</v>
      </c>
    </row>
    <row r="147" spans="1:13">
      <c r="A147" s="301">
        <v>138</v>
      </c>
      <c r="B147" s="277" t="s">
        <v>145</v>
      </c>
      <c r="C147" s="277">
        <v>894.25</v>
      </c>
      <c r="D147" s="279">
        <v>890.13333333333333</v>
      </c>
      <c r="E147" s="279">
        <v>880.26666666666665</v>
      </c>
      <c r="F147" s="279">
        <v>866.2833333333333</v>
      </c>
      <c r="G147" s="279">
        <v>856.41666666666663</v>
      </c>
      <c r="H147" s="279">
        <v>904.11666666666667</v>
      </c>
      <c r="I147" s="279">
        <v>913.98333333333323</v>
      </c>
      <c r="J147" s="279">
        <v>927.9666666666667</v>
      </c>
      <c r="K147" s="277">
        <v>900</v>
      </c>
      <c r="L147" s="277">
        <v>876.15</v>
      </c>
      <c r="M147" s="277">
        <v>7.7527699999999999</v>
      </c>
    </row>
    <row r="148" spans="1:13">
      <c r="A148" s="301">
        <v>139</v>
      </c>
      <c r="B148" s="277" t="s">
        <v>146</v>
      </c>
      <c r="C148" s="277">
        <v>1172.5</v>
      </c>
      <c r="D148" s="279">
        <v>1177.3</v>
      </c>
      <c r="E148" s="279">
        <v>1160.1499999999999</v>
      </c>
      <c r="F148" s="279">
        <v>1147.8</v>
      </c>
      <c r="G148" s="279">
        <v>1130.6499999999999</v>
      </c>
      <c r="H148" s="279">
        <v>1189.6499999999999</v>
      </c>
      <c r="I148" s="279">
        <v>1206.8</v>
      </c>
      <c r="J148" s="279">
        <v>1219.1499999999999</v>
      </c>
      <c r="K148" s="277">
        <v>1194.45</v>
      </c>
      <c r="L148" s="277">
        <v>1164.95</v>
      </c>
      <c r="M148" s="277">
        <v>5.2771499999999998</v>
      </c>
    </row>
    <row r="149" spans="1:13">
      <c r="A149" s="301">
        <v>140</v>
      </c>
      <c r="B149" s="277" t="s">
        <v>147</v>
      </c>
      <c r="C149" s="277">
        <v>109.8</v>
      </c>
      <c r="D149" s="279">
        <v>110.08333333333333</v>
      </c>
      <c r="E149" s="279">
        <v>108.26666666666665</v>
      </c>
      <c r="F149" s="279">
        <v>106.73333333333332</v>
      </c>
      <c r="G149" s="279">
        <v>104.91666666666664</v>
      </c>
      <c r="H149" s="279">
        <v>111.61666666666666</v>
      </c>
      <c r="I149" s="279">
        <v>113.43333333333335</v>
      </c>
      <c r="J149" s="279">
        <v>114.96666666666667</v>
      </c>
      <c r="K149" s="277">
        <v>111.9</v>
      </c>
      <c r="L149" s="277">
        <v>108.55</v>
      </c>
      <c r="M149" s="277">
        <v>114.83365000000001</v>
      </c>
    </row>
    <row r="150" spans="1:13">
      <c r="A150" s="301">
        <v>141</v>
      </c>
      <c r="B150" s="277" t="s">
        <v>268</v>
      </c>
      <c r="C150" s="277">
        <v>1142.9000000000001</v>
      </c>
      <c r="D150" s="279">
        <v>1135.2</v>
      </c>
      <c r="E150" s="279">
        <v>1120.7</v>
      </c>
      <c r="F150" s="279">
        <v>1098.5</v>
      </c>
      <c r="G150" s="279">
        <v>1084</v>
      </c>
      <c r="H150" s="279">
        <v>1157.4000000000001</v>
      </c>
      <c r="I150" s="279">
        <v>1171.9000000000001</v>
      </c>
      <c r="J150" s="279">
        <v>1194.1000000000001</v>
      </c>
      <c r="K150" s="277">
        <v>1149.7</v>
      </c>
      <c r="L150" s="277">
        <v>1113</v>
      </c>
      <c r="M150" s="277">
        <v>1.3264400000000001</v>
      </c>
    </row>
    <row r="151" spans="1:13">
      <c r="A151" s="301">
        <v>142</v>
      </c>
      <c r="B151" s="277" t="s">
        <v>148</v>
      </c>
      <c r="C151" s="277">
        <v>58763.55</v>
      </c>
      <c r="D151" s="279">
        <v>58561.833333333336</v>
      </c>
      <c r="E151" s="279">
        <v>58068.716666666674</v>
      </c>
      <c r="F151" s="279">
        <v>57373.883333333339</v>
      </c>
      <c r="G151" s="279">
        <v>56880.766666666677</v>
      </c>
      <c r="H151" s="279">
        <v>59256.666666666672</v>
      </c>
      <c r="I151" s="279">
        <v>59749.783333333326</v>
      </c>
      <c r="J151" s="279">
        <v>60444.616666666669</v>
      </c>
      <c r="K151" s="277">
        <v>59054.95</v>
      </c>
      <c r="L151" s="277">
        <v>57867</v>
      </c>
      <c r="M151" s="277">
        <v>0.12862999999999999</v>
      </c>
    </row>
    <row r="152" spans="1:13">
      <c r="A152" s="301">
        <v>143</v>
      </c>
      <c r="B152" s="277" t="s">
        <v>267</v>
      </c>
      <c r="C152" s="277">
        <v>29</v>
      </c>
      <c r="D152" s="279">
        <v>28.916666666666668</v>
      </c>
      <c r="E152" s="279">
        <v>28.683333333333337</v>
      </c>
      <c r="F152" s="279">
        <v>28.366666666666671</v>
      </c>
      <c r="G152" s="279">
        <v>28.13333333333334</v>
      </c>
      <c r="H152" s="279">
        <v>29.233333333333334</v>
      </c>
      <c r="I152" s="279">
        <v>29.466666666666661</v>
      </c>
      <c r="J152" s="279">
        <v>29.783333333333331</v>
      </c>
      <c r="K152" s="277">
        <v>29.15</v>
      </c>
      <c r="L152" s="277">
        <v>28.6</v>
      </c>
      <c r="M152" s="277">
        <v>6.6701600000000001</v>
      </c>
    </row>
    <row r="153" spans="1:13">
      <c r="A153" s="301">
        <v>144</v>
      </c>
      <c r="B153" s="277" t="s">
        <v>149</v>
      </c>
      <c r="C153" s="277">
        <v>1093.45</v>
      </c>
      <c r="D153" s="279">
        <v>1084.6666666666667</v>
      </c>
      <c r="E153" s="279">
        <v>1069.3333333333335</v>
      </c>
      <c r="F153" s="279">
        <v>1045.2166666666667</v>
      </c>
      <c r="G153" s="279">
        <v>1029.8833333333334</v>
      </c>
      <c r="H153" s="279">
        <v>1108.7833333333335</v>
      </c>
      <c r="I153" s="279">
        <v>1124.116666666667</v>
      </c>
      <c r="J153" s="279">
        <v>1148.2333333333336</v>
      </c>
      <c r="K153" s="277">
        <v>1100</v>
      </c>
      <c r="L153" s="277">
        <v>1060.55</v>
      </c>
      <c r="M153" s="277">
        <v>19.80283</v>
      </c>
    </row>
    <row r="154" spans="1:13">
      <c r="A154" s="301">
        <v>145</v>
      </c>
      <c r="B154" s="277" t="s">
        <v>3162</v>
      </c>
      <c r="C154" s="277">
        <v>276.10000000000002</v>
      </c>
      <c r="D154" s="279">
        <v>274.98333333333329</v>
      </c>
      <c r="E154" s="279">
        <v>272.01666666666659</v>
      </c>
      <c r="F154" s="279">
        <v>267.93333333333328</v>
      </c>
      <c r="G154" s="279">
        <v>264.96666666666658</v>
      </c>
      <c r="H154" s="279">
        <v>279.06666666666661</v>
      </c>
      <c r="I154" s="279">
        <v>282.0333333333333</v>
      </c>
      <c r="J154" s="279">
        <v>286.11666666666662</v>
      </c>
      <c r="K154" s="277">
        <v>277.95</v>
      </c>
      <c r="L154" s="277">
        <v>270.89999999999998</v>
      </c>
      <c r="M154" s="277">
        <v>7.7124899999999998</v>
      </c>
    </row>
    <row r="155" spans="1:13">
      <c r="A155" s="301">
        <v>146</v>
      </c>
      <c r="B155" s="277" t="s">
        <v>269</v>
      </c>
      <c r="C155" s="277">
        <v>762.5</v>
      </c>
      <c r="D155" s="279">
        <v>755.08333333333337</v>
      </c>
      <c r="E155" s="279">
        <v>738.41666666666674</v>
      </c>
      <c r="F155" s="279">
        <v>714.33333333333337</v>
      </c>
      <c r="G155" s="279">
        <v>697.66666666666674</v>
      </c>
      <c r="H155" s="279">
        <v>779.16666666666674</v>
      </c>
      <c r="I155" s="279">
        <v>795.83333333333348</v>
      </c>
      <c r="J155" s="279">
        <v>819.91666666666674</v>
      </c>
      <c r="K155" s="277">
        <v>771.75</v>
      </c>
      <c r="L155" s="277">
        <v>731</v>
      </c>
      <c r="M155" s="277">
        <v>2.3736700000000002</v>
      </c>
    </row>
    <row r="156" spans="1:13">
      <c r="A156" s="301">
        <v>147</v>
      </c>
      <c r="B156" s="277" t="s">
        <v>150</v>
      </c>
      <c r="C156" s="277">
        <v>33.799999999999997</v>
      </c>
      <c r="D156" s="279">
        <v>33.633333333333333</v>
      </c>
      <c r="E156" s="279">
        <v>32.966666666666669</v>
      </c>
      <c r="F156" s="279">
        <v>32.133333333333333</v>
      </c>
      <c r="G156" s="279">
        <v>31.466666666666669</v>
      </c>
      <c r="H156" s="279">
        <v>34.466666666666669</v>
      </c>
      <c r="I156" s="279">
        <v>35.13333333333334</v>
      </c>
      <c r="J156" s="279">
        <v>35.966666666666669</v>
      </c>
      <c r="K156" s="277">
        <v>34.299999999999997</v>
      </c>
      <c r="L156" s="277">
        <v>32.799999999999997</v>
      </c>
      <c r="M156" s="277">
        <v>207.55878999999999</v>
      </c>
    </row>
    <row r="157" spans="1:13">
      <c r="A157" s="301">
        <v>148</v>
      </c>
      <c r="B157" s="277" t="s">
        <v>261</v>
      </c>
      <c r="C157" s="277">
        <v>3279.7</v>
      </c>
      <c r="D157" s="279">
        <v>3275.2333333333336</v>
      </c>
      <c r="E157" s="279">
        <v>3244.4666666666672</v>
      </c>
      <c r="F157" s="279">
        <v>3209.2333333333336</v>
      </c>
      <c r="G157" s="279">
        <v>3178.4666666666672</v>
      </c>
      <c r="H157" s="279">
        <v>3310.4666666666672</v>
      </c>
      <c r="I157" s="279">
        <v>3341.2333333333336</v>
      </c>
      <c r="J157" s="279">
        <v>3376.4666666666672</v>
      </c>
      <c r="K157" s="277">
        <v>3306</v>
      </c>
      <c r="L157" s="277">
        <v>3240</v>
      </c>
      <c r="M157" s="277">
        <v>3.92008</v>
      </c>
    </row>
    <row r="158" spans="1:13">
      <c r="A158" s="301">
        <v>149</v>
      </c>
      <c r="B158" s="277" t="s">
        <v>153</v>
      </c>
      <c r="C158" s="277">
        <v>16312.5</v>
      </c>
      <c r="D158" s="279">
        <v>16220.833333333334</v>
      </c>
      <c r="E158" s="279">
        <v>16091.666666666668</v>
      </c>
      <c r="F158" s="279">
        <v>15870.833333333334</v>
      </c>
      <c r="G158" s="279">
        <v>15741.666666666668</v>
      </c>
      <c r="H158" s="279">
        <v>16441.666666666668</v>
      </c>
      <c r="I158" s="279">
        <v>16570.833333333336</v>
      </c>
      <c r="J158" s="279">
        <v>16791.666666666668</v>
      </c>
      <c r="K158" s="277">
        <v>16350</v>
      </c>
      <c r="L158" s="277">
        <v>16000</v>
      </c>
      <c r="M158" s="277">
        <v>1.3580000000000001</v>
      </c>
    </row>
    <row r="159" spans="1:13">
      <c r="A159" s="301">
        <v>150</v>
      </c>
      <c r="B159" s="277" t="s">
        <v>270</v>
      </c>
      <c r="C159" s="277">
        <v>20.7</v>
      </c>
      <c r="D159" s="279">
        <v>20.8</v>
      </c>
      <c r="E159" s="279">
        <v>20.55</v>
      </c>
      <c r="F159" s="279">
        <v>20.399999999999999</v>
      </c>
      <c r="G159" s="279">
        <v>20.149999999999999</v>
      </c>
      <c r="H159" s="279">
        <v>20.950000000000003</v>
      </c>
      <c r="I159" s="279">
        <v>21.200000000000003</v>
      </c>
      <c r="J159" s="279">
        <v>21.350000000000005</v>
      </c>
      <c r="K159" s="277">
        <v>21.05</v>
      </c>
      <c r="L159" s="277">
        <v>20.65</v>
      </c>
      <c r="M159" s="277">
        <v>24.90569</v>
      </c>
    </row>
    <row r="160" spans="1:13">
      <c r="A160" s="301">
        <v>151</v>
      </c>
      <c r="B160" s="277" t="s">
        <v>155</v>
      </c>
      <c r="C160" s="277">
        <v>91.7</v>
      </c>
      <c r="D160" s="279">
        <v>90.116666666666674</v>
      </c>
      <c r="E160" s="279">
        <v>87.633333333333354</v>
      </c>
      <c r="F160" s="279">
        <v>83.566666666666677</v>
      </c>
      <c r="G160" s="279">
        <v>81.083333333333357</v>
      </c>
      <c r="H160" s="279">
        <v>94.183333333333351</v>
      </c>
      <c r="I160" s="279">
        <v>96.666666666666671</v>
      </c>
      <c r="J160" s="279">
        <v>100.73333333333335</v>
      </c>
      <c r="K160" s="277">
        <v>92.6</v>
      </c>
      <c r="L160" s="277">
        <v>86.05</v>
      </c>
      <c r="M160" s="277">
        <v>134.68207000000001</v>
      </c>
    </row>
    <row r="161" spans="1:13">
      <c r="A161" s="301">
        <v>152</v>
      </c>
      <c r="B161" s="277" t="s">
        <v>156</v>
      </c>
      <c r="C161" s="277">
        <v>90.4</v>
      </c>
      <c r="D161" s="279">
        <v>90.05</v>
      </c>
      <c r="E161" s="279">
        <v>88.85</v>
      </c>
      <c r="F161" s="279">
        <v>87.3</v>
      </c>
      <c r="G161" s="279">
        <v>86.1</v>
      </c>
      <c r="H161" s="279">
        <v>91.6</v>
      </c>
      <c r="I161" s="279">
        <v>92.800000000000011</v>
      </c>
      <c r="J161" s="279">
        <v>94.35</v>
      </c>
      <c r="K161" s="277">
        <v>91.25</v>
      </c>
      <c r="L161" s="277">
        <v>88.5</v>
      </c>
      <c r="M161" s="277">
        <v>283.07198</v>
      </c>
    </row>
    <row r="162" spans="1:13">
      <c r="A162" s="301">
        <v>153</v>
      </c>
      <c r="B162" s="277" t="s">
        <v>271</v>
      </c>
      <c r="C162" s="277">
        <v>376.4</v>
      </c>
      <c r="D162" s="279">
        <v>378.18333333333339</v>
      </c>
      <c r="E162" s="279">
        <v>371.31666666666678</v>
      </c>
      <c r="F162" s="279">
        <v>366.23333333333341</v>
      </c>
      <c r="G162" s="279">
        <v>359.36666666666679</v>
      </c>
      <c r="H162" s="279">
        <v>383.26666666666677</v>
      </c>
      <c r="I162" s="279">
        <v>390.13333333333333</v>
      </c>
      <c r="J162" s="279">
        <v>395.21666666666675</v>
      </c>
      <c r="K162" s="277">
        <v>385.05</v>
      </c>
      <c r="L162" s="277">
        <v>373.1</v>
      </c>
      <c r="M162" s="277">
        <v>3.18668</v>
      </c>
    </row>
    <row r="163" spans="1:13">
      <c r="A163" s="301">
        <v>154</v>
      </c>
      <c r="B163" s="277" t="s">
        <v>272</v>
      </c>
      <c r="C163" s="277">
        <v>2922.8</v>
      </c>
      <c r="D163" s="279">
        <v>2934.5</v>
      </c>
      <c r="E163" s="279">
        <v>2891.3</v>
      </c>
      <c r="F163" s="279">
        <v>2859.8</v>
      </c>
      <c r="G163" s="279">
        <v>2816.6000000000004</v>
      </c>
      <c r="H163" s="279">
        <v>2966</v>
      </c>
      <c r="I163" s="279">
        <v>3009.2</v>
      </c>
      <c r="J163" s="279">
        <v>3040.7</v>
      </c>
      <c r="K163" s="277">
        <v>2977.7</v>
      </c>
      <c r="L163" s="277">
        <v>2903</v>
      </c>
      <c r="M163" s="277">
        <v>0.35627999999999999</v>
      </c>
    </row>
    <row r="164" spans="1:13">
      <c r="A164" s="301">
        <v>155</v>
      </c>
      <c r="B164" s="277" t="s">
        <v>157</v>
      </c>
      <c r="C164" s="277">
        <v>93.4</v>
      </c>
      <c r="D164" s="279">
        <v>92.933333333333323</v>
      </c>
      <c r="E164" s="279">
        <v>92.066666666666649</v>
      </c>
      <c r="F164" s="279">
        <v>90.73333333333332</v>
      </c>
      <c r="G164" s="279">
        <v>89.866666666666646</v>
      </c>
      <c r="H164" s="279">
        <v>94.266666666666652</v>
      </c>
      <c r="I164" s="279">
        <v>95.133333333333326</v>
      </c>
      <c r="J164" s="279">
        <v>96.466666666666654</v>
      </c>
      <c r="K164" s="277">
        <v>93.8</v>
      </c>
      <c r="L164" s="277">
        <v>91.6</v>
      </c>
      <c r="M164" s="277">
        <v>3.8501300000000001</v>
      </c>
    </row>
    <row r="165" spans="1:13">
      <c r="A165" s="301">
        <v>156</v>
      </c>
      <c r="B165" s="277" t="s">
        <v>158</v>
      </c>
      <c r="C165" s="277">
        <v>72.7</v>
      </c>
      <c r="D165" s="279">
        <v>72.516666666666666</v>
      </c>
      <c r="E165" s="279">
        <v>71.083333333333329</v>
      </c>
      <c r="F165" s="279">
        <v>69.466666666666669</v>
      </c>
      <c r="G165" s="279">
        <v>68.033333333333331</v>
      </c>
      <c r="H165" s="279">
        <v>74.133333333333326</v>
      </c>
      <c r="I165" s="279">
        <v>75.566666666666663</v>
      </c>
      <c r="J165" s="279">
        <v>77.183333333333323</v>
      </c>
      <c r="K165" s="277">
        <v>73.95</v>
      </c>
      <c r="L165" s="277">
        <v>70.900000000000006</v>
      </c>
      <c r="M165" s="277">
        <v>281.66431</v>
      </c>
    </row>
    <row r="166" spans="1:13">
      <c r="A166" s="301">
        <v>157</v>
      </c>
      <c r="B166" s="277" t="s">
        <v>159</v>
      </c>
      <c r="C166" s="277">
        <v>18503.849999999999</v>
      </c>
      <c r="D166" s="279">
        <v>18332.966666666667</v>
      </c>
      <c r="E166" s="279">
        <v>18075.983333333334</v>
      </c>
      <c r="F166" s="279">
        <v>17648.116666666665</v>
      </c>
      <c r="G166" s="279">
        <v>17391.133333333331</v>
      </c>
      <c r="H166" s="279">
        <v>18760.833333333336</v>
      </c>
      <c r="I166" s="279">
        <v>19017.816666666673</v>
      </c>
      <c r="J166" s="279">
        <v>19445.683333333338</v>
      </c>
      <c r="K166" s="277">
        <v>18589.95</v>
      </c>
      <c r="L166" s="277">
        <v>17905.099999999999</v>
      </c>
      <c r="M166" s="277">
        <v>0.67413999999999996</v>
      </c>
    </row>
    <row r="167" spans="1:13">
      <c r="A167" s="301">
        <v>158</v>
      </c>
      <c r="B167" s="277" t="s">
        <v>160</v>
      </c>
      <c r="C167" s="277">
        <v>1295.8499999999999</v>
      </c>
      <c r="D167" s="279">
        <v>1290.8</v>
      </c>
      <c r="E167" s="279">
        <v>1270.1499999999999</v>
      </c>
      <c r="F167" s="279">
        <v>1244.4499999999998</v>
      </c>
      <c r="G167" s="279">
        <v>1223.7999999999997</v>
      </c>
      <c r="H167" s="279">
        <v>1316.5</v>
      </c>
      <c r="I167" s="279">
        <v>1337.15</v>
      </c>
      <c r="J167" s="279">
        <v>1362.8500000000001</v>
      </c>
      <c r="K167" s="277">
        <v>1311.45</v>
      </c>
      <c r="L167" s="277">
        <v>1265.0999999999999</v>
      </c>
      <c r="M167" s="277">
        <v>18.863910000000001</v>
      </c>
    </row>
    <row r="168" spans="1:13">
      <c r="A168" s="301">
        <v>159</v>
      </c>
      <c r="B168" s="277" t="s">
        <v>161</v>
      </c>
      <c r="C168" s="277">
        <v>235.55</v>
      </c>
      <c r="D168" s="279">
        <v>233.5</v>
      </c>
      <c r="E168" s="279">
        <v>229.7</v>
      </c>
      <c r="F168" s="279">
        <v>223.85</v>
      </c>
      <c r="G168" s="279">
        <v>220.04999999999998</v>
      </c>
      <c r="H168" s="279">
        <v>239.35</v>
      </c>
      <c r="I168" s="279">
        <v>243.15</v>
      </c>
      <c r="J168" s="279">
        <v>249</v>
      </c>
      <c r="K168" s="277">
        <v>237.3</v>
      </c>
      <c r="L168" s="277">
        <v>227.65</v>
      </c>
      <c r="M168" s="277">
        <v>34.175469999999997</v>
      </c>
    </row>
    <row r="169" spans="1:13">
      <c r="A169" s="301">
        <v>160</v>
      </c>
      <c r="B169" s="277" t="s">
        <v>162</v>
      </c>
      <c r="C169" s="277">
        <v>89.35</v>
      </c>
      <c r="D169" s="279">
        <v>88.916666666666671</v>
      </c>
      <c r="E169" s="279">
        <v>87.833333333333343</v>
      </c>
      <c r="F169" s="279">
        <v>86.316666666666677</v>
      </c>
      <c r="G169" s="279">
        <v>85.233333333333348</v>
      </c>
      <c r="H169" s="279">
        <v>90.433333333333337</v>
      </c>
      <c r="I169" s="279">
        <v>91.51666666666668</v>
      </c>
      <c r="J169" s="279">
        <v>93.033333333333331</v>
      </c>
      <c r="K169" s="277">
        <v>90</v>
      </c>
      <c r="L169" s="277">
        <v>87.4</v>
      </c>
      <c r="M169" s="277">
        <v>78.443370000000002</v>
      </c>
    </row>
    <row r="170" spans="1:13">
      <c r="A170" s="301">
        <v>161</v>
      </c>
      <c r="B170" s="277" t="s">
        <v>275</v>
      </c>
      <c r="C170" s="277">
        <v>4996.25</v>
      </c>
      <c r="D170" s="279">
        <v>4948.75</v>
      </c>
      <c r="E170" s="279">
        <v>4857.5</v>
      </c>
      <c r="F170" s="279">
        <v>4718.75</v>
      </c>
      <c r="G170" s="279">
        <v>4627.5</v>
      </c>
      <c r="H170" s="279">
        <v>5087.5</v>
      </c>
      <c r="I170" s="279">
        <v>5178.75</v>
      </c>
      <c r="J170" s="279">
        <v>5317.5</v>
      </c>
      <c r="K170" s="277">
        <v>5040</v>
      </c>
      <c r="L170" s="277">
        <v>4810</v>
      </c>
      <c r="M170" s="277">
        <v>1.21797</v>
      </c>
    </row>
    <row r="171" spans="1:13">
      <c r="A171" s="301">
        <v>162</v>
      </c>
      <c r="B171" s="277" t="s">
        <v>277</v>
      </c>
      <c r="C171" s="277">
        <v>10160.799999999999</v>
      </c>
      <c r="D171" s="279">
        <v>10120.916666666666</v>
      </c>
      <c r="E171" s="279">
        <v>10071.933333333332</v>
      </c>
      <c r="F171" s="279">
        <v>9983.0666666666657</v>
      </c>
      <c r="G171" s="279">
        <v>9934.0833333333321</v>
      </c>
      <c r="H171" s="279">
        <v>10209.783333333333</v>
      </c>
      <c r="I171" s="279">
        <v>10258.766666666666</v>
      </c>
      <c r="J171" s="279">
        <v>10347.633333333333</v>
      </c>
      <c r="K171" s="277">
        <v>10169.9</v>
      </c>
      <c r="L171" s="277">
        <v>10032.049999999999</v>
      </c>
      <c r="M171" s="277">
        <v>3.3700000000000001E-2</v>
      </c>
    </row>
    <row r="172" spans="1:13">
      <c r="A172" s="301">
        <v>163</v>
      </c>
      <c r="B172" s="277" t="s">
        <v>163</v>
      </c>
      <c r="C172" s="277">
        <v>1459.05</v>
      </c>
      <c r="D172" s="279">
        <v>1457.5333333333335</v>
      </c>
      <c r="E172" s="279">
        <v>1442.166666666667</v>
      </c>
      <c r="F172" s="279">
        <v>1425.2833333333335</v>
      </c>
      <c r="G172" s="279">
        <v>1409.916666666667</v>
      </c>
      <c r="H172" s="279">
        <v>1474.416666666667</v>
      </c>
      <c r="I172" s="279">
        <v>1489.7833333333333</v>
      </c>
      <c r="J172" s="279">
        <v>1506.666666666667</v>
      </c>
      <c r="K172" s="277">
        <v>1472.9</v>
      </c>
      <c r="L172" s="277">
        <v>1440.65</v>
      </c>
      <c r="M172" s="277">
        <v>11.451750000000001</v>
      </c>
    </row>
    <row r="173" spans="1:13">
      <c r="A173" s="301">
        <v>164</v>
      </c>
      <c r="B173" s="277" t="s">
        <v>273</v>
      </c>
      <c r="C173" s="277">
        <v>1886.3</v>
      </c>
      <c r="D173" s="279">
        <v>1879.8</v>
      </c>
      <c r="E173" s="279">
        <v>1861.6</v>
      </c>
      <c r="F173" s="279">
        <v>1836.8999999999999</v>
      </c>
      <c r="G173" s="279">
        <v>1818.6999999999998</v>
      </c>
      <c r="H173" s="279">
        <v>1904.5</v>
      </c>
      <c r="I173" s="279">
        <v>1922.7000000000003</v>
      </c>
      <c r="J173" s="279">
        <v>1947.4</v>
      </c>
      <c r="K173" s="277">
        <v>1898</v>
      </c>
      <c r="L173" s="277">
        <v>1855.1</v>
      </c>
      <c r="M173" s="277">
        <v>2.5665900000000001</v>
      </c>
    </row>
    <row r="174" spans="1:13">
      <c r="A174" s="301">
        <v>165</v>
      </c>
      <c r="B174" s="277" t="s">
        <v>164</v>
      </c>
      <c r="C174" s="277">
        <v>32.9</v>
      </c>
      <c r="D174" s="279">
        <v>32.916666666666664</v>
      </c>
      <c r="E174" s="279">
        <v>32.533333333333331</v>
      </c>
      <c r="F174" s="279">
        <v>32.166666666666664</v>
      </c>
      <c r="G174" s="279">
        <v>31.783333333333331</v>
      </c>
      <c r="H174" s="279">
        <v>33.283333333333331</v>
      </c>
      <c r="I174" s="279">
        <v>33.666666666666671</v>
      </c>
      <c r="J174" s="279">
        <v>34.033333333333331</v>
      </c>
      <c r="K174" s="277">
        <v>33.299999999999997</v>
      </c>
      <c r="L174" s="277">
        <v>32.549999999999997</v>
      </c>
      <c r="M174" s="277">
        <v>147.22717</v>
      </c>
    </row>
    <row r="175" spans="1:13">
      <c r="A175" s="301">
        <v>166</v>
      </c>
      <c r="B175" s="277" t="s">
        <v>274</v>
      </c>
      <c r="C175" s="277">
        <v>312.39999999999998</v>
      </c>
      <c r="D175" s="279">
        <v>309.59999999999997</v>
      </c>
      <c r="E175" s="279">
        <v>304.24999999999994</v>
      </c>
      <c r="F175" s="279">
        <v>296.09999999999997</v>
      </c>
      <c r="G175" s="279">
        <v>290.74999999999994</v>
      </c>
      <c r="H175" s="279">
        <v>317.74999999999994</v>
      </c>
      <c r="I175" s="279">
        <v>323.09999999999997</v>
      </c>
      <c r="J175" s="279">
        <v>331.24999999999994</v>
      </c>
      <c r="K175" s="277">
        <v>314.95</v>
      </c>
      <c r="L175" s="277">
        <v>301.45</v>
      </c>
      <c r="M175" s="277">
        <v>10.434010000000001</v>
      </c>
    </row>
    <row r="176" spans="1:13">
      <c r="A176" s="301">
        <v>167</v>
      </c>
      <c r="B176" s="277" t="s">
        <v>491</v>
      </c>
      <c r="C176" s="277">
        <v>830.15</v>
      </c>
      <c r="D176" s="279">
        <v>829.2166666666667</v>
      </c>
      <c r="E176" s="279">
        <v>820.93333333333339</v>
      </c>
      <c r="F176" s="279">
        <v>811.7166666666667</v>
      </c>
      <c r="G176" s="279">
        <v>803.43333333333339</v>
      </c>
      <c r="H176" s="279">
        <v>838.43333333333339</v>
      </c>
      <c r="I176" s="279">
        <v>846.7166666666667</v>
      </c>
      <c r="J176" s="279">
        <v>855.93333333333339</v>
      </c>
      <c r="K176" s="277">
        <v>837.5</v>
      </c>
      <c r="L176" s="277">
        <v>820</v>
      </c>
      <c r="M176" s="277">
        <v>1.4158599999999999</v>
      </c>
    </row>
    <row r="177" spans="1:13">
      <c r="A177" s="301">
        <v>168</v>
      </c>
      <c r="B177" s="277" t="s">
        <v>165</v>
      </c>
      <c r="C177" s="277">
        <v>175.25</v>
      </c>
      <c r="D177" s="279">
        <v>175.53333333333333</v>
      </c>
      <c r="E177" s="279">
        <v>173.11666666666667</v>
      </c>
      <c r="F177" s="279">
        <v>170.98333333333335</v>
      </c>
      <c r="G177" s="279">
        <v>168.56666666666669</v>
      </c>
      <c r="H177" s="279">
        <v>177.66666666666666</v>
      </c>
      <c r="I177" s="279">
        <v>180.08333333333334</v>
      </c>
      <c r="J177" s="279">
        <v>182.21666666666664</v>
      </c>
      <c r="K177" s="277">
        <v>177.95</v>
      </c>
      <c r="L177" s="277">
        <v>173.4</v>
      </c>
      <c r="M177" s="277">
        <v>113.18899999999999</v>
      </c>
    </row>
    <row r="178" spans="1:13">
      <c r="A178" s="301">
        <v>169</v>
      </c>
      <c r="B178" s="277" t="s">
        <v>276</v>
      </c>
      <c r="C178" s="277">
        <v>223.9</v>
      </c>
      <c r="D178" s="279">
        <v>226.79999999999998</v>
      </c>
      <c r="E178" s="279">
        <v>219.09999999999997</v>
      </c>
      <c r="F178" s="279">
        <v>214.29999999999998</v>
      </c>
      <c r="G178" s="279">
        <v>206.59999999999997</v>
      </c>
      <c r="H178" s="279">
        <v>231.59999999999997</v>
      </c>
      <c r="I178" s="279">
        <v>239.29999999999995</v>
      </c>
      <c r="J178" s="279">
        <v>244.09999999999997</v>
      </c>
      <c r="K178" s="277">
        <v>234.5</v>
      </c>
      <c r="L178" s="277">
        <v>222</v>
      </c>
      <c r="M178" s="277">
        <v>5.9129100000000001</v>
      </c>
    </row>
    <row r="179" spans="1:13">
      <c r="A179" s="301">
        <v>170</v>
      </c>
      <c r="B179" s="277" t="s">
        <v>278</v>
      </c>
      <c r="C179" s="277">
        <v>382.95</v>
      </c>
      <c r="D179" s="279">
        <v>377.65000000000003</v>
      </c>
      <c r="E179" s="279">
        <v>369.30000000000007</v>
      </c>
      <c r="F179" s="279">
        <v>355.65000000000003</v>
      </c>
      <c r="G179" s="279">
        <v>347.30000000000007</v>
      </c>
      <c r="H179" s="279">
        <v>391.30000000000007</v>
      </c>
      <c r="I179" s="279">
        <v>399.65000000000009</v>
      </c>
      <c r="J179" s="279">
        <v>413.30000000000007</v>
      </c>
      <c r="K179" s="277">
        <v>386</v>
      </c>
      <c r="L179" s="277">
        <v>364</v>
      </c>
      <c r="M179" s="277">
        <v>1.4385300000000001</v>
      </c>
    </row>
    <row r="180" spans="1:13">
      <c r="A180" s="301">
        <v>171</v>
      </c>
      <c r="B180" s="277" t="s">
        <v>279</v>
      </c>
      <c r="C180" s="277">
        <v>447.8</v>
      </c>
      <c r="D180" s="279">
        <v>447.75</v>
      </c>
      <c r="E180" s="279">
        <v>443.05</v>
      </c>
      <c r="F180" s="279">
        <v>438.3</v>
      </c>
      <c r="G180" s="279">
        <v>433.6</v>
      </c>
      <c r="H180" s="279">
        <v>452.5</v>
      </c>
      <c r="I180" s="279">
        <v>457.20000000000005</v>
      </c>
      <c r="J180" s="279">
        <v>461.95</v>
      </c>
      <c r="K180" s="277">
        <v>452.45</v>
      </c>
      <c r="L180" s="277">
        <v>443</v>
      </c>
      <c r="M180" s="277">
        <v>0.41288999999999998</v>
      </c>
    </row>
    <row r="181" spans="1:13">
      <c r="A181" s="301">
        <v>172</v>
      </c>
      <c r="B181" s="277" t="s">
        <v>167</v>
      </c>
      <c r="C181" s="277">
        <v>689.85</v>
      </c>
      <c r="D181" s="279">
        <v>683.9</v>
      </c>
      <c r="E181" s="279">
        <v>670</v>
      </c>
      <c r="F181" s="279">
        <v>650.15</v>
      </c>
      <c r="G181" s="279">
        <v>636.25</v>
      </c>
      <c r="H181" s="279">
        <v>703.75</v>
      </c>
      <c r="I181" s="279">
        <v>717.64999999999986</v>
      </c>
      <c r="J181" s="279">
        <v>737.5</v>
      </c>
      <c r="K181" s="277">
        <v>697.8</v>
      </c>
      <c r="L181" s="277">
        <v>664.05</v>
      </c>
      <c r="M181" s="277">
        <v>8.2197600000000008</v>
      </c>
    </row>
    <row r="182" spans="1:13">
      <c r="A182" s="301">
        <v>173</v>
      </c>
      <c r="B182" s="277" t="s">
        <v>168</v>
      </c>
      <c r="C182" s="277">
        <v>175.6</v>
      </c>
      <c r="D182" s="279">
        <v>174.58333333333334</v>
      </c>
      <c r="E182" s="279">
        <v>171.66666666666669</v>
      </c>
      <c r="F182" s="279">
        <v>167.73333333333335</v>
      </c>
      <c r="G182" s="279">
        <v>164.81666666666669</v>
      </c>
      <c r="H182" s="279">
        <v>178.51666666666668</v>
      </c>
      <c r="I182" s="279">
        <v>181.43333333333337</v>
      </c>
      <c r="J182" s="279">
        <v>185.36666666666667</v>
      </c>
      <c r="K182" s="277">
        <v>177.5</v>
      </c>
      <c r="L182" s="277">
        <v>170.65</v>
      </c>
      <c r="M182" s="277">
        <v>214.15859</v>
      </c>
    </row>
    <row r="183" spans="1:13">
      <c r="A183" s="301">
        <v>174</v>
      </c>
      <c r="B183" s="277" t="s">
        <v>169</v>
      </c>
      <c r="C183" s="277">
        <v>106.45</v>
      </c>
      <c r="D183" s="279">
        <v>106.58333333333333</v>
      </c>
      <c r="E183" s="279">
        <v>104.46666666666665</v>
      </c>
      <c r="F183" s="279">
        <v>102.48333333333332</v>
      </c>
      <c r="G183" s="279">
        <v>100.36666666666665</v>
      </c>
      <c r="H183" s="279">
        <v>108.56666666666666</v>
      </c>
      <c r="I183" s="279">
        <v>110.68333333333334</v>
      </c>
      <c r="J183" s="279">
        <v>112.66666666666667</v>
      </c>
      <c r="K183" s="277">
        <v>108.7</v>
      </c>
      <c r="L183" s="277">
        <v>104.6</v>
      </c>
      <c r="M183" s="277">
        <v>75.16816</v>
      </c>
    </row>
    <row r="184" spans="1:13">
      <c r="A184" s="301">
        <v>175</v>
      </c>
      <c r="B184" s="277" t="s">
        <v>170</v>
      </c>
      <c r="C184" s="277">
        <v>2161.35</v>
      </c>
      <c r="D184" s="279">
        <v>2136.8666666666663</v>
      </c>
      <c r="E184" s="279">
        <v>2105.9333333333325</v>
      </c>
      <c r="F184" s="279">
        <v>2050.516666666666</v>
      </c>
      <c r="G184" s="279">
        <v>2019.5833333333321</v>
      </c>
      <c r="H184" s="279">
        <v>2192.2833333333328</v>
      </c>
      <c r="I184" s="279">
        <v>2223.2166666666662</v>
      </c>
      <c r="J184" s="279">
        <v>2278.6333333333332</v>
      </c>
      <c r="K184" s="277">
        <v>2167.8000000000002</v>
      </c>
      <c r="L184" s="277">
        <v>2081.4499999999998</v>
      </c>
      <c r="M184" s="277">
        <v>255.26054999999999</v>
      </c>
    </row>
    <row r="185" spans="1:13">
      <c r="A185" s="301">
        <v>176</v>
      </c>
      <c r="B185" s="277" t="s">
        <v>171</v>
      </c>
      <c r="C185" s="277">
        <v>39.35</v>
      </c>
      <c r="D185" s="279">
        <v>38.766666666666673</v>
      </c>
      <c r="E185" s="279">
        <v>37.833333333333343</v>
      </c>
      <c r="F185" s="279">
        <v>36.31666666666667</v>
      </c>
      <c r="G185" s="279">
        <v>35.38333333333334</v>
      </c>
      <c r="H185" s="279">
        <v>40.283333333333346</v>
      </c>
      <c r="I185" s="279">
        <v>41.216666666666669</v>
      </c>
      <c r="J185" s="279">
        <v>42.733333333333348</v>
      </c>
      <c r="K185" s="277">
        <v>39.700000000000003</v>
      </c>
      <c r="L185" s="277">
        <v>37.25</v>
      </c>
      <c r="M185" s="277">
        <v>338.71870000000001</v>
      </c>
    </row>
    <row r="186" spans="1:13">
      <c r="A186" s="301">
        <v>177</v>
      </c>
      <c r="B186" s="277" t="s">
        <v>3524</v>
      </c>
      <c r="C186" s="277">
        <v>809.15</v>
      </c>
      <c r="D186" s="279">
        <v>809.36666666666667</v>
      </c>
      <c r="E186" s="279">
        <v>804.7833333333333</v>
      </c>
      <c r="F186" s="279">
        <v>800.41666666666663</v>
      </c>
      <c r="G186" s="279">
        <v>795.83333333333326</v>
      </c>
      <c r="H186" s="279">
        <v>813.73333333333335</v>
      </c>
      <c r="I186" s="279">
        <v>818.31666666666661</v>
      </c>
      <c r="J186" s="279">
        <v>822.68333333333339</v>
      </c>
      <c r="K186" s="277">
        <v>813.95</v>
      </c>
      <c r="L186" s="277">
        <v>805</v>
      </c>
      <c r="M186" s="277">
        <v>8.0170899999999996</v>
      </c>
    </row>
    <row r="187" spans="1:13">
      <c r="A187" s="301">
        <v>178</v>
      </c>
      <c r="B187" s="277" t="s">
        <v>280</v>
      </c>
      <c r="C187" s="277">
        <v>830.5</v>
      </c>
      <c r="D187" s="279">
        <v>832</v>
      </c>
      <c r="E187" s="279">
        <v>820.5</v>
      </c>
      <c r="F187" s="279">
        <v>810.5</v>
      </c>
      <c r="G187" s="279">
        <v>799</v>
      </c>
      <c r="H187" s="279">
        <v>842</v>
      </c>
      <c r="I187" s="279">
        <v>853.5</v>
      </c>
      <c r="J187" s="279">
        <v>863.5</v>
      </c>
      <c r="K187" s="277">
        <v>843.5</v>
      </c>
      <c r="L187" s="277">
        <v>822</v>
      </c>
      <c r="M187" s="277">
        <v>16.85144</v>
      </c>
    </row>
    <row r="188" spans="1:13">
      <c r="A188" s="301">
        <v>179</v>
      </c>
      <c r="B188" s="277" t="s">
        <v>172</v>
      </c>
      <c r="C188" s="277">
        <v>194.85</v>
      </c>
      <c r="D188" s="279">
        <v>196.25</v>
      </c>
      <c r="E188" s="279">
        <v>191.1</v>
      </c>
      <c r="F188" s="279">
        <v>187.35</v>
      </c>
      <c r="G188" s="279">
        <v>182.2</v>
      </c>
      <c r="H188" s="279">
        <v>200</v>
      </c>
      <c r="I188" s="279">
        <v>205.14999999999998</v>
      </c>
      <c r="J188" s="279">
        <v>208.9</v>
      </c>
      <c r="K188" s="277">
        <v>201.4</v>
      </c>
      <c r="L188" s="277">
        <v>192.5</v>
      </c>
      <c r="M188" s="277">
        <v>727.16962000000001</v>
      </c>
    </row>
    <row r="189" spans="1:13">
      <c r="A189" s="301">
        <v>180</v>
      </c>
      <c r="B189" s="277" t="s">
        <v>173</v>
      </c>
      <c r="C189" s="277">
        <v>19401.5</v>
      </c>
      <c r="D189" s="279">
        <v>19345.183333333334</v>
      </c>
      <c r="E189" s="279">
        <v>19124.366666666669</v>
      </c>
      <c r="F189" s="279">
        <v>18847.233333333334</v>
      </c>
      <c r="G189" s="279">
        <v>18626.416666666668</v>
      </c>
      <c r="H189" s="279">
        <v>19622.316666666669</v>
      </c>
      <c r="I189" s="279">
        <v>19843.133333333335</v>
      </c>
      <c r="J189" s="279">
        <v>20120.26666666667</v>
      </c>
      <c r="K189" s="277">
        <v>19566</v>
      </c>
      <c r="L189" s="277">
        <v>19068.05</v>
      </c>
      <c r="M189" s="277">
        <v>0.83567000000000002</v>
      </c>
    </row>
    <row r="190" spans="1:13">
      <c r="A190" s="301">
        <v>181</v>
      </c>
      <c r="B190" s="277" t="s">
        <v>174</v>
      </c>
      <c r="C190" s="277">
        <v>1198.3</v>
      </c>
      <c r="D190" s="279">
        <v>1191.9333333333334</v>
      </c>
      <c r="E190" s="279">
        <v>1182.1166666666668</v>
      </c>
      <c r="F190" s="279">
        <v>1165.9333333333334</v>
      </c>
      <c r="G190" s="279">
        <v>1156.1166666666668</v>
      </c>
      <c r="H190" s="279">
        <v>1208.1166666666668</v>
      </c>
      <c r="I190" s="279">
        <v>1217.9333333333334</v>
      </c>
      <c r="J190" s="279">
        <v>1234.1166666666668</v>
      </c>
      <c r="K190" s="277">
        <v>1201.75</v>
      </c>
      <c r="L190" s="277">
        <v>1175.75</v>
      </c>
      <c r="M190" s="277">
        <v>3.0415800000000002</v>
      </c>
    </row>
    <row r="191" spans="1:13">
      <c r="A191" s="301">
        <v>182</v>
      </c>
      <c r="B191" s="277" t="s">
        <v>175</v>
      </c>
      <c r="C191" s="277">
        <v>4123.55</v>
      </c>
      <c r="D191" s="279">
        <v>4098.833333333333</v>
      </c>
      <c r="E191" s="279">
        <v>4059.7166666666662</v>
      </c>
      <c r="F191" s="279">
        <v>3995.8833333333332</v>
      </c>
      <c r="G191" s="279">
        <v>3956.7666666666664</v>
      </c>
      <c r="H191" s="279">
        <v>4162.6666666666661</v>
      </c>
      <c r="I191" s="279">
        <v>4201.7833333333328</v>
      </c>
      <c r="J191" s="279">
        <v>4265.6166666666659</v>
      </c>
      <c r="K191" s="277">
        <v>4137.95</v>
      </c>
      <c r="L191" s="277">
        <v>4035</v>
      </c>
      <c r="M191" s="277">
        <v>2.0644100000000001</v>
      </c>
    </row>
    <row r="192" spans="1:13">
      <c r="A192" s="301">
        <v>183</v>
      </c>
      <c r="B192" s="277" t="s">
        <v>176</v>
      </c>
      <c r="C192" s="277">
        <v>638.85</v>
      </c>
      <c r="D192" s="279">
        <v>641.65</v>
      </c>
      <c r="E192" s="279">
        <v>627.29999999999995</v>
      </c>
      <c r="F192" s="279">
        <v>615.75</v>
      </c>
      <c r="G192" s="279">
        <v>601.4</v>
      </c>
      <c r="H192" s="279">
        <v>653.19999999999993</v>
      </c>
      <c r="I192" s="279">
        <v>667.55000000000007</v>
      </c>
      <c r="J192" s="279">
        <v>679.09999999999991</v>
      </c>
      <c r="K192" s="277">
        <v>656</v>
      </c>
      <c r="L192" s="277">
        <v>630.1</v>
      </c>
      <c r="M192" s="277">
        <v>56.74353</v>
      </c>
    </row>
    <row r="193" spans="1:13">
      <c r="A193" s="301">
        <v>184</v>
      </c>
      <c r="B193" s="277" t="s">
        <v>178</v>
      </c>
      <c r="C193" s="277">
        <v>509.3</v>
      </c>
      <c r="D193" s="279">
        <v>505.23333333333329</v>
      </c>
      <c r="E193" s="279">
        <v>497.66666666666663</v>
      </c>
      <c r="F193" s="279">
        <v>486.03333333333336</v>
      </c>
      <c r="G193" s="279">
        <v>478.4666666666667</v>
      </c>
      <c r="H193" s="279">
        <v>516.86666666666656</v>
      </c>
      <c r="I193" s="279">
        <v>524.43333333333328</v>
      </c>
      <c r="J193" s="279">
        <v>536.06666666666649</v>
      </c>
      <c r="K193" s="277">
        <v>512.79999999999995</v>
      </c>
      <c r="L193" s="277">
        <v>493.6</v>
      </c>
      <c r="M193" s="277">
        <v>105.32178</v>
      </c>
    </row>
    <row r="194" spans="1:13">
      <c r="A194" s="301">
        <v>185</v>
      </c>
      <c r="B194" s="277" t="s">
        <v>179</v>
      </c>
      <c r="C194" s="277">
        <v>464.45</v>
      </c>
      <c r="D194" s="279">
        <v>465.43333333333334</v>
      </c>
      <c r="E194" s="279">
        <v>456.9666666666667</v>
      </c>
      <c r="F194" s="279">
        <v>449.48333333333335</v>
      </c>
      <c r="G194" s="279">
        <v>441.01666666666671</v>
      </c>
      <c r="H194" s="279">
        <v>472.91666666666669</v>
      </c>
      <c r="I194" s="279">
        <v>481.38333333333327</v>
      </c>
      <c r="J194" s="279">
        <v>488.86666666666667</v>
      </c>
      <c r="K194" s="277">
        <v>473.9</v>
      </c>
      <c r="L194" s="277">
        <v>457.95</v>
      </c>
      <c r="M194" s="277">
        <v>20.956759999999999</v>
      </c>
    </row>
    <row r="195" spans="1:13">
      <c r="A195" s="301">
        <v>186</v>
      </c>
      <c r="B195" s="277" t="s">
        <v>282</v>
      </c>
      <c r="C195" s="277">
        <v>454.4</v>
      </c>
      <c r="D195" s="279">
        <v>452.43333333333334</v>
      </c>
      <c r="E195" s="279">
        <v>444.9666666666667</v>
      </c>
      <c r="F195" s="279">
        <v>435.53333333333336</v>
      </c>
      <c r="G195" s="279">
        <v>428.06666666666672</v>
      </c>
      <c r="H195" s="279">
        <v>461.86666666666667</v>
      </c>
      <c r="I195" s="279">
        <v>469.33333333333326</v>
      </c>
      <c r="J195" s="279">
        <v>478.76666666666665</v>
      </c>
      <c r="K195" s="277">
        <v>459.9</v>
      </c>
      <c r="L195" s="277">
        <v>443</v>
      </c>
      <c r="M195" s="277">
        <v>8.7843999999999998</v>
      </c>
    </row>
    <row r="196" spans="1:13">
      <c r="A196" s="301">
        <v>187</v>
      </c>
      <c r="B196" s="277" t="s">
        <v>3465</v>
      </c>
      <c r="C196" s="277">
        <v>534.75</v>
      </c>
      <c r="D196" s="279">
        <v>534.93333333333339</v>
      </c>
      <c r="E196" s="279">
        <v>528.96666666666681</v>
      </c>
      <c r="F196" s="279">
        <v>523.18333333333339</v>
      </c>
      <c r="G196" s="279">
        <v>517.21666666666681</v>
      </c>
      <c r="H196" s="279">
        <v>540.71666666666681</v>
      </c>
      <c r="I196" s="279">
        <v>546.68333333333351</v>
      </c>
      <c r="J196" s="279">
        <v>552.46666666666681</v>
      </c>
      <c r="K196" s="277">
        <v>540.9</v>
      </c>
      <c r="L196" s="277">
        <v>529.15</v>
      </c>
      <c r="M196" s="277">
        <v>43.920569999999998</v>
      </c>
    </row>
    <row r="197" spans="1:13">
      <c r="A197" s="301">
        <v>188</v>
      </c>
      <c r="B197" s="268" t="s">
        <v>183</v>
      </c>
      <c r="C197" s="268">
        <v>140.1</v>
      </c>
      <c r="D197" s="308">
        <v>139.18333333333334</v>
      </c>
      <c r="E197" s="308">
        <v>136.61666666666667</v>
      </c>
      <c r="F197" s="308">
        <v>133.13333333333333</v>
      </c>
      <c r="G197" s="308">
        <v>130.56666666666666</v>
      </c>
      <c r="H197" s="308">
        <v>142.66666666666669</v>
      </c>
      <c r="I197" s="308">
        <v>145.23333333333335</v>
      </c>
      <c r="J197" s="308">
        <v>148.7166666666667</v>
      </c>
      <c r="K197" s="268">
        <v>141.75</v>
      </c>
      <c r="L197" s="268">
        <v>135.69999999999999</v>
      </c>
      <c r="M197" s="268">
        <v>1053.58206</v>
      </c>
    </row>
    <row r="198" spans="1:13">
      <c r="A198" s="301">
        <v>189</v>
      </c>
      <c r="B198" s="268" t="s">
        <v>185</v>
      </c>
      <c r="C198" s="268">
        <v>55.65</v>
      </c>
      <c r="D198" s="308">
        <v>54.766666666666673</v>
      </c>
      <c r="E198" s="308">
        <v>53.383333333333347</v>
      </c>
      <c r="F198" s="308">
        <v>51.116666666666674</v>
      </c>
      <c r="G198" s="308">
        <v>49.733333333333348</v>
      </c>
      <c r="H198" s="308">
        <v>57.033333333333346</v>
      </c>
      <c r="I198" s="308">
        <v>58.416666666666671</v>
      </c>
      <c r="J198" s="308">
        <v>60.683333333333344</v>
      </c>
      <c r="K198" s="268">
        <v>56.15</v>
      </c>
      <c r="L198" s="268">
        <v>52.5</v>
      </c>
      <c r="M198" s="268">
        <v>363.18229000000002</v>
      </c>
    </row>
    <row r="199" spans="1:13">
      <c r="A199" s="301">
        <v>190</v>
      </c>
      <c r="B199" s="268" t="s">
        <v>186</v>
      </c>
      <c r="C199" s="268">
        <v>417.4</v>
      </c>
      <c r="D199" s="308">
        <v>408.01666666666665</v>
      </c>
      <c r="E199" s="308">
        <v>395.88333333333333</v>
      </c>
      <c r="F199" s="308">
        <v>374.36666666666667</v>
      </c>
      <c r="G199" s="308">
        <v>362.23333333333335</v>
      </c>
      <c r="H199" s="308">
        <v>429.5333333333333</v>
      </c>
      <c r="I199" s="308">
        <v>441.66666666666663</v>
      </c>
      <c r="J199" s="308">
        <v>463.18333333333328</v>
      </c>
      <c r="K199" s="268">
        <v>420.15</v>
      </c>
      <c r="L199" s="268">
        <v>386.5</v>
      </c>
      <c r="M199" s="268">
        <v>319.99874999999997</v>
      </c>
    </row>
    <row r="200" spans="1:13">
      <c r="A200" s="301">
        <v>191</v>
      </c>
      <c r="B200" s="268" t="s">
        <v>187</v>
      </c>
      <c r="C200" s="268">
        <v>2327.65</v>
      </c>
      <c r="D200" s="308">
        <v>2335.5499999999997</v>
      </c>
      <c r="E200" s="308">
        <v>2312.0999999999995</v>
      </c>
      <c r="F200" s="308">
        <v>2296.5499999999997</v>
      </c>
      <c r="G200" s="308">
        <v>2273.0999999999995</v>
      </c>
      <c r="H200" s="308">
        <v>2351.0999999999995</v>
      </c>
      <c r="I200" s="308">
        <v>2374.5499999999993</v>
      </c>
      <c r="J200" s="308">
        <v>2390.0999999999995</v>
      </c>
      <c r="K200" s="268">
        <v>2359</v>
      </c>
      <c r="L200" s="268">
        <v>2320</v>
      </c>
      <c r="M200" s="268">
        <v>38.665419999999997</v>
      </c>
    </row>
    <row r="201" spans="1:13">
      <c r="A201" s="301">
        <v>192</v>
      </c>
      <c r="B201" s="268" t="s">
        <v>188</v>
      </c>
      <c r="C201" s="268">
        <v>753.35</v>
      </c>
      <c r="D201" s="308">
        <v>752.66666666666663</v>
      </c>
      <c r="E201" s="308">
        <v>745.38333333333321</v>
      </c>
      <c r="F201" s="308">
        <v>737.41666666666663</v>
      </c>
      <c r="G201" s="308">
        <v>730.13333333333321</v>
      </c>
      <c r="H201" s="308">
        <v>760.63333333333321</v>
      </c>
      <c r="I201" s="308">
        <v>767.91666666666674</v>
      </c>
      <c r="J201" s="308">
        <v>775.88333333333321</v>
      </c>
      <c r="K201" s="268">
        <v>759.95</v>
      </c>
      <c r="L201" s="268">
        <v>744.7</v>
      </c>
      <c r="M201" s="268">
        <v>30.384060000000002</v>
      </c>
    </row>
    <row r="202" spans="1:13">
      <c r="A202" s="301">
        <v>193</v>
      </c>
      <c r="B202" s="268" t="s">
        <v>189</v>
      </c>
      <c r="C202" s="268">
        <v>1161.0999999999999</v>
      </c>
      <c r="D202" s="308">
        <v>1160.3999999999999</v>
      </c>
      <c r="E202" s="308">
        <v>1148.9999999999998</v>
      </c>
      <c r="F202" s="308">
        <v>1136.8999999999999</v>
      </c>
      <c r="G202" s="308">
        <v>1125.4999999999998</v>
      </c>
      <c r="H202" s="308">
        <v>1172.4999999999998</v>
      </c>
      <c r="I202" s="308">
        <v>1183.8999999999999</v>
      </c>
      <c r="J202" s="308">
        <v>1195.9999999999998</v>
      </c>
      <c r="K202" s="268">
        <v>1171.8</v>
      </c>
      <c r="L202" s="268">
        <v>1148.3</v>
      </c>
      <c r="M202" s="268">
        <v>19.184280000000001</v>
      </c>
    </row>
    <row r="203" spans="1:13">
      <c r="A203" s="301">
        <v>194</v>
      </c>
      <c r="B203" s="268" t="s">
        <v>190</v>
      </c>
      <c r="C203" s="268">
        <v>2807.8</v>
      </c>
      <c r="D203" s="308">
        <v>2782.6166666666668</v>
      </c>
      <c r="E203" s="308">
        <v>2745.2333333333336</v>
      </c>
      <c r="F203" s="308">
        <v>2682.666666666667</v>
      </c>
      <c r="G203" s="308">
        <v>2645.2833333333338</v>
      </c>
      <c r="H203" s="308">
        <v>2845.1833333333334</v>
      </c>
      <c r="I203" s="308">
        <v>2882.5666666666666</v>
      </c>
      <c r="J203" s="308">
        <v>2945.1333333333332</v>
      </c>
      <c r="K203" s="268">
        <v>2820</v>
      </c>
      <c r="L203" s="268">
        <v>2720.05</v>
      </c>
      <c r="M203" s="268">
        <v>5.8894099999999998</v>
      </c>
    </row>
    <row r="204" spans="1:13">
      <c r="A204" s="301">
        <v>195</v>
      </c>
      <c r="B204" s="268" t="s">
        <v>191</v>
      </c>
      <c r="C204" s="268">
        <v>325.45</v>
      </c>
      <c r="D204" s="308">
        <v>323.13333333333333</v>
      </c>
      <c r="E204" s="308">
        <v>319.31666666666666</v>
      </c>
      <c r="F204" s="308">
        <v>313.18333333333334</v>
      </c>
      <c r="G204" s="308">
        <v>309.36666666666667</v>
      </c>
      <c r="H204" s="308">
        <v>329.26666666666665</v>
      </c>
      <c r="I204" s="308">
        <v>333.08333333333326</v>
      </c>
      <c r="J204" s="308">
        <v>339.21666666666664</v>
      </c>
      <c r="K204" s="268">
        <v>326.95</v>
      </c>
      <c r="L204" s="268">
        <v>317</v>
      </c>
      <c r="M204" s="268">
        <v>6.52515</v>
      </c>
    </row>
    <row r="205" spans="1:13">
      <c r="A205" s="301">
        <v>196</v>
      </c>
      <c r="B205" s="268" t="s">
        <v>550</v>
      </c>
      <c r="C205" s="268">
        <v>651.4</v>
      </c>
      <c r="D205" s="308">
        <v>645.4</v>
      </c>
      <c r="E205" s="308">
        <v>633</v>
      </c>
      <c r="F205" s="308">
        <v>614.6</v>
      </c>
      <c r="G205" s="308">
        <v>602.20000000000005</v>
      </c>
      <c r="H205" s="308">
        <v>663.8</v>
      </c>
      <c r="I205" s="308">
        <v>676.19999999999982</v>
      </c>
      <c r="J205" s="308">
        <v>694.59999999999991</v>
      </c>
      <c r="K205" s="268">
        <v>657.8</v>
      </c>
      <c r="L205" s="268">
        <v>627</v>
      </c>
      <c r="M205" s="268">
        <v>9.0173100000000002</v>
      </c>
    </row>
    <row r="206" spans="1:13">
      <c r="A206" s="301">
        <v>197</v>
      </c>
      <c r="B206" s="268" t="s">
        <v>192</v>
      </c>
      <c r="C206" s="268">
        <v>438.15</v>
      </c>
      <c r="D206" s="308">
        <v>435.25</v>
      </c>
      <c r="E206" s="308">
        <v>428.5</v>
      </c>
      <c r="F206" s="308">
        <v>418.85</v>
      </c>
      <c r="G206" s="308">
        <v>412.1</v>
      </c>
      <c r="H206" s="308">
        <v>444.9</v>
      </c>
      <c r="I206" s="308">
        <v>451.65</v>
      </c>
      <c r="J206" s="308">
        <v>461.29999999999995</v>
      </c>
      <c r="K206" s="268">
        <v>442</v>
      </c>
      <c r="L206" s="268">
        <v>425.6</v>
      </c>
      <c r="M206" s="268">
        <v>21.662289999999999</v>
      </c>
    </row>
    <row r="207" spans="1:13">
      <c r="A207" s="301">
        <v>198</v>
      </c>
      <c r="B207" s="268" t="s">
        <v>193</v>
      </c>
      <c r="C207" s="268">
        <v>1079.45</v>
      </c>
      <c r="D207" s="308">
        <v>1077.9833333333333</v>
      </c>
      <c r="E207" s="308">
        <v>1062.4666666666667</v>
      </c>
      <c r="F207" s="308">
        <v>1045.4833333333333</v>
      </c>
      <c r="G207" s="308">
        <v>1029.9666666666667</v>
      </c>
      <c r="H207" s="308">
        <v>1094.9666666666667</v>
      </c>
      <c r="I207" s="308">
        <v>1110.4833333333336</v>
      </c>
      <c r="J207" s="308">
        <v>1127.4666666666667</v>
      </c>
      <c r="K207" s="268">
        <v>1093.5</v>
      </c>
      <c r="L207" s="268">
        <v>1061</v>
      </c>
      <c r="M207" s="268">
        <v>7.0786100000000003</v>
      </c>
    </row>
    <row r="208" spans="1:13">
      <c r="A208" s="301">
        <v>199</v>
      </c>
      <c r="B208" s="268" t="s">
        <v>195</v>
      </c>
      <c r="C208" s="268">
        <v>3835.6</v>
      </c>
      <c r="D208" s="308">
        <v>3825.2000000000003</v>
      </c>
      <c r="E208" s="308">
        <v>3789.4000000000005</v>
      </c>
      <c r="F208" s="308">
        <v>3743.2000000000003</v>
      </c>
      <c r="G208" s="308">
        <v>3707.4000000000005</v>
      </c>
      <c r="H208" s="308">
        <v>3871.4000000000005</v>
      </c>
      <c r="I208" s="308">
        <v>3907.2000000000007</v>
      </c>
      <c r="J208" s="308">
        <v>3953.4000000000005</v>
      </c>
      <c r="K208" s="268">
        <v>3861</v>
      </c>
      <c r="L208" s="268">
        <v>3779</v>
      </c>
      <c r="M208" s="268">
        <v>3.3242699999999998</v>
      </c>
    </row>
    <row r="209" spans="1:13">
      <c r="A209" s="301">
        <v>200</v>
      </c>
      <c r="B209" s="268" t="s">
        <v>196</v>
      </c>
      <c r="C209" s="268">
        <v>28.25</v>
      </c>
      <c r="D209" s="308">
        <v>28.2</v>
      </c>
      <c r="E209" s="308">
        <v>27.9</v>
      </c>
      <c r="F209" s="308">
        <v>27.55</v>
      </c>
      <c r="G209" s="308">
        <v>27.25</v>
      </c>
      <c r="H209" s="308">
        <v>28.549999999999997</v>
      </c>
      <c r="I209" s="308">
        <v>28.85</v>
      </c>
      <c r="J209" s="308">
        <v>29.199999999999996</v>
      </c>
      <c r="K209" s="268">
        <v>28.5</v>
      </c>
      <c r="L209" s="268">
        <v>27.85</v>
      </c>
      <c r="M209" s="268">
        <v>19.941130000000001</v>
      </c>
    </row>
    <row r="210" spans="1:13">
      <c r="A210" s="301">
        <v>201</v>
      </c>
      <c r="B210" s="268" t="s">
        <v>197</v>
      </c>
      <c r="C210" s="268">
        <v>494.55</v>
      </c>
      <c r="D210" s="308">
        <v>486.66666666666669</v>
      </c>
      <c r="E210" s="308">
        <v>474.93333333333339</v>
      </c>
      <c r="F210" s="308">
        <v>455.31666666666672</v>
      </c>
      <c r="G210" s="308">
        <v>443.58333333333343</v>
      </c>
      <c r="H210" s="308">
        <v>506.28333333333336</v>
      </c>
      <c r="I210" s="308">
        <v>518.01666666666665</v>
      </c>
      <c r="J210" s="308">
        <v>537.63333333333333</v>
      </c>
      <c r="K210" s="268">
        <v>498.4</v>
      </c>
      <c r="L210" s="268">
        <v>467.05</v>
      </c>
      <c r="M210" s="268">
        <v>60.78537</v>
      </c>
    </row>
    <row r="211" spans="1:13">
      <c r="A211" s="301">
        <v>202</v>
      </c>
      <c r="B211" s="268" t="s">
        <v>563</v>
      </c>
      <c r="C211" s="268">
        <v>722.65</v>
      </c>
      <c r="D211" s="308">
        <v>727.31666666666661</v>
      </c>
      <c r="E211" s="308">
        <v>715.33333333333326</v>
      </c>
      <c r="F211" s="308">
        <v>708.01666666666665</v>
      </c>
      <c r="G211" s="308">
        <v>696.0333333333333</v>
      </c>
      <c r="H211" s="308">
        <v>734.63333333333321</v>
      </c>
      <c r="I211" s="308">
        <v>746.61666666666656</v>
      </c>
      <c r="J211" s="308">
        <v>753.93333333333317</v>
      </c>
      <c r="K211" s="268">
        <v>739.3</v>
      </c>
      <c r="L211" s="268">
        <v>720</v>
      </c>
      <c r="M211" s="268">
        <v>1.4598100000000001</v>
      </c>
    </row>
    <row r="212" spans="1:13">
      <c r="A212" s="301">
        <v>203</v>
      </c>
      <c r="B212" s="268" t="s">
        <v>284</v>
      </c>
      <c r="C212" s="268">
        <v>164.7</v>
      </c>
      <c r="D212" s="308">
        <v>165.04999999999998</v>
      </c>
      <c r="E212" s="308">
        <v>162.64999999999998</v>
      </c>
      <c r="F212" s="308">
        <v>160.6</v>
      </c>
      <c r="G212" s="308">
        <v>158.19999999999999</v>
      </c>
      <c r="H212" s="308">
        <v>167.09999999999997</v>
      </c>
      <c r="I212" s="308">
        <v>169.5</v>
      </c>
      <c r="J212" s="308">
        <v>171.54999999999995</v>
      </c>
      <c r="K212" s="268">
        <v>167.45</v>
      </c>
      <c r="L212" s="268">
        <v>163</v>
      </c>
      <c r="M212" s="268">
        <v>5.0712000000000002</v>
      </c>
    </row>
    <row r="213" spans="1:13">
      <c r="A213" s="301">
        <v>204</v>
      </c>
      <c r="B213" s="268" t="s">
        <v>199</v>
      </c>
      <c r="C213" s="268">
        <v>650.29999999999995</v>
      </c>
      <c r="D213" s="308">
        <v>645.43333333333328</v>
      </c>
      <c r="E213" s="308">
        <v>636.86666666666656</v>
      </c>
      <c r="F213" s="308">
        <v>623.43333333333328</v>
      </c>
      <c r="G213" s="308">
        <v>614.86666666666656</v>
      </c>
      <c r="H213" s="308">
        <v>658.86666666666656</v>
      </c>
      <c r="I213" s="308">
        <v>667.43333333333339</v>
      </c>
      <c r="J213" s="308">
        <v>680.86666666666656</v>
      </c>
      <c r="K213" s="268">
        <v>654</v>
      </c>
      <c r="L213" s="268">
        <v>632</v>
      </c>
      <c r="M213" s="268">
        <v>9.3835499999999996</v>
      </c>
    </row>
    <row r="214" spans="1:13">
      <c r="A214" s="301">
        <v>205</v>
      </c>
      <c r="B214" s="268" t="s">
        <v>569</v>
      </c>
      <c r="C214" s="268">
        <v>2089.1999999999998</v>
      </c>
      <c r="D214" s="308">
        <v>2114.2333333333331</v>
      </c>
      <c r="E214" s="308">
        <v>2055.5166666666664</v>
      </c>
      <c r="F214" s="308">
        <v>2021.8333333333335</v>
      </c>
      <c r="G214" s="308">
        <v>1963.1166666666668</v>
      </c>
      <c r="H214" s="308">
        <v>2147.9166666666661</v>
      </c>
      <c r="I214" s="308">
        <v>2206.6333333333323</v>
      </c>
      <c r="J214" s="308">
        <v>2240.3166666666657</v>
      </c>
      <c r="K214" s="268">
        <v>2172.9499999999998</v>
      </c>
      <c r="L214" s="268">
        <v>2080.5500000000002</v>
      </c>
      <c r="M214" s="268">
        <v>1.06572</v>
      </c>
    </row>
    <row r="215" spans="1:13">
      <c r="A215" s="301">
        <v>206</v>
      </c>
      <c r="B215" s="268" t="s">
        <v>200</v>
      </c>
      <c r="C215" s="308">
        <v>282.85000000000002</v>
      </c>
      <c r="D215" s="308">
        <v>283.59999999999997</v>
      </c>
      <c r="E215" s="308">
        <v>277.74999999999994</v>
      </c>
      <c r="F215" s="308">
        <v>272.64999999999998</v>
      </c>
      <c r="G215" s="308">
        <v>266.79999999999995</v>
      </c>
      <c r="H215" s="308">
        <v>288.69999999999993</v>
      </c>
      <c r="I215" s="308">
        <v>294.54999999999995</v>
      </c>
      <c r="J215" s="308">
        <v>299.64999999999992</v>
      </c>
      <c r="K215" s="308">
        <v>289.45</v>
      </c>
      <c r="L215" s="308">
        <v>278.5</v>
      </c>
      <c r="M215" s="308">
        <v>227.94436999999999</v>
      </c>
    </row>
    <row r="216" spans="1:13">
      <c r="A216" s="301">
        <v>207</v>
      </c>
      <c r="B216" s="268" t="s">
        <v>202</v>
      </c>
      <c r="C216" s="308">
        <v>221.55</v>
      </c>
      <c r="D216" s="308">
        <v>217.5</v>
      </c>
      <c r="E216" s="308">
        <v>211.5</v>
      </c>
      <c r="F216" s="308">
        <v>201.45</v>
      </c>
      <c r="G216" s="308">
        <v>195.45</v>
      </c>
      <c r="H216" s="308">
        <v>227.55</v>
      </c>
      <c r="I216" s="308">
        <v>233.55</v>
      </c>
      <c r="J216" s="308">
        <v>243.60000000000002</v>
      </c>
      <c r="K216" s="308">
        <v>223.5</v>
      </c>
      <c r="L216" s="308">
        <v>207.45</v>
      </c>
      <c r="M216" s="308">
        <v>528.07559000000003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3"/>
      <c r="B1" s="53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0" t="s">
        <v>16</v>
      </c>
      <c r="B9" s="531" t="s">
        <v>18</v>
      </c>
      <c r="C9" s="529" t="s">
        <v>19</v>
      </c>
      <c r="D9" s="529" t="s">
        <v>20</v>
      </c>
      <c r="E9" s="529" t="s">
        <v>21</v>
      </c>
      <c r="F9" s="529"/>
      <c r="G9" s="529"/>
      <c r="H9" s="529" t="s">
        <v>22</v>
      </c>
      <c r="I9" s="529"/>
      <c r="J9" s="529"/>
      <c r="K9" s="274"/>
      <c r="L9" s="281"/>
      <c r="M9" s="282"/>
    </row>
    <row r="10" spans="1:15" ht="42.75" customHeight="1">
      <c r="A10" s="525"/>
      <c r="B10" s="527"/>
      <c r="C10" s="532" t="s">
        <v>23</v>
      </c>
      <c r="D10" s="53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18807.349999999999</v>
      </c>
      <c r="D11" s="279">
        <v>18879.483333333334</v>
      </c>
      <c r="E11" s="279">
        <v>18459.966666666667</v>
      </c>
      <c r="F11" s="279">
        <v>18112.583333333332</v>
      </c>
      <c r="G11" s="279">
        <v>17693.066666666666</v>
      </c>
      <c r="H11" s="279">
        <v>19226.866666666669</v>
      </c>
      <c r="I11" s="279">
        <v>19646.383333333339</v>
      </c>
      <c r="J11" s="279">
        <v>19993.76666666667</v>
      </c>
      <c r="K11" s="277">
        <v>19299</v>
      </c>
      <c r="L11" s="277">
        <v>18532.099999999999</v>
      </c>
      <c r="M11" s="277">
        <v>2.4750000000000001E-2</v>
      </c>
    </row>
    <row r="12" spans="1:15" ht="12" customHeight="1">
      <c r="A12" s="268">
        <v>2</v>
      </c>
      <c r="B12" s="277" t="s">
        <v>803</v>
      </c>
      <c r="C12" s="278">
        <v>1012.25</v>
      </c>
      <c r="D12" s="279">
        <v>1013.7166666666667</v>
      </c>
      <c r="E12" s="279">
        <v>1000.9833333333333</v>
      </c>
      <c r="F12" s="279">
        <v>989.7166666666667</v>
      </c>
      <c r="G12" s="279">
        <v>976.98333333333335</v>
      </c>
      <c r="H12" s="279">
        <v>1024.9833333333333</v>
      </c>
      <c r="I12" s="279">
        <v>1037.7166666666667</v>
      </c>
      <c r="J12" s="279">
        <v>1048.9833333333333</v>
      </c>
      <c r="K12" s="277">
        <v>1026.45</v>
      </c>
      <c r="L12" s="277">
        <v>1002.45</v>
      </c>
      <c r="M12" s="277">
        <v>2.4174099999999998</v>
      </c>
    </row>
    <row r="13" spans="1:15" ht="12" customHeight="1">
      <c r="A13" s="268">
        <v>3</v>
      </c>
      <c r="B13" s="277" t="s">
        <v>294</v>
      </c>
      <c r="C13" s="278">
        <v>1324.4</v>
      </c>
      <c r="D13" s="279">
        <v>1325.7666666666667</v>
      </c>
      <c r="E13" s="279">
        <v>1281.6833333333334</v>
      </c>
      <c r="F13" s="279">
        <v>1238.9666666666667</v>
      </c>
      <c r="G13" s="279">
        <v>1194.8833333333334</v>
      </c>
      <c r="H13" s="279">
        <v>1368.4833333333333</v>
      </c>
      <c r="I13" s="279">
        <v>1412.5666666666668</v>
      </c>
      <c r="J13" s="279">
        <v>1455.2833333333333</v>
      </c>
      <c r="K13" s="277">
        <v>1369.85</v>
      </c>
      <c r="L13" s="277">
        <v>1283.05</v>
      </c>
      <c r="M13" s="277">
        <v>0.61367000000000005</v>
      </c>
    </row>
    <row r="14" spans="1:15" ht="12" customHeight="1">
      <c r="A14" s="268">
        <v>4</v>
      </c>
      <c r="B14" s="277" t="s">
        <v>3120</v>
      </c>
      <c r="C14" s="278">
        <v>901.8</v>
      </c>
      <c r="D14" s="279">
        <v>903.66666666666663</v>
      </c>
      <c r="E14" s="279">
        <v>892.83333333333326</v>
      </c>
      <c r="F14" s="279">
        <v>883.86666666666667</v>
      </c>
      <c r="G14" s="279">
        <v>873.0333333333333</v>
      </c>
      <c r="H14" s="279">
        <v>912.63333333333321</v>
      </c>
      <c r="I14" s="279">
        <v>923.46666666666647</v>
      </c>
      <c r="J14" s="279">
        <v>932.43333333333317</v>
      </c>
      <c r="K14" s="277">
        <v>914.5</v>
      </c>
      <c r="L14" s="277">
        <v>894.7</v>
      </c>
      <c r="M14" s="277">
        <v>3.6622699999999999</v>
      </c>
    </row>
    <row r="15" spans="1:15" ht="12" customHeight="1">
      <c r="A15" s="268">
        <v>5</v>
      </c>
      <c r="B15" s="277" t="s">
        <v>295</v>
      </c>
      <c r="C15" s="278">
        <v>16631.45</v>
      </c>
      <c r="D15" s="279">
        <v>16551.483333333334</v>
      </c>
      <c r="E15" s="279">
        <v>16382.966666666667</v>
      </c>
      <c r="F15" s="279">
        <v>16134.483333333334</v>
      </c>
      <c r="G15" s="279">
        <v>15965.966666666667</v>
      </c>
      <c r="H15" s="279">
        <v>16799.966666666667</v>
      </c>
      <c r="I15" s="279">
        <v>16968.483333333337</v>
      </c>
      <c r="J15" s="279">
        <v>17216.966666666667</v>
      </c>
      <c r="K15" s="277">
        <v>16720</v>
      </c>
      <c r="L15" s="277">
        <v>16303</v>
      </c>
      <c r="M15" s="277">
        <v>6.5259999999999999E-2</v>
      </c>
    </row>
    <row r="16" spans="1:15" ht="12" customHeight="1">
      <c r="A16" s="268">
        <v>6</v>
      </c>
      <c r="B16" s="277" t="s">
        <v>227</v>
      </c>
      <c r="C16" s="278">
        <v>68.650000000000006</v>
      </c>
      <c r="D16" s="279">
        <v>69.100000000000009</v>
      </c>
      <c r="E16" s="279">
        <v>67.550000000000011</v>
      </c>
      <c r="F16" s="279">
        <v>66.45</v>
      </c>
      <c r="G16" s="279">
        <v>64.900000000000006</v>
      </c>
      <c r="H16" s="279">
        <v>70.200000000000017</v>
      </c>
      <c r="I16" s="279">
        <v>71.75</v>
      </c>
      <c r="J16" s="279">
        <v>72.850000000000023</v>
      </c>
      <c r="K16" s="277">
        <v>70.650000000000006</v>
      </c>
      <c r="L16" s="277">
        <v>68</v>
      </c>
      <c r="M16" s="277">
        <v>40.497410000000002</v>
      </c>
    </row>
    <row r="17" spans="1:13" ht="12" customHeight="1">
      <c r="A17" s="268">
        <v>7</v>
      </c>
      <c r="B17" s="277" t="s">
        <v>228</v>
      </c>
      <c r="C17" s="278">
        <v>129.94999999999999</v>
      </c>
      <c r="D17" s="279">
        <v>131.78333333333333</v>
      </c>
      <c r="E17" s="279">
        <v>126.76666666666665</v>
      </c>
      <c r="F17" s="279">
        <v>123.58333333333331</v>
      </c>
      <c r="G17" s="279">
        <v>118.56666666666663</v>
      </c>
      <c r="H17" s="279">
        <v>134.96666666666667</v>
      </c>
      <c r="I17" s="279">
        <v>139.98333333333338</v>
      </c>
      <c r="J17" s="279">
        <v>143.16666666666669</v>
      </c>
      <c r="K17" s="277">
        <v>136.80000000000001</v>
      </c>
      <c r="L17" s="277">
        <v>128.6</v>
      </c>
      <c r="M17" s="277">
        <v>24.031849999999999</v>
      </c>
    </row>
    <row r="18" spans="1:13" ht="12" customHeight="1">
      <c r="A18" s="268">
        <v>8</v>
      </c>
      <c r="B18" s="277" t="s">
        <v>38</v>
      </c>
      <c r="C18" s="278">
        <v>1315.9</v>
      </c>
      <c r="D18" s="279">
        <v>1309.2</v>
      </c>
      <c r="E18" s="279">
        <v>1296.7</v>
      </c>
      <c r="F18" s="279">
        <v>1277.5</v>
      </c>
      <c r="G18" s="279">
        <v>1265</v>
      </c>
      <c r="H18" s="279">
        <v>1328.4</v>
      </c>
      <c r="I18" s="279">
        <v>1340.9</v>
      </c>
      <c r="J18" s="279">
        <v>1360.1000000000001</v>
      </c>
      <c r="K18" s="277">
        <v>1321.7</v>
      </c>
      <c r="L18" s="277">
        <v>1290</v>
      </c>
      <c r="M18" s="277">
        <v>7.7888299999999999</v>
      </c>
    </row>
    <row r="19" spans="1:13" ht="12" customHeight="1">
      <c r="A19" s="268">
        <v>9</v>
      </c>
      <c r="B19" s="277" t="s">
        <v>296</v>
      </c>
      <c r="C19" s="278">
        <v>198.2</v>
      </c>
      <c r="D19" s="279">
        <v>194.85</v>
      </c>
      <c r="E19" s="279">
        <v>189.7</v>
      </c>
      <c r="F19" s="279">
        <v>181.2</v>
      </c>
      <c r="G19" s="279">
        <v>176.04999999999998</v>
      </c>
      <c r="H19" s="279">
        <v>203.35</v>
      </c>
      <c r="I19" s="279">
        <v>208.50000000000003</v>
      </c>
      <c r="J19" s="279">
        <v>217</v>
      </c>
      <c r="K19" s="277">
        <v>200</v>
      </c>
      <c r="L19" s="277">
        <v>186.35</v>
      </c>
      <c r="M19" s="277">
        <v>53.17277</v>
      </c>
    </row>
    <row r="20" spans="1:13" ht="12" customHeight="1">
      <c r="A20" s="268">
        <v>10</v>
      </c>
      <c r="B20" s="277" t="s">
        <v>297</v>
      </c>
      <c r="C20" s="278">
        <v>590.04999999999995</v>
      </c>
      <c r="D20" s="279">
        <v>572.95000000000005</v>
      </c>
      <c r="E20" s="279">
        <v>553.30000000000007</v>
      </c>
      <c r="F20" s="279">
        <v>516.55000000000007</v>
      </c>
      <c r="G20" s="279">
        <v>496.90000000000009</v>
      </c>
      <c r="H20" s="279">
        <v>609.70000000000005</v>
      </c>
      <c r="I20" s="279">
        <v>629.35000000000014</v>
      </c>
      <c r="J20" s="279">
        <v>666.1</v>
      </c>
      <c r="K20" s="277">
        <v>592.6</v>
      </c>
      <c r="L20" s="277">
        <v>536.20000000000005</v>
      </c>
      <c r="M20" s="277">
        <v>16.588650000000001</v>
      </c>
    </row>
    <row r="21" spans="1:13" ht="12" customHeight="1">
      <c r="A21" s="268">
        <v>11</v>
      </c>
      <c r="B21" s="277" t="s">
        <v>41</v>
      </c>
      <c r="C21" s="278">
        <v>343.85</v>
      </c>
      <c r="D21" s="279">
        <v>341.83333333333331</v>
      </c>
      <c r="E21" s="279">
        <v>337.36666666666662</v>
      </c>
      <c r="F21" s="279">
        <v>330.88333333333333</v>
      </c>
      <c r="G21" s="279">
        <v>326.41666666666663</v>
      </c>
      <c r="H21" s="279">
        <v>348.31666666666661</v>
      </c>
      <c r="I21" s="279">
        <v>352.7833333333333</v>
      </c>
      <c r="J21" s="279">
        <v>359.26666666666659</v>
      </c>
      <c r="K21" s="277">
        <v>346.3</v>
      </c>
      <c r="L21" s="277">
        <v>335.35</v>
      </c>
      <c r="M21" s="277">
        <v>34.132150000000003</v>
      </c>
    </row>
    <row r="22" spans="1:13" ht="12" customHeight="1">
      <c r="A22" s="268">
        <v>12</v>
      </c>
      <c r="B22" s="277" t="s">
        <v>43</v>
      </c>
      <c r="C22" s="278">
        <v>37.1</v>
      </c>
      <c r="D22" s="279">
        <v>37.000000000000007</v>
      </c>
      <c r="E22" s="279">
        <v>36.800000000000011</v>
      </c>
      <c r="F22" s="279">
        <v>36.500000000000007</v>
      </c>
      <c r="G22" s="279">
        <v>36.300000000000011</v>
      </c>
      <c r="H22" s="279">
        <v>37.300000000000011</v>
      </c>
      <c r="I22" s="279">
        <v>37.500000000000014</v>
      </c>
      <c r="J22" s="279">
        <v>37.800000000000011</v>
      </c>
      <c r="K22" s="277">
        <v>37.200000000000003</v>
      </c>
      <c r="L22" s="277">
        <v>36.700000000000003</v>
      </c>
      <c r="M22" s="277">
        <v>18.100770000000001</v>
      </c>
    </row>
    <row r="23" spans="1:13">
      <c r="A23" s="268">
        <v>13</v>
      </c>
      <c r="B23" s="277" t="s">
        <v>298</v>
      </c>
      <c r="C23" s="278">
        <v>261.7</v>
      </c>
      <c r="D23" s="279">
        <v>260.15000000000003</v>
      </c>
      <c r="E23" s="279">
        <v>256.60000000000008</v>
      </c>
      <c r="F23" s="279">
        <v>251.50000000000006</v>
      </c>
      <c r="G23" s="279">
        <v>247.9500000000001</v>
      </c>
      <c r="H23" s="279">
        <v>265.25000000000006</v>
      </c>
      <c r="I23" s="279">
        <v>268.8</v>
      </c>
      <c r="J23" s="279">
        <v>273.90000000000003</v>
      </c>
      <c r="K23" s="277">
        <v>263.7</v>
      </c>
      <c r="L23" s="277">
        <v>255.05</v>
      </c>
      <c r="M23" s="277">
        <v>3.2715200000000002</v>
      </c>
    </row>
    <row r="24" spans="1:13">
      <c r="A24" s="268">
        <v>14</v>
      </c>
      <c r="B24" s="277" t="s">
        <v>299</v>
      </c>
      <c r="C24" s="278">
        <v>232</v>
      </c>
      <c r="D24" s="279">
        <v>230.01666666666665</v>
      </c>
      <c r="E24" s="279">
        <v>225.5333333333333</v>
      </c>
      <c r="F24" s="279">
        <v>219.06666666666666</v>
      </c>
      <c r="G24" s="279">
        <v>214.58333333333331</v>
      </c>
      <c r="H24" s="279">
        <v>236.48333333333329</v>
      </c>
      <c r="I24" s="279">
        <v>240.96666666666664</v>
      </c>
      <c r="J24" s="279">
        <v>247.43333333333328</v>
      </c>
      <c r="K24" s="277">
        <v>234.5</v>
      </c>
      <c r="L24" s="277">
        <v>223.55</v>
      </c>
      <c r="M24" s="277">
        <v>5.26851</v>
      </c>
    </row>
    <row r="25" spans="1:13">
      <c r="A25" s="268">
        <v>15</v>
      </c>
      <c r="B25" s="277" t="s">
        <v>300</v>
      </c>
      <c r="C25" s="278">
        <v>198.8</v>
      </c>
      <c r="D25" s="279">
        <v>199.75</v>
      </c>
      <c r="E25" s="279">
        <v>194.05</v>
      </c>
      <c r="F25" s="279">
        <v>189.3</v>
      </c>
      <c r="G25" s="279">
        <v>183.60000000000002</v>
      </c>
      <c r="H25" s="279">
        <v>204.5</v>
      </c>
      <c r="I25" s="279">
        <v>210.2</v>
      </c>
      <c r="J25" s="279">
        <v>214.95</v>
      </c>
      <c r="K25" s="277">
        <v>205.45</v>
      </c>
      <c r="L25" s="277">
        <v>195</v>
      </c>
      <c r="M25" s="277">
        <v>3.5910500000000001</v>
      </c>
    </row>
    <row r="26" spans="1:13">
      <c r="A26" s="268">
        <v>16</v>
      </c>
      <c r="B26" s="277" t="s">
        <v>833</v>
      </c>
      <c r="C26" s="278">
        <v>2712.4</v>
      </c>
      <c r="D26" s="279">
        <v>2696.7999999999997</v>
      </c>
      <c r="E26" s="279">
        <v>2644.5999999999995</v>
      </c>
      <c r="F26" s="279">
        <v>2576.7999999999997</v>
      </c>
      <c r="G26" s="279">
        <v>2524.5999999999995</v>
      </c>
      <c r="H26" s="279">
        <v>2764.5999999999995</v>
      </c>
      <c r="I26" s="279">
        <v>2816.7999999999993</v>
      </c>
      <c r="J26" s="279">
        <v>2884.5999999999995</v>
      </c>
      <c r="K26" s="277">
        <v>2749</v>
      </c>
      <c r="L26" s="277">
        <v>2629</v>
      </c>
      <c r="M26" s="277">
        <v>0.85477000000000003</v>
      </c>
    </row>
    <row r="27" spans="1:13">
      <c r="A27" s="268">
        <v>17</v>
      </c>
      <c r="B27" s="277" t="s">
        <v>292</v>
      </c>
      <c r="C27" s="278">
        <v>1734.8</v>
      </c>
      <c r="D27" s="279">
        <v>1740.95</v>
      </c>
      <c r="E27" s="279">
        <v>1707.95</v>
      </c>
      <c r="F27" s="279">
        <v>1681.1</v>
      </c>
      <c r="G27" s="279">
        <v>1648.1</v>
      </c>
      <c r="H27" s="279">
        <v>1767.8000000000002</v>
      </c>
      <c r="I27" s="279">
        <v>1800.8000000000002</v>
      </c>
      <c r="J27" s="279">
        <v>1827.6500000000003</v>
      </c>
      <c r="K27" s="277">
        <v>1773.95</v>
      </c>
      <c r="L27" s="277">
        <v>1714.1</v>
      </c>
      <c r="M27" s="277">
        <v>0.63192000000000004</v>
      </c>
    </row>
    <row r="28" spans="1:13">
      <c r="A28" s="268">
        <v>18</v>
      </c>
      <c r="B28" s="277" t="s">
        <v>229</v>
      </c>
      <c r="C28" s="278">
        <v>1498.7</v>
      </c>
      <c r="D28" s="279">
        <v>1483.3</v>
      </c>
      <c r="E28" s="279">
        <v>1456.8</v>
      </c>
      <c r="F28" s="279">
        <v>1414.9</v>
      </c>
      <c r="G28" s="279">
        <v>1388.4</v>
      </c>
      <c r="H28" s="279">
        <v>1525.1999999999998</v>
      </c>
      <c r="I28" s="279">
        <v>1551.6999999999998</v>
      </c>
      <c r="J28" s="279">
        <v>1593.5999999999997</v>
      </c>
      <c r="K28" s="277">
        <v>1509.8</v>
      </c>
      <c r="L28" s="277">
        <v>1441.4</v>
      </c>
      <c r="M28" s="277">
        <v>2.0013999999999998</v>
      </c>
    </row>
    <row r="29" spans="1:13">
      <c r="A29" s="268">
        <v>19</v>
      </c>
      <c r="B29" s="277" t="s">
        <v>301</v>
      </c>
      <c r="C29" s="278">
        <v>2050.4</v>
      </c>
      <c r="D29" s="279">
        <v>2064.7833333333333</v>
      </c>
      <c r="E29" s="279">
        <v>2005.6166666666668</v>
      </c>
      <c r="F29" s="279">
        <v>1960.8333333333335</v>
      </c>
      <c r="G29" s="279">
        <v>1901.666666666667</v>
      </c>
      <c r="H29" s="279">
        <v>2109.5666666666666</v>
      </c>
      <c r="I29" s="279">
        <v>2168.7333333333336</v>
      </c>
      <c r="J29" s="279">
        <v>2213.5166666666664</v>
      </c>
      <c r="K29" s="277">
        <v>2123.9499999999998</v>
      </c>
      <c r="L29" s="277">
        <v>2020</v>
      </c>
      <c r="M29" s="277">
        <v>9.3509999999999996E-2</v>
      </c>
    </row>
    <row r="30" spans="1:13">
      <c r="A30" s="268">
        <v>20</v>
      </c>
      <c r="B30" s="277" t="s">
        <v>230</v>
      </c>
      <c r="C30" s="278">
        <v>2861.55</v>
      </c>
      <c r="D30" s="279">
        <v>2846.8666666666668</v>
      </c>
      <c r="E30" s="279">
        <v>2813.7333333333336</v>
      </c>
      <c r="F30" s="279">
        <v>2765.916666666667</v>
      </c>
      <c r="G30" s="279">
        <v>2732.7833333333338</v>
      </c>
      <c r="H30" s="279">
        <v>2894.6833333333334</v>
      </c>
      <c r="I30" s="279">
        <v>2927.8166666666666</v>
      </c>
      <c r="J30" s="279">
        <v>2975.6333333333332</v>
      </c>
      <c r="K30" s="277">
        <v>2880</v>
      </c>
      <c r="L30" s="277">
        <v>2799.05</v>
      </c>
      <c r="M30" s="277">
        <v>2.85581</v>
      </c>
    </row>
    <row r="31" spans="1:13">
      <c r="A31" s="268">
        <v>21</v>
      </c>
      <c r="B31" s="277" t="s">
        <v>871</v>
      </c>
      <c r="C31" s="278">
        <v>3147.1</v>
      </c>
      <c r="D31" s="279">
        <v>3142.4</v>
      </c>
      <c r="E31" s="279">
        <v>3073.8</v>
      </c>
      <c r="F31" s="279">
        <v>3000.5</v>
      </c>
      <c r="G31" s="279">
        <v>2931.9</v>
      </c>
      <c r="H31" s="279">
        <v>3215.7000000000003</v>
      </c>
      <c r="I31" s="279">
        <v>3284.2999999999997</v>
      </c>
      <c r="J31" s="279">
        <v>3357.6000000000004</v>
      </c>
      <c r="K31" s="277">
        <v>3211</v>
      </c>
      <c r="L31" s="277">
        <v>3069.1</v>
      </c>
      <c r="M31" s="277">
        <v>0.62463999999999997</v>
      </c>
    </row>
    <row r="32" spans="1:13">
      <c r="A32" s="268">
        <v>22</v>
      </c>
      <c r="B32" s="277" t="s">
        <v>303</v>
      </c>
      <c r="C32" s="278">
        <v>114.85</v>
      </c>
      <c r="D32" s="279">
        <v>114.71666666666665</v>
      </c>
      <c r="E32" s="279">
        <v>112.73333333333331</v>
      </c>
      <c r="F32" s="279">
        <v>110.61666666666665</v>
      </c>
      <c r="G32" s="279">
        <v>108.6333333333333</v>
      </c>
      <c r="H32" s="279">
        <v>116.83333333333331</v>
      </c>
      <c r="I32" s="279">
        <v>118.81666666666666</v>
      </c>
      <c r="J32" s="279">
        <v>120.93333333333332</v>
      </c>
      <c r="K32" s="277">
        <v>116.7</v>
      </c>
      <c r="L32" s="277">
        <v>112.6</v>
      </c>
      <c r="M32" s="277">
        <v>4.1742999999999997</v>
      </c>
    </row>
    <row r="33" spans="1:13">
      <c r="A33" s="268">
        <v>23</v>
      </c>
      <c r="B33" s="277" t="s">
        <v>45</v>
      </c>
      <c r="C33" s="278">
        <v>740.75</v>
      </c>
      <c r="D33" s="279">
        <v>730.44999999999993</v>
      </c>
      <c r="E33" s="279">
        <v>715.29999999999984</v>
      </c>
      <c r="F33" s="279">
        <v>689.84999999999991</v>
      </c>
      <c r="G33" s="279">
        <v>674.69999999999982</v>
      </c>
      <c r="H33" s="279">
        <v>755.89999999999986</v>
      </c>
      <c r="I33" s="279">
        <v>771.05</v>
      </c>
      <c r="J33" s="279">
        <v>796.49999999999989</v>
      </c>
      <c r="K33" s="277">
        <v>745.6</v>
      </c>
      <c r="L33" s="277">
        <v>705</v>
      </c>
      <c r="M33" s="277">
        <v>12.19017</v>
      </c>
    </row>
    <row r="34" spans="1:13">
      <c r="A34" s="268">
        <v>24</v>
      </c>
      <c r="B34" s="277" t="s">
        <v>304</v>
      </c>
      <c r="C34" s="278">
        <v>1933.35</v>
      </c>
      <c r="D34" s="279">
        <v>1929.6833333333334</v>
      </c>
      <c r="E34" s="279">
        <v>1885.6166666666668</v>
      </c>
      <c r="F34" s="279">
        <v>1837.8833333333334</v>
      </c>
      <c r="G34" s="279">
        <v>1793.8166666666668</v>
      </c>
      <c r="H34" s="279">
        <v>1977.4166666666667</v>
      </c>
      <c r="I34" s="279">
        <v>2021.4833333333333</v>
      </c>
      <c r="J34" s="279">
        <v>2069.2166666666667</v>
      </c>
      <c r="K34" s="277">
        <v>1973.75</v>
      </c>
      <c r="L34" s="277">
        <v>1881.95</v>
      </c>
      <c r="M34" s="277">
        <v>2.26301</v>
      </c>
    </row>
    <row r="35" spans="1:13">
      <c r="A35" s="268">
        <v>25</v>
      </c>
      <c r="B35" s="277" t="s">
        <v>46</v>
      </c>
      <c r="C35" s="278">
        <v>209.45</v>
      </c>
      <c r="D35" s="279">
        <v>208.08333333333334</v>
      </c>
      <c r="E35" s="279">
        <v>205.66666666666669</v>
      </c>
      <c r="F35" s="279">
        <v>201.88333333333335</v>
      </c>
      <c r="G35" s="279">
        <v>199.4666666666667</v>
      </c>
      <c r="H35" s="279">
        <v>211.86666666666667</v>
      </c>
      <c r="I35" s="279">
        <v>214.28333333333336</v>
      </c>
      <c r="J35" s="279">
        <v>218.06666666666666</v>
      </c>
      <c r="K35" s="277">
        <v>210.5</v>
      </c>
      <c r="L35" s="277">
        <v>204.3</v>
      </c>
      <c r="M35" s="277">
        <v>28.445170000000001</v>
      </c>
    </row>
    <row r="36" spans="1:13">
      <c r="A36" s="268">
        <v>26</v>
      </c>
      <c r="B36" s="277" t="s">
        <v>293</v>
      </c>
      <c r="C36" s="278">
        <v>2417.5500000000002</v>
      </c>
      <c r="D36" s="279">
        <v>2426.2000000000003</v>
      </c>
      <c r="E36" s="279">
        <v>2391.3500000000004</v>
      </c>
      <c r="F36" s="279">
        <v>2365.15</v>
      </c>
      <c r="G36" s="279">
        <v>2330.3000000000002</v>
      </c>
      <c r="H36" s="279">
        <v>2452.4000000000005</v>
      </c>
      <c r="I36" s="279">
        <v>2487.25</v>
      </c>
      <c r="J36" s="279">
        <v>2513.4500000000007</v>
      </c>
      <c r="K36" s="277">
        <v>2461.0500000000002</v>
      </c>
      <c r="L36" s="277">
        <v>2400</v>
      </c>
      <c r="M36" s="277">
        <v>0.42283999999999999</v>
      </c>
    </row>
    <row r="37" spans="1:13">
      <c r="A37" s="268">
        <v>27</v>
      </c>
      <c r="B37" s="277" t="s">
        <v>302</v>
      </c>
      <c r="C37" s="278">
        <v>919</v>
      </c>
      <c r="D37" s="279">
        <v>911.93333333333339</v>
      </c>
      <c r="E37" s="279">
        <v>899.91666666666674</v>
      </c>
      <c r="F37" s="279">
        <v>880.83333333333337</v>
      </c>
      <c r="G37" s="279">
        <v>868.81666666666672</v>
      </c>
      <c r="H37" s="279">
        <v>931.01666666666677</v>
      </c>
      <c r="I37" s="279">
        <v>943.03333333333342</v>
      </c>
      <c r="J37" s="279">
        <v>962.11666666666679</v>
      </c>
      <c r="K37" s="277">
        <v>923.95</v>
      </c>
      <c r="L37" s="277">
        <v>892.85</v>
      </c>
      <c r="M37" s="277">
        <v>4.3154199999999996</v>
      </c>
    </row>
    <row r="38" spans="1:13">
      <c r="A38" s="268">
        <v>28</v>
      </c>
      <c r="B38" s="277" t="s">
        <v>47</v>
      </c>
      <c r="C38" s="278">
        <v>1606.45</v>
      </c>
      <c r="D38" s="279">
        <v>1631.8000000000002</v>
      </c>
      <c r="E38" s="279">
        <v>1575.4500000000003</v>
      </c>
      <c r="F38" s="279">
        <v>1544.45</v>
      </c>
      <c r="G38" s="279">
        <v>1488.1000000000001</v>
      </c>
      <c r="H38" s="279">
        <v>1662.8000000000004</v>
      </c>
      <c r="I38" s="279">
        <v>1719.1500000000003</v>
      </c>
      <c r="J38" s="279">
        <v>1750.1500000000005</v>
      </c>
      <c r="K38" s="277">
        <v>1688.15</v>
      </c>
      <c r="L38" s="277">
        <v>1600.8</v>
      </c>
      <c r="M38" s="277">
        <v>10.00784</v>
      </c>
    </row>
    <row r="39" spans="1:13">
      <c r="A39" s="268">
        <v>29</v>
      </c>
      <c r="B39" s="277" t="s">
        <v>48</v>
      </c>
      <c r="C39" s="278">
        <v>113.4</v>
      </c>
      <c r="D39" s="279">
        <v>112.7</v>
      </c>
      <c r="E39" s="279">
        <v>110.25</v>
      </c>
      <c r="F39" s="279">
        <v>107.1</v>
      </c>
      <c r="G39" s="279">
        <v>104.64999999999999</v>
      </c>
      <c r="H39" s="279">
        <v>115.85000000000001</v>
      </c>
      <c r="I39" s="279">
        <v>118.30000000000003</v>
      </c>
      <c r="J39" s="279">
        <v>121.45000000000002</v>
      </c>
      <c r="K39" s="277">
        <v>115.15</v>
      </c>
      <c r="L39" s="277">
        <v>109.55</v>
      </c>
      <c r="M39" s="277">
        <v>80.543959999999998</v>
      </c>
    </row>
    <row r="40" spans="1:13">
      <c r="A40" s="268">
        <v>30</v>
      </c>
      <c r="B40" s="277" t="s">
        <v>305</v>
      </c>
      <c r="C40" s="278">
        <v>132.19999999999999</v>
      </c>
      <c r="D40" s="279">
        <v>132.98333333333335</v>
      </c>
      <c r="E40" s="279">
        <v>130.31666666666669</v>
      </c>
      <c r="F40" s="279">
        <v>128.43333333333334</v>
      </c>
      <c r="G40" s="279">
        <v>125.76666666666668</v>
      </c>
      <c r="H40" s="279">
        <v>134.8666666666667</v>
      </c>
      <c r="I40" s="279">
        <v>137.53333333333333</v>
      </c>
      <c r="J40" s="279">
        <v>139.41666666666671</v>
      </c>
      <c r="K40" s="277">
        <v>135.65</v>
      </c>
      <c r="L40" s="277">
        <v>131.1</v>
      </c>
      <c r="M40" s="277">
        <v>1.16571</v>
      </c>
    </row>
    <row r="41" spans="1:13">
      <c r="A41" s="268">
        <v>31</v>
      </c>
      <c r="B41" s="277" t="s">
        <v>938</v>
      </c>
      <c r="C41" s="278">
        <v>219.75</v>
      </c>
      <c r="D41" s="279">
        <v>218.41666666666666</v>
      </c>
      <c r="E41" s="279">
        <v>215.5333333333333</v>
      </c>
      <c r="F41" s="279">
        <v>211.31666666666663</v>
      </c>
      <c r="G41" s="279">
        <v>208.43333333333328</v>
      </c>
      <c r="H41" s="279">
        <v>222.63333333333333</v>
      </c>
      <c r="I41" s="279">
        <v>225.51666666666671</v>
      </c>
      <c r="J41" s="279">
        <v>229.73333333333335</v>
      </c>
      <c r="K41" s="277">
        <v>221.3</v>
      </c>
      <c r="L41" s="277">
        <v>214.2</v>
      </c>
      <c r="M41" s="277">
        <v>0.41288000000000002</v>
      </c>
    </row>
    <row r="42" spans="1:13">
      <c r="A42" s="268">
        <v>32</v>
      </c>
      <c r="B42" s="277" t="s">
        <v>306</v>
      </c>
      <c r="C42" s="278">
        <v>68.75</v>
      </c>
      <c r="D42" s="279">
        <v>69.083333333333329</v>
      </c>
      <c r="E42" s="279">
        <v>67.666666666666657</v>
      </c>
      <c r="F42" s="279">
        <v>66.583333333333329</v>
      </c>
      <c r="G42" s="279">
        <v>65.166666666666657</v>
      </c>
      <c r="H42" s="279">
        <v>70.166666666666657</v>
      </c>
      <c r="I42" s="279">
        <v>71.583333333333314</v>
      </c>
      <c r="J42" s="279">
        <v>72.666666666666657</v>
      </c>
      <c r="K42" s="277">
        <v>70.5</v>
      </c>
      <c r="L42" s="277">
        <v>68</v>
      </c>
      <c r="M42" s="277">
        <v>14.16497</v>
      </c>
    </row>
    <row r="43" spans="1:13">
      <c r="A43" s="268">
        <v>33</v>
      </c>
      <c r="B43" s="277" t="s">
        <v>49</v>
      </c>
      <c r="C43" s="278">
        <v>66.95</v>
      </c>
      <c r="D43" s="279">
        <v>66.183333333333337</v>
      </c>
      <c r="E43" s="279">
        <v>64.916666666666671</v>
      </c>
      <c r="F43" s="279">
        <v>62.88333333333334</v>
      </c>
      <c r="G43" s="279">
        <v>61.616666666666674</v>
      </c>
      <c r="H43" s="279">
        <v>68.216666666666669</v>
      </c>
      <c r="I43" s="279">
        <v>69.48333333333332</v>
      </c>
      <c r="J43" s="279">
        <v>71.516666666666666</v>
      </c>
      <c r="K43" s="277">
        <v>67.45</v>
      </c>
      <c r="L43" s="277">
        <v>64.150000000000006</v>
      </c>
      <c r="M43" s="277">
        <v>359.59629000000001</v>
      </c>
    </row>
    <row r="44" spans="1:13">
      <c r="A44" s="268">
        <v>34</v>
      </c>
      <c r="B44" s="277" t="s">
        <v>51</v>
      </c>
      <c r="C44" s="278">
        <v>1979.05</v>
      </c>
      <c r="D44" s="279">
        <v>1976.9833333333333</v>
      </c>
      <c r="E44" s="279">
        <v>1960.0666666666666</v>
      </c>
      <c r="F44" s="279">
        <v>1941.0833333333333</v>
      </c>
      <c r="G44" s="279">
        <v>1924.1666666666665</v>
      </c>
      <c r="H44" s="279">
        <v>1995.9666666666667</v>
      </c>
      <c r="I44" s="279">
        <v>2012.8833333333332</v>
      </c>
      <c r="J44" s="279">
        <v>2031.8666666666668</v>
      </c>
      <c r="K44" s="277">
        <v>1993.9</v>
      </c>
      <c r="L44" s="277">
        <v>1958</v>
      </c>
      <c r="M44" s="277">
        <v>27.768039999999999</v>
      </c>
    </row>
    <row r="45" spans="1:13">
      <c r="A45" s="268">
        <v>35</v>
      </c>
      <c r="B45" s="277" t="s">
        <v>307</v>
      </c>
      <c r="C45" s="278">
        <v>121.6</v>
      </c>
      <c r="D45" s="279">
        <v>122.01666666666667</v>
      </c>
      <c r="E45" s="279">
        <v>119.58333333333333</v>
      </c>
      <c r="F45" s="279">
        <v>117.56666666666666</v>
      </c>
      <c r="G45" s="279">
        <v>115.13333333333333</v>
      </c>
      <c r="H45" s="279">
        <v>124.03333333333333</v>
      </c>
      <c r="I45" s="279">
        <v>126.46666666666667</v>
      </c>
      <c r="J45" s="279">
        <v>128.48333333333335</v>
      </c>
      <c r="K45" s="277">
        <v>124.45</v>
      </c>
      <c r="L45" s="277">
        <v>120</v>
      </c>
      <c r="M45" s="277">
        <v>0.94345999999999997</v>
      </c>
    </row>
    <row r="46" spans="1:13">
      <c r="A46" s="268">
        <v>36</v>
      </c>
      <c r="B46" s="277" t="s">
        <v>309</v>
      </c>
      <c r="C46" s="278">
        <v>1194.3</v>
      </c>
      <c r="D46" s="279">
        <v>1208.95</v>
      </c>
      <c r="E46" s="279">
        <v>1167.9000000000001</v>
      </c>
      <c r="F46" s="279">
        <v>1141.5</v>
      </c>
      <c r="G46" s="279">
        <v>1100.45</v>
      </c>
      <c r="H46" s="279">
        <v>1235.3500000000001</v>
      </c>
      <c r="I46" s="279">
        <v>1276.3999999999999</v>
      </c>
      <c r="J46" s="279">
        <v>1302.8000000000002</v>
      </c>
      <c r="K46" s="277">
        <v>1250</v>
      </c>
      <c r="L46" s="277">
        <v>1182.55</v>
      </c>
      <c r="M46" s="277">
        <v>1.2129099999999999</v>
      </c>
    </row>
    <row r="47" spans="1:13">
      <c r="A47" s="268">
        <v>37</v>
      </c>
      <c r="B47" s="277" t="s">
        <v>308</v>
      </c>
      <c r="C47" s="278">
        <v>4053.7</v>
      </c>
      <c r="D47" s="279">
        <v>3959.5666666666671</v>
      </c>
      <c r="E47" s="279">
        <v>3804.1333333333341</v>
      </c>
      <c r="F47" s="279">
        <v>3554.5666666666671</v>
      </c>
      <c r="G47" s="279">
        <v>3399.1333333333341</v>
      </c>
      <c r="H47" s="279">
        <v>4209.1333333333341</v>
      </c>
      <c r="I47" s="279">
        <v>4364.5666666666675</v>
      </c>
      <c r="J47" s="279">
        <v>4614.1333333333341</v>
      </c>
      <c r="K47" s="277">
        <v>4115</v>
      </c>
      <c r="L47" s="277">
        <v>3710</v>
      </c>
      <c r="M47" s="277">
        <v>4.6707000000000001</v>
      </c>
    </row>
    <row r="48" spans="1:13">
      <c r="A48" s="268">
        <v>38</v>
      </c>
      <c r="B48" s="277" t="s">
        <v>310</v>
      </c>
      <c r="C48" s="278">
        <v>6205.1</v>
      </c>
      <c r="D48" s="279">
        <v>6192.3666666666659</v>
      </c>
      <c r="E48" s="279">
        <v>6034.7333333333318</v>
      </c>
      <c r="F48" s="279">
        <v>5864.3666666666659</v>
      </c>
      <c r="G48" s="279">
        <v>5706.7333333333318</v>
      </c>
      <c r="H48" s="279">
        <v>6362.7333333333318</v>
      </c>
      <c r="I48" s="279">
        <v>6520.366666666665</v>
      </c>
      <c r="J48" s="279">
        <v>6690.7333333333318</v>
      </c>
      <c r="K48" s="277">
        <v>6350</v>
      </c>
      <c r="L48" s="277">
        <v>6022</v>
      </c>
      <c r="M48" s="277">
        <v>0.86712</v>
      </c>
    </row>
    <row r="49" spans="1:13">
      <c r="A49" s="268">
        <v>39</v>
      </c>
      <c r="B49" s="277" t="s">
        <v>226</v>
      </c>
      <c r="C49" s="278">
        <v>641.45000000000005</v>
      </c>
      <c r="D49" s="279">
        <v>640.18333333333339</v>
      </c>
      <c r="E49" s="279">
        <v>632.36666666666679</v>
      </c>
      <c r="F49" s="279">
        <v>623.28333333333342</v>
      </c>
      <c r="G49" s="279">
        <v>615.46666666666681</v>
      </c>
      <c r="H49" s="279">
        <v>649.26666666666677</v>
      </c>
      <c r="I49" s="279">
        <v>657.08333333333337</v>
      </c>
      <c r="J49" s="279">
        <v>666.16666666666674</v>
      </c>
      <c r="K49" s="277">
        <v>648</v>
      </c>
      <c r="L49" s="277">
        <v>631.1</v>
      </c>
      <c r="M49" s="277">
        <v>3.60066</v>
      </c>
    </row>
    <row r="50" spans="1:13">
      <c r="A50" s="268">
        <v>40</v>
      </c>
      <c r="B50" s="277" t="s">
        <v>53</v>
      </c>
      <c r="C50" s="278">
        <v>801.85</v>
      </c>
      <c r="D50" s="279">
        <v>793.41666666666663</v>
      </c>
      <c r="E50" s="279">
        <v>780.33333333333326</v>
      </c>
      <c r="F50" s="279">
        <v>758.81666666666661</v>
      </c>
      <c r="G50" s="279">
        <v>745.73333333333323</v>
      </c>
      <c r="H50" s="279">
        <v>814.93333333333328</v>
      </c>
      <c r="I50" s="279">
        <v>828.01666666666654</v>
      </c>
      <c r="J50" s="279">
        <v>849.5333333333333</v>
      </c>
      <c r="K50" s="277">
        <v>806.5</v>
      </c>
      <c r="L50" s="277">
        <v>771.9</v>
      </c>
      <c r="M50" s="277">
        <v>36.690980000000003</v>
      </c>
    </row>
    <row r="51" spans="1:13">
      <c r="A51" s="268">
        <v>41</v>
      </c>
      <c r="B51" s="277" t="s">
        <v>311</v>
      </c>
      <c r="C51" s="278">
        <v>463.8</v>
      </c>
      <c r="D51" s="279">
        <v>465.0333333333333</v>
      </c>
      <c r="E51" s="279">
        <v>454.06666666666661</v>
      </c>
      <c r="F51" s="279">
        <v>444.33333333333331</v>
      </c>
      <c r="G51" s="279">
        <v>433.36666666666662</v>
      </c>
      <c r="H51" s="279">
        <v>474.76666666666659</v>
      </c>
      <c r="I51" s="279">
        <v>485.73333333333329</v>
      </c>
      <c r="J51" s="279">
        <v>495.46666666666658</v>
      </c>
      <c r="K51" s="277">
        <v>476</v>
      </c>
      <c r="L51" s="277">
        <v>455.3</v>
      </c>
      <c r="M51" s="277">
        <v>7.6209600000000002</v>
      </c>
    </row>
    <row r="52" spans="1:13">
      <c r="A52" s="268">
        <v>42</v>
      </c>
      <c r="B52" s="277" t="s">
        <v>55</v>
      </c>
      <c r="C52" s="278">
        <v>431.25</v>
      </c>
      <c r="D52" s="279">
        <v>433.2</v>
      </c>
      <c r="E52" s="279">
        <v>423.04999999999995</v>
      </c>
      <c r="F52" s="279">
        <v>414.84999999999997</v>
      </c>
      <c r="G52" s="279">
        <v>404.69999999999993</v>
      </c>
      <c r="H52" s="279">
        <v>441.4</v>
      </c>
      <c r="I52" s="279">
        <v>451.54999999999995</v>
      </c>
      <c r="J52" s="279">
        <v>459.75</v>
      </c>
      <c r="K52" s="277">
        <v>443.35</v>
      </c>
      <c r="L52" s="277">
        <v>425</v>
      </c>
      <c r="M52" s="277">
        <v>316.60156000000001</v>
      </c>
    </row>
    <row r="53" spans="1:13">
      <c r="A53" s="268">
        <v>43</v>
      </c>
      <c r="B53" s="277" t="s">
        <v>56</v>
      </c>
      <c r="C53" s="278">
        <v>2910.15</v>
      </c>
      <c r="D53" s="279">
        <v>2894.6166666666668</v>
      </c>
      <c r="E53" s="279">
        <v>2867.5333333333338</v>
      </c>
      <c r="F53" s="279">
        <v>2824.916666666667</v>
      </c>
      <c r="G53" s="279">
        <v>2797.8333333333339</v>
      </c>
      <c r="H53" s="279">
        <v>2937.2333333333336</v>
      </c>
      <c r="I53" s="279">
        <v>2964.3166666666666</v>
      </c>
      <c r="J53" s="279">
        <v>3006.9333333333334</v>
      </c>
      <c r="K53" s="277">
        <v>2921.7</v>
      </c>
      <c r="L53" s="277">
        <v>2852</v>
      </c>
      <c r="M53" s="277">
        <v>6.7732799999999997</v>
      </c>
    </row>
    <row r="54" spans="1:13">
      <c r="A54" s="268">
        <v>44</v>
      </c>
      <c r="B54" s="277" t="s">
        <v>315</v>
      </c>
      <c r="C54" s="278">
        <v>166.5</v>
      </c>
      <c r="D54" s="279">
        <v>166.01666666666665</v>
      </c>
      <c r="E54" s="279">
        <v>164.1333333333333</v>
      </c>
      <c r="F54" s="279">
        <v>161.76666666666665</v>
      </c>
      <c r="G54" s="279">
        <v>159.8833333333333</v>
      </c>
      <c r="H54" s="279">
        <v>168.3833333333333</v>
      </c>
      <c r="I54" s="279">
        <v>170.26666666666662</v>
      </c>
      <c r="J54" s="279">
        <v>172.6333333333333</v>
      </c>
      <c r="K54" s="277">
        <v>167.9</v>
      </c>
      <c r="L54" s="277">
        <v>163.65</v>
      </c>
      <c r="M54" s="277">
        <v>3.40496</v>
      </c>
    </row>
    <row r="55" spans="1:13">
      <c r="A55" s="268">
        <v>45</v>
      </c>
      <c r="B55" s="277" t="s">
        <v>316</v>
      </c>
      <c r="C55" s="278">
        <v>451.65</v>
      </c>
      <c r="D55" s="279">
        <v>456.13333333333338</v>
      </c>
      <c r="E55" s="279">
        <v>442.76666666666677</v>
      </c>
      <c r="F55" s="279">
        <v>433.88333333333338</v>
      </c>
      <c r="G55" s="279">
        <v>420.51666666666677</v>
      </c>
      <c r="H55" s="279">
        <v>465.01666666666677</v>
      </c>
      <c r="I55" s="279">
        <v>478.38333333333344</v>
      </c>
      <c r="J55" s="279">
        <v>487.26666666666677</v>
      </c>
      <c r="K55" s="277">
        <v>469.5</v>
      </c>
      <c r="L55" s="277">
        <v>447.25</v>
      </c>
      <c r="M55" s="277">
        <v>3.1478199999999998</v>
      </c>
    </row>
    <row r="56" spans="1:13">
      <c r="A56" s="268">
        <v>46</v>
      </c>
      <c r="B56" s="277" t="s">
        <v>58</v>
      </c>
      <c r="C56" s="278">
        <v>6026.8</v>
      </c>
      <c r="D56" s="279">
        <v>6076.1333333333341</v>
      </c>
      <c r="E56" s="279">
        <v>5932.2666666666682</v>
      </c>
      <c r="F56" s="279">
        <v>5837.7333333333345</v>
      </c>
      <c r="G56" s="279">
        <v>5693.8666666666686</v>
      </c>
      <c r="H56" s="279">
        <v>6170.6666666666679</v>
      </c>
      <c r="I56" s="279">
        <v>6314.5333333333347</v>
      </c>
      <c r="J56" s="279">
        <v>6409.0666666666675</v>
      </c>
      <c r="K56" s="277">
        <v>6220</v>
      </c>
      <c r="L56" s="277">
        <v>5981.6</v>
      </c>
      <c r="M56" s="277">
        <v>9.2974999999999994</v>
      </c>
    </row>
    <row r="57" spans="1:13">
      <c r="A57" s="268">
        <v>47</v>
      </c>
      <c r="B57" s="277" t="s">
        <v>232</v>
      </c>
      <c r="C57" s="278">
        <v>2435.0500000000002</v>
      </c>
      <c r="D57" s="279">
        <v>2422.9666666666667</v>
      </c>
      <c r="E57" s="279">
        <v>2397.1833333333334</v>
      </c>
      <c r="F57" s="279">
        <v>2359.3166666666666</v>
      </c>
      <c r="G57" s="279">
        <v>2333.5333333333333</v>
      </c>
      <c r="H57" s="279">
        <v>2460.8333333333335</v>
      </c>
      <c r="I57" s="279">
        <v>2486.6166666666672</v>
      </c>
      <c r="J57" s="279">
        <v>2524.4833333333336</v>
      </c>
      <c r="K57" s="277">
        <v>2448.75</v>
      </c>
      <c r="L57" s="277">
        <v>2385.1</v>
      </c>
      <c r="M57" s="277">
        <v>0.55969000000000002</v>
      </c>
    </row>
    <row r="58" spans="1:13">
      <c r="A58" s="268">
        <v>48</v>
      </c>
      <c r="B58" s="277" t="s">
        <v>59</v>
      </c>
      <c r="C58" s="278">
        <v>3422.85</v>
      </c>
      <c r="D58" s="279">
        <v>3436.25</v>
      </c>
      <c r="E58" s="279">
        <v>3379.05</v>
      </c>
      <c r="F58" s="279">
        <v>3335.25</v>
      </c>
      <c r="G58" s="279">
        <v>3278.05</v>
      </c>
      <c r="H58" s="279">
        <v>3480.05</v>
      </c>
      <c r="I58" s="279">
        <v>3537.25</v>
      </c>
      <c r="J58" s="279">
        <v>3581.05</v>
      </c>
      <c r="K58" s="277">
        <v>3493.45</v>
      </c>
      <c r="L58" s="277">
        <v>3392.45</v>
      </c>
      <c r="M58" s="277">
        <v>45.632469999999998</v>
      </c>
    </row>
    <row r="59" spans="1:13">
      <c r="A59" s="268">
        <v>49</v>
      </c>
      <c r="B59" s="277" t="s">
        <v>60</v>
      </c>
      <c r="C59" s="278">
        <v>1263.1500000000001</v>
      </c>
      <c r="D59" s="279">
        <v>1257.3500000000001</v>
      </c>
      <c r="E59" s="279">
        <v>1243.3000000000002</v>
      </c>
      <c r="F59" s="279">
        <v>1223.45</v>
      </c>
      <c r="G59" s="279">
        <v>1209.4000000000001</v>
      </c>
      <c r="H59" s="279">
        <v>1277.2000000000003</v>
      </c>
      <c r="I59" s="279">
        <v>1291.25</v>
      </c>
      <c r="J59" s="279">
        <v>1311.1000000000004</v>
      </c>
      <c r="K59" s="277">
        <v>1271.4000000000001</v>
      </c>
      <c r="L59" s="277">
        <v>1237.5</v>
      </c>
      <c r="M59" s="277">
        <v>4.3741300000000001</v>
      </c>
    </row>
    <row r="60" spans="1:13" ht="12" customHeight="1">
      <c r="A60" s="268">
        <v>50</v>
      </c>
      <c r="B60" s="277" t="s">
        <v>317</v>
      </c>
      <c r="C60" s="278">
        <v>116.85</v>
      </c>
      <c r="D60" s="279">
        <v>116.56666666666666</v>
      </c>
      <c r="E60" s="279">
        <v>114.98333333333332</v>
      </c>
      <c r="F60" s="279">
        <v>113.11666666666666</v>
      </c>
      <c r="G60" s="279">
        <v>111.53333333333332</v>
      </c>
      <c r="H60" s="279">
        <v>118.43333333333332</v>
      </c>
      <c r="I60" s="279">
        <v>120.01666666666667</v>
      </c>
      <c r="J60" s="279">
        <v>121.88333333333333</v>
      </c>
      <c r="K60" s="277">
        <v>118.15</v>
      </c>
      <c r="L60" s="277">
        <v>114.7</v>
      </c>
      <c r="M60" s="277">
        <v>1.99028</v>
      </c>
    </row>
    <row r="61" spans="1:13">
      <c r="A61" s="268">
        <v>51</v>
      </c>
      <c r="B61" s="277" t="s">
        <v>318</v>
      </c>
      <c r="C61" s="278">
        <v>143.94999999999999</v>
      </c>
      <c r="D61" s="279">
        <v>144.58333333333334</v>
      </c>
      <c r="E61" s="279">
        <v>140.9666666666667</v>
      </c>
      <c r="F61" s="279">
        <v>137.98333333333335</v>
      </c>
      <c r="G61" s="279">
        <v>134.3666666666667</v>
      </c>
      <c r="H61" s="279">
        <v>147.56666666666669</v>
      </c>
      <c r="I61" s="279">
        <v>151.18333333333331</v>
      </c>
      <c r="J61" s="279">
        <v>154.16666666666669</v>
      </c>
      <c r="K61" s="277">
        <v>148.19999999999999</v>
      </c>
      <c r="L61" s="277">
        <v>141.6</v>
      </c>
      <c r="M61" s="277">
        <v>12.532170000000001</v>
      </c>
    </row>
    <row r="62" spans="1:13">
      <c r="A62" s="268">
        <v>52</v>
      </c>
      <c r="B62" s="277" t="s">
        <v>233</v>
      </c>
      <c r="C62" s="278">
        <v>300.85000000000002</v>
      </c>
      <c r="D62" s="279">
        <v>299.83333333333331</v>
      </c>
      <c r="E62" s="279">
        <v>296.66666666666663</v>
      </c>
      <c r="F62" s="279">
        <v>292.48333333333329</v>
      </c>
      <c r="G62" s="279">
        <v>289.31666666666661</v>
      </c>
      <c r="H62" s="279">
        <v>304.01666666666665</v>
      </c>
      <c r="I62" s="279">
        <v>307.18333333333328</v>
      </c>
      <c r="J62" s="279">
        <v>311.36666666666667</v>
      </c>
      <c r="K62" s="277">
        <v>303</v>
      </c>
      <c r="L62" s="277">
        <v>295.64999999999998</v>
      </c>
      <c r="M62" s="277">
        <v>108.06994</v>
      </c>
    </row>
    <row r="63" spans="1:13">
      <c r="A63" s="268">
        <v>53</v>
      </c>
      <c r="B63" s="277" t="s">
        <v>61</v>
      </c>
      <c r="C63" s="278">
        <v>44.35</v>
      </c>
      <c r="D63" s="279">
        <v>44.316666666666663</v>
      </c>
      <c r="E63" s="279">
        <v>43.833333333333329</v>
      </c>
      <c r="F63" s="279">
        <v>43.316666666666663</v>
      </c>
      <c r="G63" s="279">
        <v>42.833333333333329</v>
      </c>
      <c r="H63" s="279">
        <v>44.833333333333329</v>
      </c>
      <c r="I63" s="279">
        <v>45.316666666666663</v>
      </c>
      <c r="J63" s="279">
        <v>45.833333333333329</v>
      </c>
      <c r="K63" s="277">
        <v>44.8</v>
      </c>
      <c r="L63" s="277">
        <v>43.8</v>
      </c>
      <c r="M63" s="277">
        <v>199.12039999999999</v>
      </c>
    </row>
    <row r="64" spans="1:13">
      <c r="A64" s="268">
        <v>54</v>
      </c>
      <c r="B64" s="277" t="s">
        <v>62</v>
      </c>
      <c r="C64" s="278">
        <v>45.3</v>
      </c>
      <c r="D64" s="279">
        <v>45.316666666666663</v>
      </c>
      <c r="E64" s="279">
        <v>44.633333333333326</v>
      </c>
      <c r="F64" s="279">
        <v>43.966666666666661</v>
      </c>
      <c r="G64" s="279">
        <v>43.283333333333324</v>
      </c>
      <c r="H64" s="279">
        <v>45.983333333333327</v>
      </c>
      <c r="I64" s="279">
        <v>46.666666666666664</v>
      </c>
      <c r="J64" s="279">
        <v>47.333333333333329</v>
      </c>
      <c r="K64" s="277">
        <v>46</v>
      </c>
      <c r="L64" s="277">
        <v>44.65</v>
      </c>
      <c r="M64" s="277">
        <v>18.54054</v>
      </c>
    </row>
    <row r="65" spans="1:13">
      <c r="A65" s="268">
        <v>55</v>
      </c>
      <c r="B65" s="277" t="s">
        <v>312</v>
      </c>
      <c r="C65" s="278">
        <v>1419.5</v>
      </c>
      <c r="D65" s="279">
        <v>1433.9166666666667</v>
      </c>
      <c r="E65" s="279">
        <v>1396.5833333333335</v>
      </c>
      <c r="F65" s="279">
        <v>1373.6666666666667</v>
      </c>
      <c r="G65" s="279">
        <v>1336.3333333333335</v>
      </c>
      <c r="H65" s="279">
        <v>1456.8333333333335</v>
      </c>
      <c r="I65" s="279">
        <v>1494.166666666667</v>
      </c>
      <c r="J65" s="279">
        <v>1517.0833333333335</v>
      </c>
      <c r="K65" s="277">
        <v>1471.25</v>
      </c>
      <c r="L65" s="277">
        <v>1411</v>
      </c>
      <c r="M65" s="277">
        <v>0.35587000000000002</v>
      </c>
    </row>
    <row r="66" spans="1:13">
      <c r="A66" s="268">
        <v>56</v>
      </c>
      <c r="B66" s="277" t="s">
        <v>63</v>
      </c>
      <c r="C66" s="278">
        <v>1282.2</v>
      </c>
      <c r="D66" s="279">
        <v>1287.2666666666667</v>
      </c>
      <c r="E66" s="279">
        <v>1261.9333333333334</v>
      </c>
      <c r="F66" s="279">
        <v>1241.6666666666667</v>
      </c>
      <c r="G66" s="279">
        <v>1216.3333333333335</v>
      </c>
      <c r="H66" s="279">
        <v>1307.5333333333333</v>
      </c>
      <c r="I66" s="279">
        <v>1332.8666666666668</v>
      </c>
      <c r="J66" s="279">
        <v>1353.1333333333332</v>
      </c>
      <c r="K66" s="277">
        <v>1312.6</v>
      </c>
      <c r="L66" s="277">
        <v>1267</v>
      </c>
      <c r="M66" s="277">
        <v>6.7901800000000003</v>
      </c>
    </row>
    <row r="67" spans="1:13">
      <c r="A67" s="268">
        <v>57</v>
      </c>
      <c r="B67" s="277" t="s">
        <v>320</v>
      </c>
      <c r="C67" s="278">
        <v>5659.65</v>
      </c>
      <c r="D67" s="279">
        <v>5657.3999999999987</v>
      </c>
      <c r="E67" s="279">
        <v>5564.8499999999976</v>
      </c>
      <c r="F67" s="279">
        <v>5470.0499999999993</v>
      </c>
      <c r="G67" s="279">
        <v>5377.4999999999982</v>
      </c>
      <c r="H67" s="279">
        <v>5752.1999999999971</v>
      </c>
      <c r="I67" s="279">
        <v>5844.7499999999982</v>
      </c>
      <c r="J67" s="279">
        <v>5939.5499999999965</v>
      </c>
      <c r="K67" s="277">
        <v>5749.95</v>
      </c>
      <c r="L67" s="277">
        <v>5562.6</v>
      </c>
      <c r="M67" s="277">
        <v>0.22445999999999999</v>
      </c>
    </row>
    <row r="68" spans="1:13">
      <c r="A68" s="268">
        <v>58</v>
      </c>
      <c r="B68" s="277" t="s">
        <v>234</v>
      </c>
      <c r="C68" s="278">
        <v>1330.2</v>
      </c>
      <c r="D68" s="279">
        <v>1332.7333333333333</v>
      </c>
      <c r="E68" s="279">
        <v>1309.4666666666667</v>
      </c>
      <c r="F68" s="279">
        <v>1288.7333333333333</v>
      </c>
      <c r="G68" s="279">
        <v>1265.4666666666667</v>
      </c>
      <c r="H68" s="279">
        <v>1353.4666666666667</v>
      </c>
      <c r="I68" s="279">
        <v>1376.7333333333336</v>
      </c>
      <c r="J68" s="279">
        <v>1397.4666666666667</v>
      </c>
      <c r="K68" s="277">
        <v>1356</v>
      </c>
      <c r="L68" s="277">
        <v>1312</v>
      </c>
      <c r="M68" s="277">
        <v>1.0461199999999999</v>
      </c>
    </row>
    <row r="69" spans="1:13">
      <c r="A69" s="268">
        <v>59</v>
      </c>
      <c r="B69" s="277" t="s">
        <v>321</v>
      </c>
      <c r="C69" s="278">
        <v>313.85000000000002</v>
      </c>
      <c r="D69" s="279">
        <v>316.91666666666669</v>
      </c>
      <c r="E69" s="279">
        <v>309.93333333333339</v>
      </c>
      <c r="F69" s="279">
        <v>306.01666666666671</v>
      </c>
      <c r="G69" s="279">
        <v>299.03333333333342</v>
      </c>
      <c r="H69" s="279">
        <v>320.83333333333337</v>
      </c>
      <c r="I69" s="279">
        <v>327.81666666666661</v>
      </c>
      <c r="J69" s="279">
        <v>331.73333333333335</v>
      </c>
      <c r="K69" s="277">
        <v>323.89999999999998</v>
      </c>
      <c r="L69" s="277">
        <v>313</v>
      </c>
      <c r="M69" s="277">
        <v>29.894200000000001</v>
      </c>
    </row>
    <row r="70" spans="1:13">
      <c r="A70" s="268">
        <v>60</v>
      </c>
      <c r="B70" s="277" t="s">
        <v>65</v>
      </c>
      <c r="C70" s="278">
        <v>101.05</v>
      </c>
      <c r="D70" s="279">
        <v>101.39999999999999</v>
      </c>
      <c r="E70" s="279">
        <v>99.34999999999998</v>
      </c>
      <c r="F70" s="279">
        <v>97.649999999999991</v>
      </c>
      <c r="G70" s="279">
        <v>95.59999999999998</v>
      </c>
      <c r="H70" s="279">
        <v>103.09999999999998</v>
      </c>
      <c r="I70" s="279">
        <v>105.14999999999999</v>
      </c>
      <c r="J70" s="279">
        <v>106.84999999999998</v>
      </c>
      <c r="K70" s="277">
        <v>103.45</v>
      </c>
      <c r="L70" s="277">
        <v>99.7</v>
      </c>
      <c r="M70" s="277">
        <v>115.22844000000001</v>
      </c>
    </row>
    <row r="71" spans="1:13">
      <c r="A71" s="268">
        <v>61</v>
      </c>
      <c r="B71" s="277" t="s">
        <v>313</v>
      </c>
      <c r="C71" s="278">
        <v>617.4</v>
      </c>
      <c r="D71" s="279">
        <v>623.13333333333333</v>
      </c>
      <c r="E71" s="279">
        <v>607.31666666666661</v>
      </c>
      <c r="F71" s="279">
        <v>597.23333333333323</v>
      </c>
      <c r="G71" s="279">
        <v>581.41666666666652</v>
      </c>
      <c r="H71" s="279">
        <v>633.2166666666667</v>
      </c>
      <c r="I71" s="279">
        <v>649.03333333333353</v>
      </c>
      <c r="J71" s="279">
        <v>659.11666666666679</v>
      </c>
      <c r="K71" s="277">
        <v>638.95000000000005</v>
      </c>
      <c r="L71" s="277">
        <v>613.04999999999995</v>
      </c>
      <c r="M71" s="277">
        <v>3.6432899999999999</v>
      </c>
    </row>
    <row r="72" spans="1:13">
      <c r="A72" s="268">
        <v>62</v>
      </c>
      <c r="B72" s="277" t="s">
        <v>66</v>
      </c>
      <c r="C72" s="278">
        <v>561.79999999999995</v>
      </c>
      <c r="D72" s="279">
        <v>559.16666666666663</v>
      </c>
      <c r="E72" s="279">
        <v>553.68333333333328</v>
      </c>
      <c r="F72" s="279">
        <v>545.56666666666661</v>
      </c>
      <c r="G72" s="279">
        <v>540.08333333333326</v>
      </c>
      <c r="H72" s="279">
        <v>567.2833333333333</v>
      </c>
      <c r="I72" s="279">
        <v>572.76666666666665</v>
      </c>
      <c r="J72" s="279">
        <v>580.88333333333333</v>
      </c>
      <c r="K72" s="277">
        <v>564.65</v>
      </c>
      <c r="L72" s="277">
        <v>551.04999999999995</v>
      </c>
      <c r="M72" s="277">
        <v>19.726420000000001</v>
      </c>
    </row>
    <row r="73" spans="1:13">
      <c r="A73" s="268">
        <v>63</v>
      </c>
      <c r="B73" s="277" t="s">
        <v>67</v>
      </c>
      <c r="C73" s="278">
        <v>465.95</v>
      </c>
      <c r="D73" s="279">
        <v>463.65000000000003</v>
      </c>
      <c r="E73" s="279">
        <v>458.30000000000007</v>
      </c>
      <c r="F73" s="279">
        <v>450.65000000000003</v>
      </c>
      <c r="G73" s="279">
        <v>445.30000000000007</v>
      </c>
      <c r="H73" s="279">
        <v>471.30000000000007</v>
      </c>
      <c r="I73" s="279">
        <v>476.65000000000009</v>
      </c>
      <c r="J73" s="279">
        <v>484.30000000000007</v>
      </c>
      <c r="K73" s="277">
        <v>469</v>
      </c>
      <c r="L73" s="277">
        <v>456</v>
      </c>
      <c r="M73" s="277">
        <v>30.059480000000001</v>
      </c>
    </row>
    <row r="74" spans="1:13">
      <c r="A74" s="268">
        <v>64</v>
      </c>
      <c r="B74" s="277" t="s">
        <v>1046</v>
      </c>
      <c r="C74" s="278">
        <v>8963.75</v>
      </c>
      <c r="D74" s="279">
        <v>9013.6</v>
      </c>
      <c r="E74" s="279">
        <v>8850.1500000000015</v>
      </c>
      <c r="F74" s="279">
        <v>8736.5500000000011</v>
      </c>
      <c r="G74" s="279">
        <v>8573.1000000000022</v>
      </c>
      <c r="H74" s="279">
        <v>9127.2000000000007</v>
      </c>
      <c r="I74" s="279">
        <v>9290.6500000000015</v>
      </c>
      <c r="J74" s="279">
        <v>9404.25</v>
      </c>
      <c r="K74" s="277">
        <v>9177.0499999999993</v>
      </c>
      <c r="L74" s="277">
        <v>8900</v>
      </c>
      <c r="M74" s="277">
        <v>5.561E-2</v>
      </c>
    </row>
    <row r="75" spans="1:13">
      <c r="A75" s="268">
        <v>65</v>
      </c>
      <c r="B75" s="277" t="s">
        <v>69</v>
      </c>
      <c r="C75" s="278">
        <v>504.25</v>
      </c>
      <c r="D75" s="279">
        <v>500.66666666666669</v>
      </c>
      <c r="E75" s="279">
        <v>494.68333333333339</v>
      </c>
      <c r="F75" s="279">
        <v>485.11666666666673</v>
      </c>
      <c r="G75" s="279">
        <v>479.13333333333344</v>
      </c>
      <c r="H75" s="279">
        <v>510.23333333333335</v>
      </c>
      <c r="I75" s="279">
        <v>516.21666666666658</v>
      </c>
      <c r="J75" s="279">
        <v>525.7833333333333</v>
      </c>
      <c r="K75" s="277">
        <v>506.65</v>
      </c>
      <c r="L75" s="277">
        <v>491.1</v>
      </c>
      <c r="M75" s="277">
        <v>314.78271999999998</v>
      </c>
    </row>
    <row r="76" spans="1:13" s="16" customFormat="1">
      <c r="A76" s="268">
        <v>66</v>
      </c>
      <c r="B76" s="277" t="s">
        <v>70</v>
      </c>
      <c r="C76" s="278">
        <v>36.5</v>
      </c>
      <c r="D76" s="279">
        <v>36.433333333333337</v>
      </c>
      <c r="E76" s="279">
        <v>35.666666666666671</v>
      </c>
      <c r="F76" s="279">
        <v>34.833333333333336</v>
      </c>
      <c r="G76" s="279">
        <v>34.06666666666667</v>
      </c>
      <c r="H76" s="279">
        <v>37.266666666666673</v>
      </c>
      <c r="I76" s="279">
        <v>38.033333333333339</v>
      </c>
      <c r="J76" s="279">
        <v>38.866666666666674</v>
      </c>
      <c r="K76" s="277">
        <v>37.200000000000003</v>
      </c>
      <c r="L76" s="277">
        <v>35.6</v>
      </c>
      <c r="M76" s="277">
        <v>360.65577999999999</v>
      </c>
    </row>
    <row r="77" spans="1:13" s="16" customFormat="1">
      <c r="A77" s="268">
        <v>67</v>
      </c>
      <c r="B77" s="277" t="s">
        <v>71</v>
      </c>
      <c r="C77" s="278">
        <v>427.9</v>
      </c>
      <c r="D77" s="279">
        <v>423.2</v>
      </c>
      <c r="E77" s="279">
        <v>414.4</v>
      </c>
      <c r="F77" s="279">
        <v>400.9</v>
      </c>
      <c r="G77" s="279">
        <v>392.09999999999997</v>
      </c>
      <c r="H77" s="279">
        <v>436.7</v>
      </c>
      <c r="I77" s="279">
        <v>445.50000000000006</v>
      </c>
      <c r="J77" s="279">
        <v>459</v>
      </c>
      <c r="K77" s="277">
        <v>432</v>
      </c>
      <c r="L77" s="277">
        <v>409.7</v>
      </c>
      <c r="M77" s="277">
        <v>93.648089999999996</v>
      </c>
    </row>
    <row r="78" spans="1:13" s="16" customFormat="1">
      <c r="A78" s="268">
        <v>68</v>
      </c>
      <c r="B78" s="277" t="s">
        <v>322</v>
      </c>
      <c r="C78" s="278">
        <v>584.04999999999995</v>
      </c>
      <c r="D78" s="279">
        <v>583.41666666666663</v>
      </c>
      <c r="E78" s="279">
        <v>575.83333333333326</v>
      </c>
      <c r="F78" s="279">
        <v>567.61666666666667</v>
      </c>
      <c r="G78" s="279">
        <v>560.0333333333333</v>
      </c>
      <c r="H78" s="279">
        <v>591.63333333333321</v>
      </c>
      <c r="I78" s="279">
        <v>599.21666666666647</v>
      </c>
      <c r="J78" s="279">
        <v>607.43333333333317</v>
      </c>
      <c r="K78" s="277">
        <v>591</v>
      </c>
      <c r="L78" s="277">
        <v>575.20000000000005</v>
      </c>
      <c r="M78" s="277">
        <v>1.1189499999999999</v>
      </c>
    </row>
    <row r="79" spans="1:13" s="16" customFormat="1">
      <c r="A79" s="268">
        <v>69</v>
      </c>
      <c r="B79" s="277" t="s">
        <v>324</v>
      </c>
      <c r="C79" s="278">
        <v>150.6</v>
      </c>
      <c r="D79" s="279">
        <v>150.9</v>
      </c>
      <c r="E79" s="279">
        <v>147.80000000000001</v>
      </c>
      <c r="F79" s="279">
        <v>145</v>
      </c>
      <c r="G79" s="279">
        <v>141.9</v>
      </c>
      <c r="H79" s="279">
        <v>153.70000000000002</v>
      </c>
      <c r="I79" s="279">
        <v>156.79999999999998</v>
      </c>
      <c r="J79" s="279">
        <v>159.60000000000002</v>
      </c>
      <c r="K79" s="277">
        <v>154</v>
      </c>
      <c r="L79" s="277">
        <v>148.1</v>
      </c>
      <c r="M79" s="277">
        <v>9.2263599999999997</v>
      </c>
    </row>
    <row r="80" spans="1:13" s="16" customFormat="1">
      <c r="A80" s="268">
        <v>70</v>
      </c>
      <c r="B80" s="277" t="s">
        <v>325</v>
      </c>
      <c r="C80" s="278">
        <v>2603</v>
      </c>
      <c r="D80" s="279">
        <v>2545.8333333333335</v>
      </c>
      <c r="E80" s="279">
        <v>2458.666666666667</v>
      </c>
      <c r="F80" s="279">
        <v>2314.3333333333335</v>
      </c>
      <c r="G80" s="279">
        <v>2227.166666666667</v>
      </c>
      <c r="H80" s="279">
        <v>2690.166666666667</v>
      </c>
      <c r="I80" s="279">
        <v>2777.3333333333339</v>
      </c>
      <c r="J80" s="279">
        <v>2921.666666666667</v>
      </c>
      <c r="K80" s="277">
        <v>2633</v>
      </c>
      <c r="L80" s="277">
        <v>2401.5</v>
      </c>
      <c r="M80" s="277">
        <v>1.4799100000000001</v>
      </c>
    </row>
    <row r="81" spans="1:13" s="16" customFormat="1">
      <c r="A81" s="268">
        <v>71</v>
      </c>
      <c r="B81" s="277" t="s">
        <v>326</v>
      </c>
      <c r="C81" s="278">
        <v>599.70000000000005</v>
      </c>
      <c r="D81" s="279">
        <v>598.9</v>
      </c>
      <c r="E81" s="279">
        <v>590.79999999999995</v>
      </c>
      <c r="F81" s="279">
        <v>581.9</v>
      </c>
      <c r="G81" s="279">
        <v>573.79999999999995</v>
      </c>
      <c r="H81" s="279">
        <v>607.79999999999995</v>
      </c>
      <c r="I81" s="279">
        <v>615.90000000000009</v>
      </c>
      <c r="J81" s="279">
        <v>624.79999999999995</v>
      </c>
      <c r="K81" s="277">
        <v>607</v>
      </c>
      <c r="L81" s="277">
        <v>590</v>
      </c>
      <c r="M81" s="277">
        <v>0.94965999999999995</v>
      </c>
    </row>
    <row r="82" spans="1:13" s="16" customFormat="1">
      <c r="A82" s="268">
        <v>72</v>
      </c>
      <c r="B82" s="277" t="s">
        <v>327</v>
      </c>
      <c r="C82" s="278">
        <v>63.4</v>
      </c>
      <c r="D82" s="279">
        <v>63.35</v>
      </c>
      <c r="E82" s="279">
        <v>62.350000000000009</v>
      </c>
      <c r="F82" s="279">
        <v>61.300000000000004</v>
      </c>
      <c r="G82" s="279">
        <v>60.300000000000011</v>
      </c>
      <c r="H82" s="279">
        <v>64.400000000000006</v>
      </c>
      <c r="I82" s="279">
        <v>65.399999999999991</v>
      </c>
      <c r="J82" s="279">
        <v>66.45</v>
      </c>
      <c r="K82" s="277">
        <v>64.349999999999994</v>
      </c>
      <c r="L82" s="277">
        <v>62.3</v>
      </c>
      <c r="M82" s="277">
        <v>12.145440000000001</v>
      </c>
    </row>
    <row r="83" spans="1:13" s="16" customFormat="1">
      <c r="A83" s="268">
        <v>73</v>
      </c>
      <c r="B83" s="277" t="s">
        <v>72</v>
      </c>
      <c r="C83" s="278">
        <v>12778.1</v>
      </c>
      <c r="D83" s="279">
        <v>12730.716666666665</v>
      </c>
      <c r="E83" s="279">
        <v>12617.433333333331</v>
      </c>
      <c r="F83" s="279">
        <v>12456.766666666665</v>
      </c>
      <c r="G83" s="279">
        <v>12343.48333333333</v>
      </c>
      <c r="H83" s="279">
        <v>12891.383333333331</v>
      </c>
      <c r="I83" s="279">
        <v>13004.666666666668</v>
      </c>
      <c r="J83" s="279">
        <v>13165.333333333332</v>
      </c>
      <c r="K83" s="277">
        <v>12844</v>
      </c>
      <c r="L83" s="277">
        <v>12570.05</v>
      </c>
      <c r="M83" s="277">
        <v>0.42770999999999998</v>
      </c>
    </row>
    <row r="84" spans="1:13" s="16" customFormat="1">
      <c r="A84" s="268">
        <v>74</v>
      </c>
      <c r="B84" s="277" t="s">
        <v>74</v>
      </c>
      <c r="C84" s="278">
        <v>405.95</v>
      </c>
      <c r="D84" s="279">
        <v>404.81666666666666</v>
      </c>
      <c r="E84" s="279">
        <v>400.13333333333333</v>
      </c>
      <c r="F84" s="279">
        <v>394.31666666666666</v>
      </c>
      <c r="G84" s="279">
        <v>389.63333333333333</v>
      </c>
      <c r="H84" s="279">
        <v>410.63333333333333</v>
      </c>
      <c r="I84" s="279">
        <v>415.31666666666661</v>
      </c>
      <c r="J84" s="279">
        <v>421.13333333333333</v>
      </c>
      <c r="K84" s="277">
        <v>409.5</v>
      </c>
      <c r="L84" s="277">
        <v>399</v>
      </c>
      <c r="M84" s="277">
        <v>67.355860000000007</v>
      </c>
    </row>
    <row r="85" spans="1:13" s="16" customFormat="1">
      <c r="A85" s="268">
        <v>75</v>
      </c>
      <c r="B85" s="277" t="s">
        <v>328</v>
      </c>
      <c r="C85" s="278">
        <v>159.6</v>
      </c>
      <c r="D85" s="279">
        <v>160.69999999999999</v>
      </c>
      <c r="E85" s="279">
        <v>155.94999999999999</v>
      </c>
      <c r="F85" s="279">
        <v>152.30000000000001</v>
      </c>
      <c r="G85" s="279">
        <v>147.55000000000001</v>
      </c>
      <c r="H85" s="279">
        <v>164.34999999999997</v>
      </c>
      <c r="I85" s="279">
        <v>169.09999999999997</v>
      </c>
      <c r="J85" s="279">
        <v>172.74999999999994</v>
      </c>
      <c r="K85" s="277">
        <v>165.45</v>
      </c>
      <c r="L85" s="277">
        <v>157.05000000000001</v>
      </c>
      <c r="M85" s="277">
        <v>0.97823000000000004</v>
      </c>
    </row>
    <row r="86" spans="1:13" s="16" customFormat="1">
      <c r="A86" s="268">
        <v>76</v>
      </c>
      <c r="B86" s="277" t="s">
        <v>75</v>
      </c>
      <c r="C86" s="278">
        <v>3738.3</v>
      </c>
      <c r="D86" s="279">
        <v>3724.4666666666667</v>
      </c>
      <c r="E86" s="279">
        <v>3699.9333333333334</v>
      </c>
      <c r="F86" s="279">
        <v>3661.5666666666666</v>
      </c>
      <c r="G86" s="279">
        <v>3637.0333333333333</v>
      </c>
      <c r="H86" s="279">
        <v>3762.8333333333335</v>
      </c>
      <c r="I86" s="279">
        <v>3787.3666666666672</v>
      </c>
      <c r="J86" s="279">
        <v>3825.7333333333336</v>
      </c>
      <c r="K86" s="277">
        <v>3749</v>
      </c>
      <c r="L86" s="277">
        <v>3686.1</v>
      </c>
      <c r="M86" s="277">
        <v>3.32884</v>
      </c>
    </row>
    <row r="87" spans="1:13" s="16" customFormat="1">
      <c r="A87" s="268">
        <v>77</v>
      </c>
      <c r="B87" s="277" t="s">
        <v>314</v>
      </c>
      <c r="C87" s="278">
        <v>530.25</v>
      </c>
      <c r="D87" s="279">
        <v>532.4</v>
      </c>
      <c r="E87" s="279">
        <v>519.84999999999991</v>
      </c>
      <c r="F87" s="279">
        <v>509.44999999999993</v>
      </c>
      <c r="G87" s="279">
        <v>496.89999999999986</v>
      </c>
      <c r="H87" s="279">
        <v>542.79999999999995</v>
      </c>
      <c r="I87" s="279">
        <v>555.34999999999991</v>
      </c>
      <c r="J87" s="279">
        <v>565.75</v>
      </c>
      <c r="K87" s="277">
        <v>544.95000000000005</v>
      </c>
      <c r="L87" s="277">
        <v>522</v>
      </c>
      <c r="M87" s="277">
        <v>10.41048</v>
      </c>
    </row>
    <row r="88" spans="1:13" s="16" customFormat="1">
      <c r="A88" s="268">
        <v>78</v>
      </c>
      <c r="B88" s="277" t="s">
        <v>323</v>
      </c>
      <c r="C88" s="278">
        <v>164.35</v>
      </c>
      <c r="D88" s="279">
        <v>166.5</v>
      </c>
      <c r="E88" s="279">
        <v>161</v>
      </c>
      <c r="F88" s="279">
        <v>157.65</v>
      </c>
      <c r="G88" s="279">
        <v>152.15</v>
      </c>
      <c r="H88" s="279">
        <v>169.85</v>
      </c>
      <c r="I88" s="279">
        <v>175.35</v>
      </c>
      <c r="J88" s="279">
        <v>178.7</v>
      </c>
      <c r="K88" s="277">
        <v>172</v>
      </c>
      <c r="L88" s="277">
        <v>163.15</v>
      </c>
      <c r="M88" s="277">
        <v>15.82015</v>
      </c>
    </row>
    <row r="89" spans="1:13" s="16" customFormat="1">
      <c r="A89" s="268">
        <v>79</v>
      </c>
      <c r="B89" s="277" t="s">
        <v>76</v>
      </c>
      <c r="C89" s="278">
        <v>370.6</v>
      </c>
      <c r="D89" s="279">
        <v>367.4666666666667</v>
      </c>
      <c r="E89" s="279">
        <v>363.13333333333338</v>
      </c>
      <c r="F89" s="279">
        <v>355.66666666666669</v>
      </c>
      <c r="G89" s="279">
        <v>351.33333333333337</v>
      </c>
      <c r="H89" s="279">
        <v>374.93333333333339</v>
      </c>
      <c r="I89" s="279">
        <v>379.26666666666665</v>
      </c>
      <c r="J89" s="279">
        <v>386.73333333333341</v>
      </c>
      <c r="K89" s="277">
        <v>371.8</v>
      </c>
      <c r="L89" s="277">
        <v>360</v>
      </c>
      <c r="M89" s="277">
        <v>35.924460000000003</v>
      </c>
    </row>
    <row r="90" spans="1:13" s="16" customFormat="1">
      <c r="A90" s="268">
        <v>80</v>
      </c>
      <c r="B90" s="277" t="s">
        <v>77</v>
      </c>
      <c r="C90" s="278">
        <v>97.65</v>
      </c>
      <c r="D90" s="279">
        <v>97.600000000000009</v>
      </c>
      <c r="E90" s="279">
        <v>95.750000000000014</v>
      </c>
      <c r="F90" s="279">
        <v>93.850000000000009</v>
      </c>
      <c r="G90" s="279">
        <v>92.000000000000014</v>
      </c>
      <c r="H90" s="279">
        <v>99.500000000000014</v>
      </c>
      <c r="I90" s="279">
        <v>101.35000000000001</v>
      </c>
      <c r="J90" s="279">
        <v>103.25000000000001</v>
      </c>
      <c r="K90" s="277">
        <v>99.45</v>
      </c>
      <c r="L90" s="277">
        <v>95.7</v>
      </c>
      <c r="M90" s="277">
        <v>66.013909999999996</v>
      </c>
    </row>
    <row r="91" spans="1:13" s="16" customFormat="1">
      <c r="A91" s="268">
        <v>81</v>
      </c>
      <c r="B91" s="277" t="s">
        <v>332</v>
      </c>
      <c r="C91" s="278">
        <v>371.85</v>
      </c>
      <c r="D91" s="279">
        <v>369.65000000000003</v>
      </c>
      <c r="E91" s="279">
        <v>366.30000000000007</v>
      </c>
      <c r="F91" s="279">
        <v>360.75000000000006</v>
      </c>
      <c r="G91" s="279">
        <v>357.40000000000009</v>
      </c>
      <c r="H91" s="279">
        <v>375.20000000000005</v>
      </c>
      <c r="I91" s="279">
        <v>378.55000000000007</v>
      </c>
      <c r="J91" s="279">
        <v>384.1</v>
      </c>
      <c r="K91" s="277">
        <v>373</v>
      </c>
      <c r="L91" s="277">
        <v>364.1</v>
      </c>
      <c r="M91" s="277">
        <v>3.2364000000000002</v>
      </c>
    </row>
    <row r="92" spans="1:13" s="16" customFormat="1">
      <c r="A92" s="268">
        <v>82</v>
      </c>
      <c r="B92" s="277" t="s">
        <v>333</v>
      </c>
      <c r="C92" s="278">
        <v>524.25</v>
      </c>
      <c r="D92" s="279">
        <v>521.58333333333337</v>
      </c>
      <c r="E92" s="279">
        <v>515.16666666666674</v>
      </c>
      <c r="F92" s="279">
        <v>506.08333333333337</v>
      </c>
      <c r="G92" s="279">
        <v>499.66666666666674</v>
      </c>
      <c r="H92" s="279">
        <v>530.66666666666674</v>
      </c>
      <c r="I92" s="279">
        <v>537.08333333333348</v>
      </c>
      <c r="J92" s="279">
        <v>546.16666666666674</v>
      </c>
      <c r="K92" s="277">
        <v>528</v>
      </c>
      <c r="L92" s="277">
        <v>512.5</v>
      </c>
      <c r="M92" s="277">
        <v>1.9177200000000001</v>
      </c>
    </row>
    <row r="93" spans="1:13" s="16" customFormat="1">
      <c r="A93" s="268">
        <v>83</v>
      </c>
      <c r="B93" s="277" t="s">
        <v>335</v>
      </c>
      <c r="C93" s="278">
        <v>247.7</v>
      </c>
      <c r="D93" s="279">
        <v>247.7166666666667</v>
      </c>
      <c r="E93" s="279">
        <v>243.03333333333339</v>
      </c>
      <c r="F93" s="279">
        <v>238.3666666666667</v>
      </c>
      <c r="G93" s="279">
        <v>233.68333333333339</v>
      </c>
      <c r="H93" s="279">
        <v>252.38333333333338</v>
      </c>
      <c r="I93" s="279">
        <v>257.06666666666666</v>
      </c>
      <c r="J93" s="279">
        <v>261.73333333333335</v>
      </c>
      <c r="K93" s="277">
        <v>252.4</v>
      </c>
      <c r="L93" s="277">
        <v>243.05</v>
      </c>
      <c r="M93" s="277">
        <v>1.91275</v>
      </c>
    </row>
    <row r="94" spans="1:13" s="16" customFormat="1">
      <c r="A94" s="268">
        <v>84</v>
      </c>
      <c r="B94" s="277" t="s">
        <v>329</v>
      </c>
      <c r="C94" s="278">
        <v>394.6</v>
      </c>
      <c r="D94" s="279">
        <v>396</v>
      </c>
      <c r="E94" s="279">
        <v>390.6</v>
      </c>
      <c r="F94" s="279">
        <v>386.6</v>
      </c>
      <c r="G94" s="279">
        <v>381.20000000000005</v>
      </c>
      <c r="H94" s="279">
        <v>400</v>
      </c>
      <c r="I94" s="279">
        <v>405.4</v>
      </c>
      <c r="J94" s="279">
        <v>409.4</v>
      </c>
      <c r="K94" s="277">
        <v>401.4</v>
      </c>
      <c r="L94" s="277">
        <v>392</v>
      </c>
      <c r="M94" s="277">
        <v>0.53483999999999998</v>
      </c>
    </row>
    <row r="95" spans="1:13" s="16" customFormat="1">
      <c r="A95" s="268">
        <v>85</v>
      </c>
      <c r="B95" s="277" t="s">
        <v>78</v>
      </c>
      <c r="C95" s="278">
        <v>119.85</v>
      </c>
      <c r="D95" s="279">
        <v>119.55</v>
      </c>
      <c r="E95" s="279">
        <v>117.8</v>
      </c>
      <c r="F95" s="279">
        <v>115.75</v>
      </c>
      <c r="G95" s="279">
        <v>114</v>
      </c>
      <c r="H95" s="279">
        <v>121.6</v>
      </c>
      <c r="I95" s="279">
        <v>123.35</v>
      </c>
      <c r="J95" s="279">
        <v>125.39999999999999</v>
      </c>
      <c r="K95" s="277">
        <v>121.3</v>
      </c>
      <c r="L95" s="277">
        <v>117.5</v>
      </c>
      <c r="M95" s="277">
        <v>7.2134999999999998</v>
      </c>
    </row>
    <row r="96" spans="1:13" s="16" customFormat="1">
      <c r="A96" s="268">
        <v>86</v>
      </c>
      <c r="B96" s="277" t="s">
        <v>330</v>
      </c>
      <c r="C96" s="278">
        <v>237.75</v>
      </c>
      <c r="D96" s="279">
        <v>239.43333333333331</v>
      </c>
      <c r="E96" s="279">
        <v>233.31666666666661</v>
      </c>
      <c r="F96" s="279">
        <v>228.8833333333333</v>
      </c>
      <c r="G96" s="279">
        <v>222.76666666666659</v>
      </c>
      <c r="H96" s="279">
        <v>243.86666666666662</v>
      </c>
      <c r="I96" s="279">
        <v>249.98333333333335</v>
      </c>
      <c r="J96" s="279">
        <v>254.41666666666663</v>
      </c>
      <c r="K96" s="277">
        <v>245.55</v>
      </c>
      <c r="L96" s="277">
        <v>235</v>
      </c>
      <c r="M96" s="277">
        <v>3.0113599999999998</v>
      </c>
    </row>
    <row r="97" spans="1:13" s="16" customFormat="1">
      <c r="A97" s="268">
        <v>87</v>
      </c>
      <c r="B97" s="277" t="s">
        <v>338</v>
      </c>
      <c r="C97" s="278">
        <v>449.9</v>
      </c>
      <c r="D97" s="279">
        <v>446.33333333333331</v>
      </c>
      <c r="E97" s="279">
        <v>436.66666666666663</v>
      </c>
      <c r="F97" s="279">
        <v>423.43333333333334</v>
      </c>
      <c r="G97" s="279">
        <v>413.76666666666665</v>
      </c>
      <c r="H97" s="279">
        <v>459.56666666666661</v>
      </c>
      <c r="I97" s="279">
        <v>469.23333333333323</v>
      </c>
      <c r="J97" s="279">
        <v>482.46666666666658</v>
      </c>
      <c r="K97" s="277">
        <v>456</v>
      </c>
      <c r="L97" s="277">
        <v>433.1</v>
      </c>
      <c r="M97" s="277">
        <v>30.75093</v>
      </c>
    </row>
    <row r="98" spans="1:13" s="16" customFormat="1">
      <c r="A98" s="268">
        <v>88</v>
      </c>
      <c r="B98" s="277" t="s">
        <v>336</v>
      </c>
      <c r="C98" s="278">
        <v>881.35</v>
      </c>
      <c r="D98" s="279">
        <v>880.41666666666663</v>
      </c>
      <c r="E98" s="279">
        <v>870.93333333333328</v>
      </c>
      <c r="F98" s="279">
        <v>860.51666666666665</v>
      </c>
      <c r="G98" s="279">
        <v>851.0333333333333</v>
      </c>
      <c r="H98" s="279">
        <v>890.83333333333326</v>
      </c>
      <c r="I98" s="279">
        <v>900.31666666666661</v>
      </c>
      <c r="J98" s="279">
        <v>910.73333333333323</v>
      </c>
      <c r="K98" s="277">
        <v>889.9</v>
      </c>
      <c r="L98" s="277">
        <v>870</v>
      </c>
      <c r="M98" s="277">
        <v>0.49507000000000001</v>
      </c>
    </row>
    <row r="99" spans="1:13" s="16" customFormat="1">
      <c r="A99" s="268">
        <v>89</v>
      </c>
      <c r="B99" s="277" t="s">
        <v>337</v>
      </c>
      <c r="C99" s="278">
        <v>16.350000000000001</v>
      </c>
      <c r="D99" s="279">
        <v>16.333333333333332</v>
      </c>
      <c r="E99" s="279">
        <v>16.016666666666666</v>
      </c>
      <c r="F99" s="279">
        <v>15.683333333333334</v>
      </c>
      <c r="G99" s="279">
        <v>15.366666666666667</v>
      </c>
      <c r="H99" s="279">
        <v>16.666666666666664</v>
      </c>
      <c r="I99" s="279">
        <v>16.983333333333334</v>
      </c>
      <c r="J99" s="279">
        <v>17.316666666666663</v>
      </c>
      <c r="K99" s="277">
        <v>16.649999999999999</v>
      </c>
      <c r="L99" s="277">
        <v>16</v>
      </c>
      <c r="M99" s="277">
        <v>6.4962299999999997</v>
      </c>
    </row>
    <row r="100" spans="1:13" s="16" customFormat="1">
      <c r="A100" s="268">
        <v>90</v>
      </c>
      <c r="B100" s="277" t="s">
        <v>339</v>
      </c>
      <c r="C100" s="278">
        <v>158.19999999999999</v>
      </c>
      <c r="D100" s="279">
        <v>158.26666666666665</v>
      </c>
      <c r="E100" s="279">
        <v>156.68333333333331</v>
      </c>
      <c r="F100" s="279">
        <v>155.16666666666666</v>
      </c>
      <c r="G100" s="279">
        <v>153.58333333333331</v>
      </c>
      <c r="H100" s="279">
        <v>159.7833333333333</v>
      </c>
      <c r="I100" s="279">
        <v>161.36666666666667</v>
      </c>
      <c r="J100" s="279">
        <v>162.8833333333333</v>
      </c>
      <c r="K100" s="277">
        <v>159.85</v>
      </c>
      <c r="L100" s="277">
        <v>156.75</v>
      </c>
      <c r="M100" s="277">
        <v>1.3071900000000001</v>
      </c>
    </row>
    <row r="101" spans="1:13">
      <c r="A101" s="268">
        <v>91</v>
      </c>
      <c r="B101" s="277" t="s">
        <v>80</v>
      </c>
      <c r="C101" s="278">
        <v>336.3</v>
      </c>
      <c r="D101" s="279">
        <v>332.2166666666667</v>
      </c>
      <c r="E101" s="279">
        <v>325.53333333333342</v>
      </c>
      <c r="F101" s="279">
        <v>314.76666666666671</v>
      </c>
      <c r="G101" s="279">
        <v>308.08333333333343</v>
      </c>
      <c r="H101" s="279">
        <v>342.98333333333341</v>
      </c>
      <c r="I101" s="279">
        <v>349.66666666666669</v>
      </c>
      <c r="J101" s="279">
        <v>360.43333333333339</v>
      </c>
      <c r="K101" s="277">
        <v>338.9</v>
      </c>
      <c r="L101" s="277">
        <v>321.45</v>
      </c>
      <c r="M101" s="277">
        <v>12.453799999999999</v>
      </c>
    </row>
    <row r="102" spans="1:13">
      <c r="A102" s="268">
        <v>92</v>
      </c>
      <c r="B102" s="277" t="s">
        <v>340</v>
      </c>
      <c r="C102" s="278">
        <v>2416.85</v>
      </c>
      <c r="D102" s="279">
        <v>2449.4166666666665</v>
      </c>
      <c r="E102" s="279">
        <v>2354.833333333333</v>
      </c>
      <c r="F102" s="279">
        <v>2292.8166666666666</v>
      </c>
      <c r="G102" s="279">
        <v>2198.2333333333331</v>
      </c>
      <c r="H102" s="279">
        <v>2511.4333333333329</v>
      </c>
      <c r="I102" s="279">
        <v>2606.016666666666</v>
      </c>
      <c r="J102" s="279">
        <v>2668.0333333333328</v>
      </c>
      <c r="K102" s="277">
        <v>2544</v>
      </c>
      <c r="L102" s="277">
        <v>2387.4</v>
      </c>
      <c r="M102" s="277">
        <v>4.2639999999999997E-2</v>
      </c>
    </row>
    <row r="103" spans="1:13">
      <c r="A103" s="268">
        <v>93</v>
      </c>
      <c r="B103" s="277" t="s">
        <v>81</v>
      </c>
      <c r="C103" s="278">
        <v>613.4</v>
      </c>
      <c r="D103" s="279">
        <v>614.53333333333342</v>
      </c>
      <c r="E103" s="279">
        <v>604.06666666666683</v>
      </c>
      <c r="F103" s="279">
        <v>594.73333333333346</v>
      </c>
      <c r="G103" s="279">
        <v>584.26666666666688</v>
      </c>
      <c r="H103" s="279">
        <v>623.86666666666679</v>
      </c>
      <c r="I103" s="279">
        <v>634.33333333333326</v>
      </c>
      <c r="J103" s="279">
        <v>643.66666666666674</v>
      </c>
      <c r="K103" s="277">
        <v>625</v>
      </c>
      <c r="L103" s="277">
        <v>605.20000000000005</v>
      </c>
      <c r="M103" s="277">
        <v>3.1569799999999999</v>
      </c>
    </row>
    <row r="104" spans="1:13">
      <c r="A104" s="268">
        <v>94</v>
      </c>
      <c r="B104" s="277" t="s">
        <v>334</v>
      </c>
      <c r="C104" s="278">
        <v>217.15</v>
      </c>
      <c r="D104" s="279">
        <v>219.18333333333331</v>
      </c>
      <c r="E104" s="279">
        <v>213.21666666666661</v>
      </c>
      <c r="F104" s="279">
        <v>209.2833333333333</v>
      </c>
      <c r="G104" s="279">
        <v>203.31666666666661</v>
      </c>
      <c r="H104" s="279">
        <v>223.11666666666662</v>
      </c>
      <c r="I104" s="279">
        <v>229.08333333333331</v>
      </c>
      <c r="J104" s="279">
        <v>233.01666666666662</v>
      </c>
      <c r="K104" s="277">
        <v>225.15</v>
      </c>
      <c r="L104" s="277">
        <v>215.25</v>
      </c>
      <c r="M104" s="277">
        <v>0.73285999999999996</v>
      </c>
    </row>
    <row r="105" spans="1:13">
      <c r="A105" s="268">
        <v>95</v>
      </c>
      <c r="B105" s="277" t="s">
        <v>342</v>
      </c>
      <c r="C105" s="278">
        <v>135.30000000000001</v>
      </c>
      <c r="D105" s="279">
        <v>136.08333333333334</v>
      </c>
      <c r="E105" s="279">
        <v>132.4666666666667</v>
      </c>
      <c r="F105" s="279">
        <v>129.63333333333335</v>
      </c>
      <c r="G105" s="279">
        <v>126.01666666666671</v>
      </c>
      <c r="H105" s="279">
        <v>138.91666666666669</v>
      </c>
      <c r="I105" s="279">
        <v>142.5333333333333</v>
      </c>
      <c r="J105" s="279">
        <v>145.36666666666667</v>
      </c>
      <c r="K105" s="277">
        <v>139.69999999999999</v>
      </c>
      <c r="L105" s="277">
        <v>133.25</v>
      </c>
      <c r="M105" s="277">
        <v>13.600540000000001</v>
      </c>
    </row>
    <row r="106" spans="1:13">
      <c r="A106" s="268">
        <v>96</v>
      </c>
      <c r="B106" s="277" t="s">
        <v>343</v>
      </c>
      <c r="C106" s="278">
        <v>75.7</v>
      </c>
      <c r="D106" s="279">
        <v>76.399999999999991</v>
      </c>
      <c r="E106" s="279">
        <v>73.999999999999986</v>
      </c>
      <c r="F106" s="279">
        <v>72.3</v>
      </c>
      <c r="G106" s="279">
        <v>69.899999999999991</v>
      </c>
      <c r="H106" s="279">
        <v>78.09999999999998</v>
      </c>
      <c r="I106" s="279">
        <v>80.499999999999986</v>
      </c>
      <c r="J106" s="279">
        <v>82.199999999999974</v>
      </c>
      <c r="K106" s="277">
        <v>78.8</v>
      </c>
      <c r="L106" s="277">
        <v>74.7</v>
      </c>
      <c r="M106" s="277">
        <v>5.6163499999999997</v>
      </c>
    </row>
    <row r="107" spans="1:13">
      <c r="A107" s="268">
        <v>97</v>
      </c>
      <c r="B107" s="277" t="s">
        <v>82</v>
      </c>
      <c r="C107" s="278">
        <v>220.55</v>
      </c>
      <c r="D107" s="279">
        <v>219.9</v>
      </c>
      <c r="E107" s="279">
        <v>216.25</v>
      </c>
      <c r="F107" s="279">
        <v>211.95</v>
      </c>
      <c r="G107" s="279">
        <v>208.29999999999998</v>
      </c>
      <c r="H107" s="279">
        <v>224.20000000000002</v>
      </c>
      <c r="I107" s="279">
        <v>227.85000000000005</v>
      </c>
      <c r="J107" s="279">
        <v>232.15000000000003</v>
      </c>
      <c r="K107" s="277">
        <v>223.55</v>
      </c>
      <c r="L107" s="277">
        <v>215.6</v>
      </c>
      <c r="M107" s="277">
        <v>43.422440000000002</v>
      </c>
    </row>
    <row r="108" spans="1:13">
      <c r="A108" s="268">
        <v>98</v>
      </c>
      <c r="B108" s="285" t="s">
        <v>344</v>
      </c>
      <c r="C108" s="278">
        <v>391.8</v>
      </c>
      <c r="D108" s="279">
        <v>395.3</v>
      </c>
      <c r="E108" s="279">
        <v>382.70000000000005</v>
      </c>
      <c r="F108" s="279">
        <v>373.6</v>
      </c>
      <c r="G108" s="279">
        <v>361.00000000000006</v>
      </c>
      <c r="H108" s="279">
        <v>404.40000000000003</v>
      </c>
      <c r="I108" s="279">
        <v>417.00000000000006</v>
      </c>
      <c r="J108" s="279">
        <v>426.1</v>
      </c>
      <c r="K108" s="277">
        <v>407.9</v>
      </c>
      <c r="L108" s="277">
        <v>386.2</v>
      </c>
      <c r="M108" s="277">
        <v>0.94713999999999998</v>
      </c>
    </row>
    <row r="109" spans="1:13">
      <c r="A109" s="268">
        <v>99</v>
      </c>
      <c r="B109" s="277" t="s">
        <v>83</v>
      </c>
      <c r="C109" s="278">
        <v>727.55</v>
      </c>
      <c r="D109" s="279">
        <v>722.56666666666661</v>
      </c>
      <c r="E109" s="279">
        <v>710.18333333333317</v>
      </c>
      <c r="F109" s="279">
        <v>692.81666666666661</v>
      </c>
      <c r="G109" s="279">
        <v>680.43333333333317</v>
      </c>
      <c r="H109" s="279">
        <v>739.93333333333317</v>
      </c>
      <c r="I109" s="279">
        <v>752.31666666666661</v>
      </c>
      <c r="J109" s="279">
        <v>769.68333333333317</v>
      </c>
      <c r="K109" s="277">
        <v>734.95</v>
      </c>
      <c r="L109" s="277">
        <v>705.2</v>
      </c>
      <c r="M109" s="277">
        <v>90.827200000000005</v>
      </c>
    </row>
    <row r="110" spans="1:13">
      <c r="A110" s="268">
        <v>100</v>
      </c>
      <c r="B110" s="277" t="s">
        <v>84</v>
      </c>
      <c r="C110" s="278">
        <v>126.95</v>
      </c>
      <c r="D110" s="279">
        <v>126.89999999999999</v>
      </c>
      <c r="E110" s="279">
        <v>124.79999999999998</v>
      </c>
      <c r="F110" s="279">
        <v>122.64999999999999</v>
      </c>
      <c r="G110" s="279">
        <v>120.54999999999998</v>
      </c>
      <c r="H110" s="279">
        <v>129.04999999999998</v>
      </c>
      <c r="I110" s="279">
        <v>131.14999999999998</v>
      </c>
      <c r="J110" s="279">
        <v>133.29999999999998</v>
      </c>
      <c r="K110" s="277">
        <v>129</v>
      </c>
      <c r="L110" s="277">
        <v>124.75</v>
      </c>
      <c r="M110" s="277">
        <v>131.15864999999999</v>
      </c>
    </row>
    <row r="111" spans="1:13">
      <c r="A111" s="268">
        <v>101</v>
      </c>
      <c r="B111" s="277" t="s">
        <v>345</v>
      </c>
      <c r="C111" s="278">
        <v>329.9</v>
      </c>
      <c r="D111" s="279">
        <v>327.21666666666664</v>
      </c>
      <c r="E111" s="279">
        <v>323.98333333333329</v>
      </c>
      <c r="F111" s="279">
        <v>318.06666666666666</v>
      </c>
      <c r="G111" s="279">
        <v>314.83333333333331</v>
      </c>
      <c r="H111" s="279">
        <v>333.13333333333327</v>
      </c>
      <c r="I111" s="279">
        <v>336.36666666666662</v>
      </c>
      <c r="J111" s="279">
        <v>342.28333333333325</v>
      </c>
      <c r="K111" s="277">
        <v>330.45</v>
      </c>
      <c r="L111" s="277">
        <v>321.3</v>
      </c>
      <c r="M111" s="277">
        <v>2.49655</v>
      </c>
    </row>
    <row r="112" spans="1:13">
      <c r="A112" s="268">
        <v>102</v>
      </c>
      <c r="B112" s="277" t="s">
        <v>3643</v>
      </c>
      <c r="C112" s="278">
        <v>1909.75</v>
      </c>
      <c r="D112" s="279">
        <v>1914.9166666666667</v>
      </c>
      <c r="E112" s="279">
        <v>1891.8333333333335</v>
      </c>
      <c r="F112" s="279">
        <v>1873.9166666666667</v>
      </c>
      <c r="G112" s="279">
        <v>1850.8333333333335</v>
      </c>
      <c r="H112" s="279">
        <v>1932.8333333333335</v>
      </c>
      <c r="I112" s="279">
        <v>1955.916666666667</v>
      </c>
      <c r="J112" s="279">
        <v>1973.8333333333335</v>
      </c>
      <c r="K112" s="277">
        <v>1938</v>
      </c>
      <c r="L112" s="277">
        <v>1897</v>
      </c>
      <c r="M112" s="277">
        <v>0.94689999999999996</v>
      </c>
    </row>
    <row r="113" spans="1:13">
      <c r="A113" s="268">
        <v>103</v>
      </c>
      <c r="B113" s="277" t="s">
        <v>85</v>
      </c>
      <c r="C113" s="278">
        <v>1365.8</v>
      </c>
      <c r="D113" s="279">
        <v>1361.25</v>
      </c>
      <c r="E113" s="279">
        <v>1353.5</v>
      </c>
      <c r="F113" s="279">
        <v>1341.2</v>
      </c>
      <c r="G113" s="279">
        <v>1333.45</v>
      </c>
      <c r="H113" s="279">
        <v>1373.55</v>
      </c>
      <c r="I113" s="279">
        <v>1381.3</v>
      </c>
      <c r="J113" s="279">
        <v>1393.6</v>
      </c>
      <c r="K113" s="277">
        <v>1369</v>
      </c>
      <c r="L113" s="277">
        <v>1348.95</v>
      </c>
      <c r="M113" s="277">
        <v>5.83195</v>
      </c>
    </row>
    <row r="114" spans="1:13">
      <c r="A114" s="268">
        <v>104</v>
      </c>
      <c r="B114" s="277" t="s">
        <v>86</v>
      </c>
      <c r="C114" s="278">
        <v>375.1</v>
      </c>
      <c r="D114" s="279">
        <v>375.84999999999997</v>
      </c>
      <c r="E114" s="279">
        <v>368.74999999999994</v>
      </c>
      <c r="F114" s="279">
        <v>362.4</v>
      </c>
      <c r="G114" s="279">
        <v>355.29999999999995</v>
      </c>
      <c r="H114" s="279">
        <v>382.19999999999993</v>
      </c>
      <c r="I114" s="279">
        <v>389.29999999999995</v>
      </c>
      <c r="J114" s="279">
        <v>395.64999999999992</v>
      </c>
      <c r="K114" s="277">
        <v>382.95</v>
      </c>
      <c r="L114" s="277">
        <v>369.5</v>
      </c>
      <c r="M114" s="277">
        <v>32.692419999999998</v>
      </c>
    </row>
    <row r="115" spans="1:13">
      <c r="A115" s="268">
        <v>105</v>
      </c>
      <c r="B115" s="277" t="s">
        <v>236</v>
      </c>
      <c r="C115" s="278">
        <v>705.05</v>
      </c>
      <c r="D115" s="279">
        <v>710.18333333333339</v>
      </c>
      <c r="E115" s="279">
        <v>690.86666666666679</v>
      </c>
      <c r="F115" s="279">
        <v>676.68333333333339</v>
      </c>
      <c r="G115" s="279">
        <v>657.36666666666679</v>
      </c>
      <c r="H115" s="279">
        <v>724.36666666666679</v>
      </c>
      <c r="I115" s="279">
        <v>743.68333333333339</v>
      </c>
      <c r="J115" s="279">
        <v>757.86666666666679</v>
      </c>
      <c r="K115" s="277">
        <v>729.5</v>
      </c>
      <c r="L115" s="277">
        <v>696</v>
      </c>
      <c r="M115" s="277">
        <v>6.5491400000000004</v>
      </c>
    </row>
    <row r="116" spans="1:13">
      <c r="A116" s="268">
        <v>106</v>
      </c>
      <c r="B116" s="277" t="s">
        <v>346</v>
      </c>
      <c r="C116" s="278">
        <v>652.54999999999995</v>
      </c>
      <c r="D116" s="279">
        <v>652.91666666666663</v>
      </c>
      <c r="E116" s="279">
        <v>645.83333333333326</v>
      </c>
      <c r="F116" s="279">
        <v>639.11666666666667</v>
      </c>
      <c r="G116" s="279">
        <v>632.0333333333333</v>
      </c>
      <c r="H116" s="279">
        <v>659.63333333333321</v>
      </c>
      <c r="I116" s="279">
        <v>666.71666666666647</v>
      </c>
      <c r="J116" s="279">
        <v>673.43333333333317</v>
      </c>
      <c r="K116" s="277">
        <v>660</v>
      </c>
      <c r="L116" s="277">
        <v>646.20000000000005</v>
      </c>
      <c r="M116" s="277">
        <v>0.90797000000000005</v>
      </c>
    </row>
    <row r="117" spans="1:13">
      <c r="A117" s="268">
        <v>107</v>
      </c>
      <c r="B117" s="277" t="s">
        <v>331</v>
      </c>
      <c r="C117" s="278">
        <v>1768.95</v>
      </c>
      <c r="D117" s="279">
        <v>1781.9833333333333</v>
      </c>
      <c r="E117" s="279">
        <v>1736.9666666666667</v>
      </c>
      <c r="F117" s="279">
        <v>1704.9833333333333</v>
      </c>
      <c r="G117" s="279">
        <v>1659.9666666666667</v>
      </c>
      <c r="H117" s="279">
        <v>1813.9666666666667</v>
      </c>
      <c r="I117" s="279">
        <v>1858.9833333333336</v>
      </c>
      <c r="J117" s="279">
        <v>1890.9666666666667</v>
      </c>
      <c r="K117" s="277">
        <v>1827</v>
      </c>
      <c r="L117" s="277">
        <v>1750</v>
      </c>
      <c r="M117" s="277">
        <v>0.63275999999999999</v>
      </c>
    </row>
    <row r="118" spans="1:13">
      <c r="A118" s="268">
        <v>108</v>
      </c>
      <c r="B118" s="277" t="s">
        <v>237</v>
      </c>
      <c r="C118" s="278">
        <v>250.3</v>
      </c>
      <c r="D118" s="279">
        <v>252.68333333333331</v>
      </c>
      <c r="E118" s="279">
        <v>247.56666666666661</v>
      </c>
      <c r="F118" s="279">
        <v>244.83333333333329</v>
      </c>
      <c r="G118" s="279">
        <v>239.71666666666658</v>
      </c>
      <c r="H118" s="279">
        <v>255.41666666666663</v>
      </c>
      <c r="I118" s="279">
        <v>260.53333333333336</v>
      </c>
      <c r="J118" s="279">
        <v>263.26666666666665</v>
      </c>
      <c r="K118" s="277">
        <v>257.8</v>
      </c>
      <c r="L118" s="277">
        <v>249.95</v>
      </c>
      <c r="M118" s="277">
        <v>15.90015</v>
      </c>
    </row>
    <row r="119" spans="1:13">
      <c r="A119" s="268">
        <v>109</v>
      </c>
      <c r="B119" s="277" t="s">
        <v>2996</v>
      </c>
      <c r="C119" s="278">
        <v>214.3</v>
      </c>
      <c r="D119" s="279">
        <v>214.38333333333333</v>
      </c>
      <c r="E119" s="279">
        <v>209.06666666666666</v>
      </c>
      <c r="F119" s="279">
        <v>203.83333333333334</v>
      </c>
      <c r="G119" s="279">
        <v>198.51666666666668</v>
      </c>
      <c r="H119" s="279">
        <v>219.61666666666665</v>
      </c>
      <c r="I119" s="279">
        <v>224.93333333333331</v>
      </c>
      <c r="J119" s="279">
        <v>230.16666666666663</v>
      </c>
      <c r="K119" s="277">
        <v>219.7</v>
      </c>
      <c r="L119" s="277">
        <v>209.15</v>
      </c>
      <c r="M119" s="277">
        <v>1.6982600000000001</v>
      </c>
    </row>
    <row r="120" spans="1:13">
      <c r="A120" s="268">
        <v>110</v>
      </c>
      <c r="B120" s="277" t="s">
        <v>235</v>
      </c>
      <c r="C120" s="278">
        <v>130.44999999999999</v>
      </c>
      <c r="D120" s="279">
        <v>131.91666666666666</v>
      </c>
      <c r="E120" s="279">
        <v>127.83333333333331</v>
      </c>
      <c r="F120" s="279">
        <v>125.21666666666667</v>
      </c>
      <c r="G120" s="279">
        <v>121.13333333333333</v>
      </c>
      <c r="H120" s="279">
        <v>134.5333333333333</v>
      </c>
      <c r="I120" s="279">
        <v>138.61666666666662</v>
      </c>
      <c r="J120" s="279">
        <v>141.23333333333329</v>
      </c>
      <c r="K120" s="277">
        <v>136</v>
      </c>
      <c r="L120" s="277">
        <v>129.30000000000001</v>
      </c>
      <c r="M120" s="277">
        <v>27.976590000000002</v>
      </c>
    </row>
    <row r="121" spans="1:13">
      <c r="A121" s="268">
        <v>111</v>
      </c>
      <c r="B121" s="277" t="s">
        <v>87</v>
      </c>
      <c r="C121" s="278">
        <v>460.35</v>
      </c>
      <c r="D121" s="279">
        <v>458.06666666666666</v>
      </c>
      <c r="E121" s="279">
        <v>453.63333333333333</v>
      </c>
      <c r="F121" s="279">
        <v>446.91666666666669</v>
      </c>
      <c r="G121" s="279">
        <v>442.48333333333335</v>
      </c>
      <c r="H121" s="279">
        <v>464.7833333333333</v>
      </c>
      <c r="I121" s="279">
        <v>469.21666666666658</v>
      </c>
      <c r="J121" s="279">
        <v>475.93333333333328</v>
      </c>
      <c r="K121" s="277">
        <v>462.5</v>
      </c>
      <c r="L121" s="277">
        <v>451.35</v>
      </c>
      <c r="M121" s="277">
        <v>5.8553300000000004</v>
      </c>
    </row>
    <row r="122" spans="1:13">
      <c r="A122" s="268">
        <v>112</v>
      </c>
      <c r="B122" s="277" t="s">
        <v>347</v>
      </c>
      <c r="C122" s="278">
        <v>379.3</v>
      </c>
      <c r="D122" s="279">
        <v>377.38333333333338</v>
      </c>
      <c r="E122" s="279">
        <v>371.21666666666675</v>
      </c>
      <c r="F122" s="279">
        <v>363.13333333333338</v>
      </c>
      <c r="G122" s="279">
        <v>356.96666666666675</v>
      </c>
      <c r="H122" s="279">
        <v>385.46666666666675</v>
      </c>
      <c r="I122" s="279">
        <v>391.63333333333338</v>
      </c>
      <c r="J122" s="279">
        <v>399.71666666666675</v>
      </c>
      <c r="K122" s="277">
        <v>383.55</v>
      </c>
      <c r="L122" s="277">
        <v>369.3</v>
      </c>
      <c r="M122" s="277">
        <v>4.12662</v>
      </c>
    </row>
    <row r="123" spans="1:13">
      <c r="A123" s="268">
        <v>113</v>
      </c>
      <c r="B123" s="277" t="s">
        <v>88</v>
      </c>
      <c r="C123" s="278">
        <v>492.35</v>
      </c>
      <c r="D123" s="279">
        <v>489.4666666666667</v>
      </c>
      <c r="E123" s="279">
        <v>484.93333333333339</v>
      </c>
      <c r="F123" s="279">
        <v>477.51666666666671</v>
      </c>
      <c r="G123" s="279">
        <v>472.98333333333341</v>
      </c>
      <c r="H123" s="279">
        <v>496.88333333333338</v>
      </c>
      <c r="I123" s="279">
        <v>501.41666666666669</v>
      </c>
      <c r="J123" s="279">
        <v>508.83333333333337</v>
      </c>
      <c r="K123" s="277">
        <v>494</v>
      </c>
      <c r="L123" s="277">
        <v>482.05</v>
      </c>
      <c r="M123" s="277">
        <v>21.572849999999999</v>
      </c>
    </row>
    <row r="124" spans="1:13">
      <c r="A124" s="268">
        <v>114</v>
      </c>
      <c r="B124" s="277" t="s">
        <v>238</v>
      </c>
      <c r="C124" s="278">
        <v>683</v>
      </c>
      <c r="D124" s="279">
        <v>687.2166666666667</v>
      </c>
      <c r="E124" s="279">
        <v>675.78333333333342</v>
      </c>
      <c r="F124" s="279">
        <v>668.56666666666672</v>
      </c>
      <c r="G124" s="279">
        <v>657.13333333333344</v>
      </c>
      <c r="H124" s="279">
        <v>694.43333333333339</v>
      </c>
      <c r="I124" s="279">
        <v>705.86666666666679</v>
      </c>
      <c r="J124" s="279">
        <v>713.08333333333337</v>
      </c>
      <c r="K124" s="277">
        <v>698.65</v>
      </c>
      <c r="L124" s="277">
        <v>680</v>
      </c>
      <c r="M124" s="277">
        <v>1.0992</v>
      </c>
    </row>
    <row r="125" spans="1:13">
      <c r="A125" s="268">
        <v>115</v>
      </c>
      <c r="B125" s="277" t="s">
        <v>348</v>
      </c>
      <c r="C125" s="278">
        <v>75</v>
      </c>
      <c r="D125" s="279">
        <v>74.95</v>
      </c>
      <c r="E125" s="279">
        <v>73.150000000000006</v>
      </c>
      <c r="F125" s="279">
        <v>71.3</v>
      </c>
      <c r="G125" s="279">
        <v>69.5</v>
      </c>
      <c r="H125" s="279">
        <v>76.800000000000011</v>
      </c>
      <c r="I125" s="279">
        <v>78.599999999999994</v>
      </c>
      <c r="J125" s="279">
        <v>80.450000000000017</v>
      </c>
      <c r="K125" s="277">
        <v>76.75</v>
      </c>
      <c r="L125" s="277">
        <v>73.099999999999994</v>
      </c>
      <c r="M125" s="277">
        <v>0.88080999999999998</v>
      </c>
    </row>
    <row r="126" spans="1:13">
      <c r="A126" s="268">
        <v>116</v>
      </c>
      <c r="B126" s="277" t="s">
        <v>355</v>
      </c>
      <c r="C126" s="278">
        <v>349.1</v>
      </c>
      <c r="D126" s="279">
        <v>350.68333333333334</v>
      </c>
      <c r="E126" s="279">
        <v>343.41666666666669</v>
      </c>
      <c r="F126" s="279">
        <v>337.73333333333335</v>
      </c>
      <c r="G126" s="279">
        <v>330.4666666666667</v>
      </c>
      <c r="H126" s="279">
        <v>356.36666666666667</v>
      </c>
      <c r="I126" s="279">
        <v>363.63333333333333</v>
      </c>
      <c r="J126" s="279">
        <v>369.31666666666666</v>
      </c>
      <c r="K126" s="277">
        <v>357.95</v>
      </c>
      <c r="L126" s="277">
        <v>345</v>
      </c>
      <c r="M126" s="277">
        <v>0.75785000000000002</v>
      </c>
    </row>
    <row r="127" spans="1:13">
      <c r="A127" s="268">
        <v>117</v>
      </c>
      <c r="B127" s="277" t="s">
        <v>356</v>
      </c>
      <c r="C127" s="278">
        <v>170.55</v>
      </c>
      <c r="D127" s="279">
        <v>170.55</v>
      </c>
      <c r="E127" s="279">
        <v>170.55</v>
      </c>
      <c r="F127" s="279">
        <v>170.55</v>
      </c>
      <c r="G127" s="279">
        <v>170.55</v>
      </c>
      <c r="H127" s="279">
        <v>170.55</v>
      </c>
      <c r="I127" s="279">
        <v>170.55</v>
      </c>
      <c r="J127" s="279">
        <v>170.55</v>
      </c>
      <c r="K127" s="277">
        <v>170.55</v>
      </c>
      <c r="L127" s="277">
        <v>170.55</v>
      </c>
      <c r="M127" s="277">
        <v>0.76476999999999995</v>
      </c>
    </row>
    <row r="128" spans="1:13">
      <c r="A128" s="268">
        <v>118</v>
      </c>
      <c r="B128" s="277" t="s">
        <v>349</v>
      </c>
      <c r="C128" s="278">
        <v>85.5</v>
      </c>
      <c r="D128" s="279">
        <v>84.63333333333334</v>
      </c>
      <c r="E128" s="279">
        <v>83.26666666666668</v>
      </c>
      <c r="F128" s="279">
        <v>81.033333333333346</v>
      </c>
      <c r="G128" s="279">
        <v>79.666666666666686</v>
      </c>
      <c r="H128" s="279">
        <v>86.866666666666674</v>
      </c>
      <c r="I128" s="279">
        <v>88.23333333333332</v>
      </c>
      <c r="J128" s="279">
        <v>90.466666666666669</v>
      </c>
      <c r="K128" s="277">
        <v>86</v>
      </c>
      <c r="L128" s="277">
        <v>82.4</v>
      </c>
      <c r="M128" s="277">
        <v>16.657499999999999</v>
      </c>
    </row>
    <row r="129" spans="1:13">
      <c r="A129" s="268">
        <v>119</v>
      </c>
      <c r="B129" s="277" t="s">
        <v>350</v>
      </c>
      <c r="C129" s="278">
        <v>338.35</v>
      </c>
      <c r="D129" s="279">
        <v>335.98333333333329</v>
      </c>
      <c r="E129" s="279">
        <v>331.01666666666659</v>
      </c>
      <c r="F129" s="279">
        <v>323.68333333333328</v>
      </c>
      <c r="G129" s="279">
        <v>318.71666666666658</v>
      </c>
      <c r="H129" s="279">
        <v>343.31666666666661</v>
      </c>
      <c r="I129" s="279">
        <v>348.2833333333333</v>
      </c>
      <c r="J129" s="279">
        <v>355.61666666666662</v>
      </c>
      <c r="K129" s="277">
        <v>340.95</v>
      </c>
      <c r="L129" s="277">
        <v>328.65</v>
      </c>
      <c r="M129" s="277">
        <v>0.53303999999999996</v>
      </c>
    </row>
    <row r="130" spans="1:13">
      <c r="A130" s="268">
        <v>120</v>
      </c>
      <c r="B130" s="277" t="s">
        <v>351</v>
      </c>
      <c r="C130" s="278">
        <v>730.75</v>
      </c>
      <c r="D130" s="279">
        <v>728.68333333333339</v>
      </c>
      <c r="E130" s="279">
        <v>715.56666666666683</v>
      </c>
      <c r="F130" s="279">
        <v>700.38333333333344</v>
      </c>
      <c r="G130" s="279">
        <v>687.26666666666688</v>
      </c>
      <c r="H130" s="279">
        <v>743.86666666666679</v>
      </c>
      <c r="I130" s="279">
        <v>756.98333333333335</v>
      </c>
      <c r="J130" s="279">
        <v>772.16666666666674</v>
      </c>
      <c r="K130" s="277">
        <v>741.8</v>
      </c>
      <c r="L130" s="277">
        <v>713.5</v>
      </c>
      <c r="M130" s="277">
        <v>8.9572000000000003</v>
      </c>
    </row>
    <row r="131" spans="1:13">
      <c r="A131" s="268">
        <v>121</v>
      </c>
      <c r="B131" s="277" t="s">
        <v>352</v>
      </c>
      <c r="C131" s="278">
        <v>104.4</v>
      </c>
      <c r="D131" s="279">
        <v>104.46666666666665</v>
      </c>
      <c r="E131" s="279">
        <v>101.93333333333331</v>
      </c>
      <c r="F131" s="279">
        <v>99.466666666666654</v>
      </c>
      <c r="G131" s="279">
        <v>96.933333333333309</v>
      </c>
      <c r="H131" s="279">
        <v>106.93333333333331</v>
      </c>
      <c r="I131" s="279">
        <v>109.46666666666664</v>
      </c>
      <c r="J131" s="279">
        <v>111.93333333333331</v>
      </c>
      <c r="K131" s="277">
        <v>107</v>
      </c>
      <c r="L131" s="277">
        <v>102</v>
      </c>
      <c r="M131" s="277">
        <v>10.66248</v>
      </c>
    </row>
    <row r="132" spans="1:13">
      <c r="A132" s="268">
        <v>122</v>
      </c>
      <c r="B132" s="277" t="s">
        <v>1221</v>
      </c>
      <c r="C132" s="278">
        <v>711.6</v>
      </c>
      <c r="D132" s="279">
        <v>710.5333333333333</v>
      </c>
      <c r="E132" s="279">
        <v>696.06666666666661</v>
      </c>
      <c r="F132" s="279">
        <v>680.5333333333333</v>
      </c>
      <c r="G132" s="279">
        <v>666.06666666666661</v>
      </c>
      <c r="H132" s="279">
        <v>726.06666666666661</v>
      </c>
      <c r="I132" s="279">
        <v>740.5333333333333</v>
      </c>
      <c r="J132" s="279">
        <v>756.06666666666661</v>
      </c>
      <c r="K132" s="277">
        <v>725</v>
      </c>
      <c r="L132" s="277">
        <v>695</v>
      </c>
      <c r="M132" s="277">
        <v>0.93644000000000005</v>
      </c>
    </row>
    <row r="133" spans="1:13">
      <c r="A133" s="268">
        <v>123</v>
      </c>
      <c r="B133" s="277" t="s">
        <v>90</v>
      </c>
      <c r="C133" s="278">
        <v>13.85</v>
      </c>
      <c r="D133" s="279">
        <v>13.416666666666666</v>
      </c>
      <c r="E133" s="279">
        <v>12.983333333333333</v>
      </c>
      <c r="F133" s="279">
        <v>12.116666666666667</v>
      </c>
      <c r="G133" s="279">
        <v>11.683333333333334</v>
      </c>
      <c r="H133" s="279">
        <v>14.283333333333331</v>
      </c>
      <c r="I133" s="279">
        <v>14.716666666666665</v>
      </c>
      <c r="J133" s="279">
        <v>15.58333333333333</v>
      </c>
      <c r="K133" s="277">
        <v>13.85</v>
      </c>
      <c r="L133" s="277">
        <v>12.55</v>
      </c>
      <c r="M133" s="277">
        <v>560.48806000000002</v>
      </c>
    </row>
    <row r="134" spans="1:13">
      <c r="A134" s="268">
        <v>124</v>
      </c>
      <c r="B134" s="277" t="s">
        <v>91</v>
      </c>
      <c r="C134" s="278">
        <v>3157.1</v>
      </c>
      <c r="D134" s="279">
        <v>3135.5166666666664</v>
      </c>
      <c r="E134" s="279">
        <v>3101.583333333333</v>
      </c>
      <c r="F134" s="279">
        <v>3046.0666666666666</v>
      </c>
      <c r="G134" s="279">
        <v>3012.1333333333332</v>
      </c>
      <c r="H134" s="279">
        <v>3191.0333333333328</v>
      </c>
      <c r="I134" s="279">
        <v>3224.9666666666662</v>
      </c>
      <c r="J134" s="279">
        <v>3280.4833333333327</v>
      </c>
      <c r="K134" s="277">
        <v>3169.45</v>
      </c>
      <c r="L134" s="277">
        <v>3080</v>
      </c>
      <c r="M134" s="277">
        <v>9.0433299999999992</v>
      </c>
    </row>
    <row r="135" spans="1:13">
      <c r="A135" s="268">
        <v>125</v>
      </c>
      <c r="B135" s="277" t="s">
        <v>357</v>
      </c>
      <c r="C135" s="278">
        <v>9291.7999999999993</v>
      </c>
      <c r="D135" s="279">
        <v>9366.9333333333325</v>
      </c>
      <c r="E135" s="279">
        <v>9143.866666666665</v>
      </c>
      <c r="F135" s="279">
        <v>8995.9333333333325</v>
      </c>
      <c r="G135" s="279">
        <v>8772.866666666665</v>
      </c>
      <c r="H135" s="279">
        <v>9514.866666666665</v>
      </c>
      <c r="I135" s="279">
        <v>9737.9333333333343</v>
      </c>
      <c r="J135" s="279">
        <v>9885.866666666665</v>
      </c>
      <c r="K135" s="277">
        <v>9590</v>
      </c>
      <c r="L135" s="277">
        <v>9219</v>
      </c>
      <c r="M135" s="277">
        <v>1.0832299999999999</v>
      </c>
    </row>
    <row r="136" spans="1:13">
      <c r="A136" s="268">
        <v>126</v>
      </c>
      <c r="B136" s="277" t="s">
        <v>93</v>
      </c>
      <c r="C136" s="278">
        <v>150.1</v>
      </c>
      <c r="D136" s="279">
        <v>148.83333333333334</v>
      </c>
      <c r="E136" s="279">
        <v>146.31666666666669</v>
      </c>
      <c r="F136" s="279">
        <v>142.53333333333336</v>
      </c>
      <c r="G136" s="279">
        <v>140.01666666666671</v>
      </c>
      <c r="H136" s="279">
        <v>152.61666666666667</v>
      </c>
      <c r="I136" s="279">
        <v>155.13333333333333</v>
      </c>
      <c r="J136" s="279">
        <v>158.91666666666666</v>
      </c>
      <c r="K136" s="277">
        <v>151.35</v>
      </c>
      <c r="L136" s="277">
        <v>145.05000000000001</v>
      </c>
      <c r="M136" s="277">
        <v>101.10075000000001</v>
      </c>
    </row>
    <row r="137" spans="1:13">
      <c r="A137" s="268">
        <v>127</v>
      </c>
      <c r="B137" s="277" t="s">
        <v>231</v>
      </c>
      <c r="C137" s="278">
        <v>2222.6999999999998</v>
      </c>
      <c r="D137" s="279">
        <v>2229.4166666666665</v>
      </c>
      <c r="E137" s="279">
        <v>2200.8833333333332</v>
      </c>
      <c r="F137" s="279">
        <v>2179.0666666666666</v>
      </c>
      <c r="G137" s="279">
        <v>2150.5333333333333</v>
      </c>
      <c r="H137" s="279">
        <v>2251.2333333333331</v>
      </c>
      <c r="I137" s="279">
        <v>2279.7666666666669</v>
      </c>
      <c r="J137" s="279">
        <v>2301.583333333333</v>
      </c>
      <c r="K137" s="277">
        <v>2257.9499999999998</v>
      </c>
      <c r="L137" s="277">
        <v>2207.6</v>
      </c>
      <c r="M137" s="277">
        <v>5.5021199999999997</v>
      </c>
    </row>
    <row r="138" spans="1:13">
      <c r="A138" s="268">
        <v>128</v>
      </c>
      <c r="B138" s="277" t="s">
        <v>94</v>
      </c>
      <c r="C138" s="278">
        <v>4429.45</v>
      </c>
      <c r="D138" s="279">
        <v>4403.0166666666673</v>
      </c>
      <c r="E138" s="279">
        <v>4362.0333333333347</v>
      </c>
      <c r="F138" s="279">
        <v>4294.6166666666677</v>
      </c>
      <c r="G138" s="279">
        <v>4253.633333333335</v>
      </c>
      <c r="H138" s="279">
        <v>4470.4333333333343</v>
      </c>
      <c r="I138" s="279">
        <v>4511.4166666666661</v>
      </c>
      <c r="J138" s="279">
        <v>4578.8333333333339</v>
      </c>
      <c r="K138" s="277">
        <v>4444</v>
      </c>
      <c r="L138" s="277">
        <v>4335.6000000000004</v>
      </c>
      <c r="M138" s="277">
        <v>12.35112</v>
      </c>
    </row>
    <row r="139" spans="1:13">
      <c r="A139" s="268">
        <v>129</v>
      </c>
      <c r="B139" s="277" t="s">
        <v>1264</v>
      </c>
      <c r="C139" s="278">
        <v>705</v>
      </c>
      <c r="D139" s="279">
        <v>705.9666666666667</v>
      </c>
      <c r="E139" s="279">
        <v>694.13333333333344</v>
      </c>
      <c r="F139" s="279">
        <v>683.26666666666677</v>
      </c>
      <c r="G139" s="279">
        <v>671.43333333333351</v>
      </c>
      <c r="H139" s="279">
        <v>716.83333333333337</v>
      </c>
      <c r="I139" s="279">
        <v>728.66666666666663</v>
      </c>
      <c r="J139" s="279">
        <v>739.5333333333333</v>
      </c>
      <c r="K139" s="277">
        <v>717.8</v>
      </c>
      <c r="L139" s="277">
        <v>695.1</v>
      </c>
      <c r="M139" s="277">
        <v>0.93440999999999996</v>
      </c>
    </row>
    <row r="140" spans="1:13">
      <c r="A140" s="268">
        <v>130</v>
      </c>
      <c r="B140" s="277" t="s">
        <v>239</v>
      </c>
      <c r="C140" s="278">
        <v>70.650000000000006</v>
      </c>
      <c r="D140" s="279">
        <v>71.416666666666671</v>
      </c>
      <c r="E140" s="279">
        <v>69.833333333333343</v>
      </c>
      <c r="F140" s="279">
        <v>69.016666666666666</v>
      </c>
      <c r="G140" s="279">
        <v>67.433333333333337</v>
      </c>
      <c r="H140" s="279">
        <v>72.233333333333348</v>
      </c>
      <c r="I140" s="279">
        <v>73.816666666666691</v>
      </c>
      <c r="J140" s="279">
        <v>74.633333333333354</v>
      </c>
      <c r="K140" s="277">
        <v>73</v>
      </c>
      <c r="L140" s="277">
        <v>70.599999999999994</v>
      </c>
      <c r="M140" s="277">
        <v>9.5355799999999995</v>
      </c>
    </row>
    <row r="141" spans="1:13">
      <c r="A141" s="268">
        <v>131</v>
      </c>
      <c r="B141" s="277" t="s">
        <v>95</v>
      </c>
      <c r="C141" s="278">
        <v>2176.9499999999998</v>
      </c>
      <c r="D141" s="279">
        <v>2164.4666666666667</v>
      </c>
      <c r="E141" s="279">
        <v>2138.1333333333332</v>
      </c>
      <c r="F141" s="279">
        <v>2099.3166666666666</v>
      </c>
      <c r="G141" s="279">
        <v>2072.9833333333331</v>
      </c>
      <c r="H141" s="279">
        <v>2203.2833333333333</v>
      </c>
      <c r="I141" s="279">
        <v>2229.6166666666663</v>
      </c>
      <c r="J141" s="279">
        <v>2268.4333333333334</v>
      </c>
      <c r="K141" s="277">
        <v>2190.8000000000002</v>
      </c>
      <c r="L141" s="277">
        <v>2125.65</v>
      </c>
      <c r="M141" s="277">
        <v>13.57709</v>
      </c>
    </row>
    <row r="142" spans="1:13">
      <c r="A142" s="268">
        <v>132</v>
      </c>
      <c r="B142" s="277" t="s">
        <v>359</v>
      </c>
      <c r="C142" s="278">
        <v>286.3</v>
      </c>
      <c r="D142" s="279">
        <v>284.38333333333333</v>
      </c>
      <c r="E142" s="279">
        <v>280.06666666666666</v>
      </c>
      <c r="F142" s="279">
        <v>273.83333333333331</v>
      </c>
      <c r="G142" s="279">
        <v>269.51666666666665</v>
      </c>
      <c r="H142" s="279">
        <v>290.61666666666667</v>
      </c>
      <c r="I142" s="279">
        <v>294.93333333333328</v>
      </c>
      <c r="J142" s="279">
        <v>301.16666666666669</v>
      </c>
      <c r="K142" s="277">
        <v>288.7</v>
      </c>
      <c r="L142" s="277">
        <v>278.14999999999998</v>
      </c>
      <c r="M142" s="277">
        <v>3.6208100000000001</v>
      </c>
    </row>
    <row r="143" spans="1:13">
      <c r="A143" s="268">
        <v>133</v>
      </c>
      <c r="B143" s="277" t="s">
        <v>360</v>
      </c>
      <c r="C143" s="278">
        <v>81.150000000000006</v>
      </c>
      <c r="D143" s="279">
        <v>81.433333333333337</v>
      </c>
      <c r="E143" s="279">
        <v>78.916666666666671</v>
      </c>
      <c r="F143" s="279">
        <v>76.683333333333337</v>
      </c>
      <c r="G143" s="279">
        <v>74.166666666666671</v>
      </c>
      <c r="H143" s="279">
        <v>83.666666666666671</v>
      </c>
      <c r="I143" s="279">
        <v>86.183333333333323</v>
      </c>
      <c r="J143" s="279">
        <v>88.416666666666671</v>
      </c>
      <c r="K143" s="277">
        <v>83.95</v>
      </c>
      <c r="L143" s="277">
        <v>79.2</v>
      </c>
      <c r="M143" s="277">
        <v>18.813780000000001</v>
      </c>
    </row>
    <row r="144" spans="1:13">
      <c r="A144" s="268">
        <v>134</v>
      </c>
      <c r="B144" s="277" t="s">
        <v>361</v>
      </c>
      <c r="C144" s="278">
        <v>214.25</v>
      </c>
      <c r="D144" s="279">
        <v>215.48333333333335</v>
      </c>
      <c r="E144" s="279">
        <v>212.26666666666671</v>
      </c>
      <c r="F144" s="279">
        <v>210.28333333333336</v>
      </c>
      <c r="G144" s="279">
        <v>207.06666666666672</v>
      </c>
      <c r="H144" s="279">
        <v>217.4666666666667</v>
      </c>
      <c r="I144" s="279">
        <v>220.68333333333334</v>
      </c>
      <c r="J144" s="279">
        <v>222.66666666666669</v>
      </c>
      <c r="K144" s="277">
        <v>218.7</v>
      </c>
      <c r="L144" s="277">
        <v>213.5</v>
      </c>
      <c r="M144" s="277">
        <v>0.34266000000000002</v>
      </c>
    </row>
    <row r="145" spans="1:13">
      <c r="A145" s="268">
        <v>135</v>
      </c>
      <c r="B145" s="277" t="s">
        <v>240</v>
      </c>
      <c r="C145" s="278">
        <v>362.85</v>
      </c>
      <c r="D145" s="279">
        <v>356.95</v>
      </c>
      <c r="E145" s="279">
        <v>348.9</v>
      </c>
      <c r="F145" s="279">
        <v>334.95</v>
      </c>
      <c r="G145" s="279">
        <v>326.89999999999998</v>
      </c>
      <c r="H145" s="279">
        <v>370.9</v>
      </c>
      <c r="I145" s="279">
        <v>378.95000000000005</v>
      </c>
      <c r="J145" s="279">
        <v>392.9</v>
      </c>
      <c r="K145" s="277">
        <v>365</v>
      </c>
      <c r="L145" s="277">
        <v>343</v>
      </c>
      <c r="M145" s="277">
        <v>3.41526</v>
      </c>
    </row>
    <row r="146" spans="1:13">
      <c r="A146" s="268">
        <v>136</v>
      </c>
      <c r="B146" s="277" t="s">
        <v>241</v>
      </c>
      <c r="C146" s="278">
        <v>1071.3</v>
      </c>
      <c r="D146" s="279">
        <v>1060.6000000000001</v>
      </c>
      <c r="E146" s="279">
        <v>1042.2000000000003</v>
      </c>
      <c r="F146" s="279">
        <v>1013.1000000000001</v>
      </c>
      <c r="G146" s="279">
        <v>994.70000000000027</v>
      </c>
      <c r="H146" s="279">
        <v>1089.7000000000003</v>
      </c>
      <c r="I146" s="279">
        <v>1108.1000000000004</v>
      </c>
      <c r="J146" s="279">
        <v>1137.2000000000003</v>
      </c>
      <c r="K146" s="277">
        <v>1079</v>
      </c>
      <c r="L146" s="277">
        <v>1031.5</v>
      </c>
      <c r="M146" s="277">
        <v>0.73499999999999999</v>
      </c>
    </row>
    <row r="147" spans="1:13">
      <c r="A147" s="268">
        <v>137</v>
      </c>
      <c r="B147" s="277" t="s">
        <v>242</v>
      </c>
      <c r="C147" s="278">
        <v>64.599999999999994</v>
      </c>
      <c r="D147" s="279">
        <v>64.433333333333337</v>
      </c>
      <c r="E147" s="279">
        <v>63.866666666666674</v>
      </c>
      <c r="F147" s="279">
        <v>63.13333333333334</v>
      </c>
      <c r="G147" s="279">
        <v>62.566666666666677</v>
      </c>
      <c r="H147" s="279">
        <v>65.166666666666671</v>
      </c>
      <c r="I147" s="279">
        <v>65.733333333333334</v>
      </c>
      <c r="J147" s="279">
        <v>66.466666666666669</v>
      </c>
      <c r="K147" s="277">
        <v>65</v>
      </c>
      <c r="L147" s="277">
        <v>63.7</v>
      </c>
      <c r="M147" s="277">
        <v>13.261480000000001</v>
      </c>
    </row>
    <row r="148" spans="1:13">
      <c r="A148" s="268">
        <v>138</v>
      </c>
      <c r="B148" s="277" t="s">
        <v>96</v>
      </c>
      <c r="C148" s="278">
        <v>51.8</v>
      </c>
      <c r="D148" s="279">
        <v>51.633333333333333</v>
      </c>
      <c r="E148" s="279">
        <v>50.266666666666666</v>
      </c>
      <c r="F148" s="279">
        <v>48.733333333333334</v>
      </c>
      <c r="G148" s="279">
        <v>47.366666666666667</v>
      </c>
      <c r="H148" s="279">
        <v>53.166666666666664</v>
      </c>
      <c r="I148" s="279">
        <v>54.533333333333324</v>
      </c>
      <c r="J148" s="279">
        <v>56.066666666666663</v>
      </c>
      <c r="K148" s="277">
        <v>53</v>
      </c>
      <c r="L148" s="277">
        <v>50.1</v>
      </c>
      <c r="M148" s="277">
        <v>47.948639999999997</v>
      </c>
    </row>
    <row r="149" spans="1:13">
      <c r="A149" s="268">
        <v>139</v>
      </c>
      <c r="B149" s="277" t="s">
        <v>362</v>
      </c>
      <c r="C149" s="278">
        <v>482.55</v>
      </c>
      <c r="D149" s="279">
        <v>479.06666666666666</v>
      </c>
      <c r="E149" s="279">
        <v>473.48333333333335</v>
      </c>
      <c r="F149" s="279">
        <v>464.41666666666669</v>
      </c>
      <c r="G149" s="279">
        <v>458.83333333333337</v>
      </c>
      <c r="H149" s="279">
        <v>488.13333333333333</v>
      </c>
      <c r="I149" s="279">
        <v>493.7166666666667</v>
      </c>
      <c r="J149" s="279">
        <v>502.7833333333333</v>
      </c>
      <c r="K149" s="277">
        <v>484.65</v>
      </c>
      <c r="L149" s="277">
        <v>470</v>
      </c>
      <c r="M149" s="277">
        <v>0.36226000000000003</v>
      </c>
    </row>
    <row r="150" spans="1:13">
      <c r="A150" s="268">
        <v>140</v>
      </c>
      <c r="B150" s="277" t="s">
        <v>1298</v>
      </c>
      <c r="C150" s="278">
        <v>1363.1</v>
      </c>
      <c r="D150" s="279">
        <v>1376.6833333333334</v>
      </c>
      <c r="E150" s="279">
        <v>1336.4166666666667</v>
      </c>
      <c r="F150" s="279">
        <v>1309.7333333333333</v>
      </c>
      <c r="G150" s="279">
        <v>1269.4666666666667</v>
      </c>
      <c r="H150" s="279">
        <v>1403.3666666666668</v>
      </c>
      <c r="I150" s="279">
        <v>1443.6333333333332</v>
      </c>
      <c r="J150" s="279">
        <v>1470.3166666666668</v>
      </c>
      <c r="K150" s="277">
        <v>1416.95</v>
      </c>
      <c r="L150" s="277">
        <v>1350</v>
      </c>
      <c r="M150" s="277">
        <v>5.3490000000000003E-2</v>
      </c>
    </row>
    <row r="151" spans="1:13">
      <c r="A151" s="268">
        <v>141</v>
      </c>
      <c r="B151" s="277" t="s">
        <v>97</v>
      </c>
      <c r="C151" s="278">
        <v>1205.8</v>
      </c>
      <c r="D151" s="279">
        <v>1177.8500000000001</v>
      </c>
      <c r="E151" s="279">
        <v>1139.2000000000003</v>
      </c>
      <c r="F151" s="279">
        <v>1072.6000000000001</v>
      </c>
      <c r="G151" s="279">
        <v>1033.9500000000003</v>
      </c>
      <c r="H151" s="279">
        <v>1244.4500000000003</v>
      </c>
      <c r="I151" s="279">
        <v>1283.1000000000004</v>
      </c>
      <c r="J151" s="279">
        <v>1349.7000000000003</v>
      </c>
      <c r="K151" s="277">
        <v>1216.5</v>
      </c>
      <c r="L151" s="277">
        <v>1111.25</v>
      </c>
      <c r="M151" s="277">
        <v>89.796670000000006</v>
      </c>
    </row>
    <row r="152" spans="1:13">
      <c r="A152" s="268">
        <v>142</v>
      </c>
      <c r="B152" s="277" t="s">
        <v>363</v>
      </c>
      <c r="C152" s="278">
        <v>262.89999999999998</v>
      </c>
      <c r="D152" s="279">
        <v>260.2</v>
      </c>
      <c r="E152" s="279">
        <v>253.7</v>
      </c>
      <c r="F152" s="279">
        <v>244.5</v>
      </c>
      <c r="G152" s="279">
        <v>238</v>
      </c>
      <c r="H152" s="279">
        <v>269.39999999999998</v>
      </c>
      <c r="I152" s="279">
        <v>275.89999999999998</v>
      </c>
      <c r="J152" s="279">
        <v>285.09999999999997</v>
      </c>
      <c r="K152" s="277">
        <v>266.7</v>
      </c>
      <c r="L152" s="277">
        <v>251</v>
      </c>
      <c r="M152" s="277">
        <v>2.2656000000000001</v>
      </c>
    </row>
    <row r="153" spans="1:13">
      <c r="A153" s="268">
        <v>143</v>
      </c>
      <c r="B153" s="277" t="s">
        <v>98</v>
      </c>
      <c r="C153" s="278">
        <v>155.75</v>
      </c>
      <c r="D153" s="279">
        <v>155.68333333333331</v>
      </c>
      <c r="E153" s="279">
        <v>153.66666666666663</v>
      </c>
      <c r="F153" s="279">
        <v>151.58333333333331</v>
      </c>
      <c r="G153" s="279">
        <v>149.56666666666663</v>
      </c>
      <c r="H153" s="279">
        <v>157.76666666666662</v>
      </c>
      <c r="I153" s="279">
        <v>159.78333333333333</v>
      </c>
      <c r="J153" s="279">
        <v>161.86666666666662</v>
      </c>
      <c r="K153" s="277">
        <v>157.69999999999999</v>
      </c>
      <c r="L153" s="277">
        <v>153.6</v>
      </c>
      <c r="M153" s="277">
        <v>28.668610000000001</v>
      </c>
    </row>
    <row r="154" spans="1:13">
      <c r="A154" s="268">
        <v>144</v>
      </c>
      <c r="B154" s="277" t="s">
        <v>243</v>
      </c>
      <c r="C154" s="278">
        <v>9.9499999999999993</v>
      </c>
      <c r="D154" s="279">
        <v>9.9166666666666661</v>
      </c>
      <c r="E154" s="279">
        <v>9.7333333333333325</v>
      </c>
      <c r="F154" s="279">
        <v>9.5166666666666657</v>
      </c>
      <c r="G154" s="279">
        <v>9.3333333333333321</v>
      </c>
      <c r="H154" s="279">
        <v>10.133333333333333</v>
      </c>
      <c r="I154" s="279">
        <v>10.316666666666666</v>
      </c>
      <c r="J154" s="279">
        <v>10.533333333333333</v>
      </c>
      <c r="K154" s="277">
        <v>10.1</v>
      </c>
      <c r="L154" s="277">
        <v>9.6999999999999993</v>
      </c>
      <c r="M154" s="277">
        <v>184.21126000000001</v>
      </c>
    </row>
    <row r="155" spans="1:13">
      <c r="A155" s="268">
        <v>145</v>
      </c>
      <c r="B155" s="277" t="s">
        <v>364</v>
      </c>
      <c r="C155" s="278">
        <v>334.1</v>
      </c>
      <c r="D155" s="279">
        <v>330.66666666666669</v>
      </c>
      <c r="E155" s="279">
        <v>321.43333333333339</v>
      </c>
      <c r="F155" s="279">
        <v>308.76666666666671</v>
      </c>
      <c r="G155" s="279">
        <v>299.53333333333342</v>
      </c>
      <c r="H155" s="279">
        <v>343.33333333333337</v>
      </c>
      <c r="I155" s="279">
        <v>352.56666666666661</v>
      </c>
      <c r="J155" s="279">
        <v>365.23333333333335</v>
      </c>
      <c r="K155" s="277">
        <v>339.9</v>
      </c>
      <c r="L155" s="277">
        <v>318</v>
      </c>
      <c r="M155" s="277">
        <v>6.9230700000000001</v>
      </c>
    </row>
    <row r="156" spans="1:13">
      <c r="A156" s="268">
        <v>146</v>
      </c>
      <c r="B156" s="277" t="s">
        <v>99</v>
      </c>
      <c r="C156" s="278">
        <v>51.3</v>
      </c>
      <c r="D156" s="279">
        <v>50.95000000000001</v>
      </c>
      <c r="E156" s="279">
        <v>50.050000000000018</v>
      </c>
      <c r="F156" s="279">
        <v>48.800000000000011</v>
      </c>
      <c r="G156" s="279">
        <v>47.90000000000002</v>
      </c>
      <c r="H156" s="279">
        <v>52.200000000000017</v>
      </c>
      <c r="I156" s="279">
        <v>53.100000000000009</v>
      </c>
      <c r="J156" s="279">
        <v>54.350000000000016</v>
      </c>
      <c r="K156" s="277">
        <v>51.85</v>
      </c>
      <c r="L156" s="277">
        <v>49.7</v>
      </c>
      <c r="M156" s="277">
        <v>377.25137999999998</v>
      </c>
    </row>
    <row r="157" spans="1:13">
      <c r="A157" s="268">
        <v>147</v>
      </c>
      <c r="B157" s="277" t="s">
        <v>367</v>
      </c>
      <c r="C157" s="278">
        <v>269.8</v>
      </c>
      <c r="D157" s="279">
        <v>272.03333333333336</v>
      </c>
      <c r="E157" s="279">
        <v>266.76666666666671</v>
      </c>
      <c r="F157" s="279">
        <v>263.73333333333335</v>
      </c>
      <c r="G157" s="279">
        <v>258.4666666666667</v>
      </c>
      <c r="H157" s="279">
        <v>275.06666666666672</v>
      </c>
      <c r="I157" s="279">
        <v>280.33333333333337</v>
      </c>
      <c r="J157" s="279">
        <v>283.36666666666673</v>
      </c>
      <c r="K157" s="277">
        <v>277.3</v>
      </c>
      <c r="L157" s="277">
        <v>269</v>
      </c>
      <c r="M157" s="277">
        <v>1.05951</v>
      </c>
    </row>
    <row r="158" spans="1:13">
      <c r="A158" s="268">
        <v>148</v>
      </c>
      <c r="B158" s="277" t="s">
        <v>366</v>
      </c>
      <c r="C158" s="278">
        <v>2791.6</v>
      </c>
      <c r="D158" s="279">
        <v>2740.2333333333336</v>
      </c>
      <c r="E158" s="279">
        <v>2624.416666666667</v>
      </c>
      <c r="F158" s="279">
        <v>2457.2333333333336</v>
      </c>
      <c r="G158" s="279">
        <v>2341.416666666667</v>
      </c>
      <c r="H158" s="279">
        <v>2907.416666666667</v>
      </c>
      <c r="I158" s="279">
        <v>3023.2333333333336</v>
      </c>
      <c r="J158" s="279">
        <v>3190.416666666667</v>
      </c>
      <c r="K158" s="277">
        <v>2856.05</v>
      </c>
      <c r="L158" s="277">
        <v>2573.0500000000002</v>
      </c>
      <c r="M158" s="277">
        <v>1.54878</v>
      </c>
    </row>
    <row r="159" spans="1:13">
      <c r="A159" s="268">
        <v>149</v>
      </c>
      <c r="B159" s="277" t="s">
        <v>368</v>
      </c>
      <c r="C159" s="278">
        <v>501</v>
      </c>
      <c r="D159" s="279">
        <v>502.76666666666665</v>
      </c>
      <c r="E159" s="279">
        <v>497.5333333333333</v>
      </c>
      <c r="F159" s="279">
        <v>494.06666666666666</v>
      </c>
      <c r="G159" s="279">
        <v>488.83333333333331</v>
      </c>
      <c r="H159" s="279">
        <v>506.23333333333329</v>
      </c>
      <c r="I159" s="279">
        <v>511.46666666666664</v>
      </c>
      <c r="J159" s="279">
        <v>514.93333333333328</v>
      </c>
      <c r="K159" s="277">
        <v>508</v>
      </c>
      <c r="L159" s="277">
        <v>499.3</v>
      </c>
      <c r="M159" s="277">
        <v>0.34221000000000001</v>
      </c>
    </row>
    <row r="160" spans="1:13">
      <c r="A160" s="268">
        <v>150</v>
      </c>
      <c r="B160" s="277" t="s">
        <v>2941</v>
      </c>
      <c r="C160" s="278">
        <v>517.04999999999995</v>
      </c>
      <c r="D160" s="279">
        <v>519.23333333333323</v>
      </c>
      <c r="E160" s="279">
        <v>511.06666666666649</v>
      </c>
      <c r="F160" s="279">
        <v>505.08333333333326</v>
      </c>
      <c r="G160" s="279">
        <v>496.91666666666652</v>
      </c>
      <c r="H160" s="279">
        <v>525.21666666666647</v>
      </c>
      <c r="I160" s="279">
        <v>533.38333333333321</v>
      </c>
      <c r="J160" s="279">
        <v>539.36666666666645</v>
      </c>
      <c r="K160" s="277">
        <v>527.4</v>
      </c>
      <c r="L160" s="277">
        <v>513.25</v>
      </c>
      <c r="M160" s="277">
        <v>0.34921000000000002</v>
      </c>
    </row>
    <row r="161" spans="1:13">
      <c r="A161" s="268">
        <v>151</v>
      </c>
      <c r="B161" s="277" t="s">
        <v>370</v>
      </c>
      <c r="C161" s="278">
        <v>135.05000000000001</v>
      </c>
      <c r="D161" s="279">
        <v>135.36666666666667</v>
      </c>
      <c r="E161" s="279">
        <v>133.98333333333335</v>
      </c>
      <c r="F161" s="279">
        <v>132.91666666666669</v>
      </c>
      <c r="G161" s="279">
        <v>131.53333333333336</v>
      </c>
      <c r="H161" s="279">
        <v>136.43333333333334</v>
      </c>
      <c r="I161" s="279">
        <v>137.81666666666666</v>
      </c>
      <c r="J161" s="279">
        <v>138.88333333333333</v>
      </c>
      <c r="K161" s="277">
        <v>136.75</v>
      </c>
      <c r="L161" s="277">
        <v>134.30000000000001</v>
      </c>
      <c r="M161" s="277">
        <v>12.824009999999999</v>
      </c>
    </row>
    <row r="162" spans="1:13">
      <c r="A162" s="268">
        <v>152</v>
      </c>
      <c r="B162" s="277" t="s">
        <v>244</v>
      </c>
      <c r="C162" s="278">
        <v>96.55</v>
      </c>
      <c r="D162" s="279">
        <v>96.55</v>
      </c>
      <c r="E162" s="279">
        <v>96.55</v>
      </c>
      <c r="F162" s="279">
        <v>96.55</v>
      </c>
      <c r="G162" s="279">
        <v>96.55</v>
      </c>
      <c r="H162" s="279">
        <v>96.55</v>
      </c>
      <c r="I162" s="279">
        <v>96.55</v>
      </c>
      <c r="J162" s="279">
        <v>96.55</v>
      </c>
      <c r="K162" s="277">
        <v>96.55</v>
      </c>
      <c r="L162" s="277">
        <v>96.55</v>
      </c>
      <c r="M162" s="277">
        <v>21.941669999999998</v>
      </c>
    </row>
    <row r="163" spans="1:13">
      <c r="A163" s="268">
        <v>153</v>
      </c>
      <c r="B163" s="277" t="s">
        <v>369</v>
      </c>
      <c r="C163" s="278">
        <v>63.3</v>
      </c>
      <c r="D163" s="279">
        <v>62.9</v>
      </c>
      <c r="E163" s="279">
        <v>61.7</v>
      </c>
      <c r="F163" s="279">
        <v>60.1</v>
      </c>
      <c r="G163" s="279">
        <v>58.900000000000006</v>
      </c>
      <c r="H163" s="279">
        <v>64.5</v>
      </c>
      <c r="I163" s="279">
        <v>65.7</v>
      </c>
      <c r="J163" s="279">
        <v>67.3</v>
      </c>
      <c r="K163" s="277">
        <v>64.099999999999994</v>
      </c>
      <c r="L163" s="277">
        <v>61.3</v>
      </c>
      <c r="M163" s="277">
        <v>26.117180000000001</v>
      </c>
    </row>
    <row r="164" spans="1:13">
      <c r="A164" s="268">
        <v>154</v>
      </c>
      <c r="B164" s="277" t="s">
        <v>100</v>
      </c>
      <c r="C164" s="278">
        <v>91.05</v>
      </c>
      <c r="D164" s="279">
        <v>91.966666666666654</v>
      </c>
      <c r="E164" s="279">
        <v>89.133333333333312</v>
      </c>
      <c r="F164" s="279">
        <v>87.216666666666654</v>
      </c>
      <c r="G164" s="279">
        <v>84.383333333333312</v>
      </c>
      <c r="H164" s="279">
        <v>93.883333333333312</v>
      </c>
      <c r="I164" s="279">
        <v>96.716666666666654</v>
      </c>
      <c r="J164" s="279">
        <v>98.633333333333312</v>
      </c>
      <c r="K164" s="277">
        <v>94.8</v>
      </c>
      <c r="L164" s="277">
        <v>90.05</v>
      </c>
      <c r="M164" s="277">
        <v>185.53894</v>
      </c>
    </row>
    <row r="165" spans="1:13">
      <c r="A165" s="268">
        <v>155</v>
      </c>
      <c r="B165" s="277" t="s">
        <v>375</v>
      </c>
      <c r="C165" s="278">
        <v>1768.8</v>
      </c>
      <c r="D165" s="279">
        <v>1773.0666666666668</v>
      </c>
      <c r="E165" s="279">
        <v>1747.1333333333337</v>
      </c>
      <c r="F165" s="279">
        <v>1725.4666666666669</v>
      </c>
      <c r="G165" s="279">
        <v>1699.5333333333338</v>
      </c>
      <c r="H165" s="279">
        <v>1794.7333333333336</v>
      </c>
      <c r="I165" s="279">
        <v>1820.6666666666665</v>
      </c>
      <c r="J165" s="279">
        <v>1842.3333333333335</v>
      </c>
      <c r="K165" s="277">
        <v>1799</v>
      </c>
      <c r="L165" s="277">
        <v>1751.4</v>
      </c>
      <c r="M165" s="277">
        <v>0.13416</v>
      </c>
    </row>
    <row r="166" spans="1:13">
      <c r="A166" s="268">
        <v>156</v>
      </c>
      <c r="B166" s="277" t="s">
        <v>376</v>
      </c>
      <c r="C166" s="278">
        <v>1893.4</v>
      </c>
      <c r="D166" s="279">
        <v>1894.4666666666665</v>
      </c>
      <c r="E166" s="279">
        <v>1838.9333333333329</v>
      </c>
      <c r="F166" s="279">
        <v>1784.4666666666665</v>
      </c>
      <c r="G166" s="279">
        <v>1728.9333333333329</v>
      </c>
      <c r="H166" s="279">
        <v>1948.9333333333329</v>
      </c>
      <c r="I166" s="279">
        <v>2004.4666666666662</v>
      </c>
      <c r="J166" s="279">
        <v>2058.9333333333329</v>
      </c>
      <c r="K166" s="277">
        <v>1950</v>
      </c>
      <c r="L166" s="277">
        <v>1840</v>
      </c>
      <c r="M166" s="277">
        <v>0.25977</v>
      </c>
    </row>
    <row r="167" spans="1:13">
      <c r="A167" s="268">
        <v>157</v>
      </c>
      <c r="B167" s="277" t="s">
        <v>372</v>
      </c>
      <c r="C167" s="278">
        <v>447.25</v>
      </c>
      <c r="D167" s="279">
        <v>444.08333333333331</v>
      </c>
      <c r="E167" s="279">
        <v>433.16666666666663</v>
      </c>
      <c r="F167" s="279">
        <v>419.08333333333331</v>
      </c>
      <c r="G167" s="279">
        <v>408.16666666666663</v>
      </c>
      <c r="H167" s="279">
        <v>458.16666666666663</v>
      </c>
      <c r="I167" s="279">
        <v>469.08333333333326</v>
      </c>
      <c r="J167" s="279">
        <v>483.16666666666663</v>
      </c>
      <c r="K167" s="277">
        <v>455</v>
      </c>
      <c r="L167" s="277">
        <v>430</v>
      </c>
      <c r="M167" s="277">
        <v>0.11784</v>
      </c>
    </row>
    <row r="168" spans="1:13">
      <c r="A168" s="268">
        <v>158</v>
      </c>
      <c r="B168" s="277" t="s">
        <v>382</v>
      </c>
      <c r="C168" s="278">
        <v>259</v>
      </c>
      <c r="D168" s="279">
        <v>255.75</v>
      </c>
      <c r="E168" s="279">
        <v>246.75</v>
      </c>
      <c r="F168" s="279">
        <v>234.5</v>
      </c>
      <c r="G168" s="279">
        <v>225.5</v>
      </c>
      <c r="H168" s="279">
        <v>268</v>
      </c>
      <c r="I168" s="279">
        <v>277</v>
      </c>
      <c r="J168" s="279">
        <v>289.25</v>
      </c>
      <c r="K168" s="277">
        <v>264.75</v>
      </c>
      <c r="L168" s="277">
        <v>243.5</v>
      </c>
      <c r="M168" s="277">
        <v>4.1747100000000001</v>
      </c>
    </row>
    <row r="169" spans="1:13">
      <c r="A169" s="268">
        <v>159</v>
      </c>
      <c r="B169" s="277" t="s">
        <v>373</v>
      </c>
      <c r="C169" s="278">
        <v>96.65</v>
      </c>
      <c r="D169" s="279">
        <v>97.40000000000002</v>
      </c>
      <c r="E169" s="279">
        <v>94.600000000000037</v>
      </c>
      <c r="F169" s="279">
        <v>92.550000000000011</v>
      </c>
      <c r="G169" s="279">
        <v>89.750000000000028</v>
      </c>
      <c r="H169" s="279">
        <v>99.450000000000045</v>
      </c>
      <c r="I169" s="279">
        <v>102.25000000000003</v>
      </c>
      <c r="J169" s="279">
        <v>104.30000000000005</v>
      </c>
      <c r="K169" s="277">
        <v>100.2</v>
      </c>
      <c r="L169" s="277">
        <v>95.35</v>
      </c>
      <c r="M169" s="277">
        <v>0.52485999999999999</v>
      </c>
    </row>
    <row r="170" spans="1:13">
      <c r="A170" s="268">
        <v>160</v>
      </c>
      <c r="B170" s="277" t="s">
        <v>374</v>
      </c>
      <c r="C170" s="278">
        <v>157.75</v>
      </c>
      <c r="D170" s="279">
        <v>157.41666666666666</v>
      </c>
      <c r="E170" s="279">
        <v>155.33333333333331</v>
      </c>
      <c r="F170" s="279">
        <v>152.91666666666666</v>
      </c>
      <c r="G170" s="279">
        <v>150.83333333333331</v>
      </c>
      <c r="H170" s="279">
        <v>159.83333333333331</v>
      </c>
      <c r="I170" s="279">
        <v>161.91666666666663</v>
      </c>
      <c r="J170" s="279">
        <v>164.33333333333331</v>
      </c>
      <c r="K170" s="277">
        <v>159.5</v>
      </c>
      <c r="L170" s="277">
        <v>155</v>
      </c>
      <c r="M170" s="277">
        <v>1.8899300000000001</v>
      </c>
    </row>
    <row r="171" spans="1:13">
      <c r="A171" s="268">
        <v>161</v>
      </c>
      <c r="B171" s="277" t="s">
        <v>245</v>
      </c>
      <c r="C171" s="278">
        <v>133.69999999999999</v>
      </c>
      <c r="D171" s="279">
        <v>134.94999999999999</v>
      </c>
      <c r="E171" s="279">
        <v>131.19999999999999</v>
      </c>
      <c r="F171" s="279">
        <v>128.69999999999999</v>
      </c>
      <c r="G171" s="279">
        <v>124.94999999999999</v>
      </c>
      <c r="H171" s="279">
        <v>137.44999999999999</v>
      </c>
      <c r="I171" s="279">
        <v>141.19999999999999</v>
      </c>
      <c r="J171" s="279">
        <v>143.69999999999999</v>
      </c>
      <c r="K171" s="277">
        <v>138.69999999999999</v>
      </c>
      <c r="L171" s="277">
        <v>132.44999999999999</v>
      </c>
      <c r="M171" s="277">
        <v>3.7154500000000001</v>
      </c>
    </row>
    <row r="172" spans="1:13">
      <c r="A172" s="268">
        <v>162</v>
      </c>
      <c r="B172" s="277" t="s">
        <v>378</v>
      </c>
      <c r="C172" s="278">
        <v>5428.15</v>
      </c>
      <c r="D172" s="279">
        <v>5413.4833333333336</v>
      </c>
      <c r="E172" s="279">
        <v>5346.9666666666672</v>
      </c>
      <c r="F172" s="279">
        <v>5265.7833333333338</v>
      </c>
      <c r="G172" s="279">
        <v>5199.2666666666673</v>
      </c>
      <c r="H172" s="279">
        <v>5494.666666666667</v>
      </c>
      <c r="I172" s="279">
        <v>5561.1833333333334</v>
      </c>
      <c r="J172" s="279">
        <v>5642.3666666666668</v>
      </c>
      <c r="K172" s="277">
        <v>5480</v>
      </c>
      <c r="L172" s="277">
        <v>5332.3</v>
      </c>
      <c r="M172" s="277">
        <v>6.787E-2</v>
      </c>
    </row>
    <row r="173" spans="1:13">
      <c r="A173" s="268">
        <v>163</v>
      </c>
      <c r="B173" s="277" t="s">
        <v>379</v>
      </c>
      <c r="C173" s="278">
        <v>1639.8</v>
      </c>
      <c r="D173" s="279">
        <v>1638.9333333333334</v>
      </c>
      <c r="E173" s="279">
        <v>1617.8666666666668</v>
      </c>
      <c r="F173" s="279">
        <v>1595.9333333333334</v>
      </c>
      <c r="G173" s="279">
        <v>1574.8666666666668</v>
      </c>
      <c r="H173" s="279">
        <v>1660.8666666666668</v>
      </c>
      <c r="I173" s="279">
        <v>1681.9333333333334</v>
      </c>
      <c r="J173" s="279">
        <v>1703.8666666666668</v>
      </c>
      <c r="K173" s="277">
        <v>1660</v>
      </c>
      <c r="L173" s="277">
        <v>1617</v>
      </c>
      <c r="M173" s="277">
        <v>1.45126</v>
      </c>
    </row>
    <row r="174" spans="1:13">
      <c r="A174" s="268">
        <v>164</v>
      </c>
      <c r="B174" s="277" t="s">
        <v>101</v>
      </c>
      <c r="C174" s="278">
        <v>469.6</v>
      </c>
      <c r="D174" s="279">
        <v>464.35000000000008</v>
      </c>
      <c r="E174" s="279">
        <v>455.35000000000014</v>
      </c>
      <c r="F174" s="279">
        <v>441.10000000000008</v>
      </c>
      <c r="G174" s="279">
        <v>432.10000000000014</v>
      </c>
      <c r="H174" s="279">
        <v>478.60000000000014</v>
      </c>
      <c r="I174" s="279">
        <v>487.6</v>
      </c>
      <c r="J174" s="279">
        <v>501.85000000000014</v>
      </c>
      <c r="K174" s="277">
        <v>473.35</v>
      </c>
      <c r="L174" s="277">
        <v>450.1</v>
      </c>
      <c r="M174" s="277">
        <v>21.581859999999999</v>
      </c>
    </row>
    <row r="175" spans="1:13">
      <c r="A175" s="268">
        <v>165</v>
      </c>
      <c r="B175" s="277" t="s">
        <v>387</v>
      </c>
      <c r="C175" s="278">
        <v>44.2</v>
      </c>
      <c r="D175" s="279">
        <v>44.033333333333339</v>
      </c>
      <c r="E175" s="279">
        <v>43.366666666666674</v>
      </c>
      <c r="F175" s="279">
        <v>42.533333333333339</v>
      </c>
      <c r="G175" s="279">
        <v>41.866666666666674</v>
      </c>
      <c r="H175" s="279">
        <v>44.866666666666674</v>
      </c>
      <c r="I175" s="279">
        <v>45.533333333333346</v>
      </c>
      <c r="J175" s="279">
        <v>46.366666666666674</v>
      </c>
      <c r="K175" s="277">
        <v>44.7</v>
      </c>
      <c r="L175" s="277">
        <v>43.2</v>
      </c>
      <c r="M175" s="277">
        <v>6.9187900000000004</v>
      </c>
    </row>
    <row r="176" spans="1:13">
      <c r="A176" s="268">
        <v>166</v>
      </c>
      <c r="B176" s="277" t="s">
        <v>1397</v>
      </c>
      <c r="C176" s="278">
        <v>5508.95</v>
      </c>
      <c r="D176" s="279">
        <v>5555.9666666666672</v>
      </c>
      <c r="E176" s="279">
        <v>5441.9833333333345</v>
      </c>
      <c r="F176" s="279">
        <v>5375.0166666666673</v>
      </c>
      <c r="G176" s="279">
        <v>5261.0333333333347</v>
      </c>
      <c r="H176" s="279">
        <v>5622.9333333333343</v>
      </c>
      <c r="I176" s="279">
        <v>5736.9166666666679</v>
      </c>
      <c r="J176" s="279">
        <v>5803.8833333333341</v>
      </c>
      <c r="K176" s="277">
        <v>5669.95</v>
      </c>
      <c r="L176" s="277">
        <v>5489</v>
      </c>
      <c r="M176" s="277">
        <v>0.28310000000000002</v>
      </c>
    </row>
    <row r="177" spans="1:13">
      <c r="A177" s="268">
        <v>167</v>
      </c>
      <c r="B177" s="277" t="s">
        <v>103</v>
      </c>
      <c r="C177" s="278">
        <v>23.2</v>
      </c>
      <c r="D177" s="279">
        <v>22.849999999999998</v>
      </c>
      <c r="E177" s="279">
        <v>22.399999999999995</v>
      </c>
      <c r="F177" s="279">
        <v>21.599999999999998</v>
      </c>
      <c r="G177" s="279">
        <v>21.149999999999995</v>
      </c>
      <c r="H177" s="279">
        <v>23.649999999999995</v>
      </c>
      <c r="I177" s="279">
        <v>24.099999999999998</v>
      </c>
      <c r="J177" s="279">
        <v>24.899999999999995</v>
      </c>
      <c r="K177" s="277">
        <v>23.3</v>
      </c>
      <c r="L177" s="277">
        <v>22.05</v>
      </c>
      <c r="M177" s="277">
        <v>176.71216999999999</v>
      </c>
    </row>
    <row r="178" spans="1:13">
      <c r="A178" s="268">
        <v>168</v>
      </c>
      <c r="B178" s="277" t="s">
        <v>388</v>
      </c>
      <c r="C178" s="278">
        <v>206</v>
      </c>
      <c r="D178" s="279">
        <v>203.81666666666669</v>
      </c>
      <c r="E178" s="279">
        <v>199.53333333333339</v>
      </c>
      <c r="F178" s="279">
        <v>193.06666666666669</v>
      </c>
      <c r="G178" s="279">
        <v>188.78333333333339</v>
      </c>
      <c r="H178" s="279">
        <v>210.28333333333339</v>
      </c>
      <c r="I178" s="279">
        <v>214.56666666666669</v>
      </c>
      <c r="J178" s="279">
        <v>221.03333333333339</v>
      </c>
      <c r="K178" s="277">
        <v>208.1</v>
      </c>
      <c r="L178" s="277">
        <v>197.35</v>
      </c>
      <c r="M178" s="277">
        <v>9.5366599999999995</v>
      </c>
    </row>
    <row r="179" spans="1:13">
      <c r="A179" s="268">
        <v>169</v>
      </c>
      <c r="B179" s="277" t="s">
        <v>380</v>
      </c>
      <c r="C179" s="278">
        <v>910.7</v>
      </c>
      <c r="D179" s="279">
        <v>921.01666666666677</v>
      </c>
      <c r="E179" s="279">
        <v>897.03333333333353</v>
      </c>
      <c r="F179" s="279">
        <v>883.36666666666679</v>
      </c>
      <c r="G179" s="279">
        <v>859.38333333333355</v>
      </c>
      <c r="H179" s="279">
        <v>934.68333333333351</v>
      </c>
      <c r="I179" s="279">
        <v>958.66666666666686</v>
      </c>
      <c r="J179" s="279">
        <v>972.33333333333348</v>
      </c>
      <c r="K179" s="277">
        <v>945</v>
      </c>
      <c r="L179" s="277">
        <v>907.35</v>
      </c>
      <c r="M179" s="277">
        <v>0.79076999999999997</v>
      </c>
    </row>
    <row r="180" spans="1:13">
      <c r="A180" s="268">
        <v>170</v>
      </c>
      <c r="B180" s="277" t="s">
        <v>246</v>
      </c>
      <c r="C180" s="278">
        <v>475.25</v>
      </c>
      <c r="D180" s="279">
        <v>476.43333333333334</v>
      </c>
      <c r="E180" s="279">
        <v>469.86666666666667</v>
      </c>
      <c r="F180" s="279">
        <v>464.48333333333335</v>
      </c>
      <c r="G180" s="279">
        <v>457.91666666666669</v>
      </c>
      <c r="H180" s="279">
        <v>481.81666666666666</v>
      </c>
      <c r="I180" s="279">
        <v>488.38333333333338</v>
      </c>
      <c r="J180" s="279">
        <v>493.76666666666665</v>
      </c>
      <c r="K180" s="277">
        <v>483</v>
      </c>
      <c r="L180" s="277">
        <v>471.05</v>
      </c>
      <c r="M180" s="277">
        <v>0.80074999999999996</v>
      </c>
    </row>
    <row r="181" spans="1:13">
      <c r="A181" s="268">
        <v>171</v>
      </c>
      <c r="B181" s="277" t="s">
        <v>104</v>
      </c>
      <c r="C181" s="278">
        <v>672.85</v>
      </c>
      <c r="D181" s="279">
        <v>672.4666666666667</v>
      </c>
      <c r="E181" s="279">
        <v>659.98333333333335</v>
      </c>
      <c r="F181" s="279">
        <v>647.11666666666667</v>
      </c>
      <c r="G181" s="279">
        <v>634.63333333333333</v>
      </c>
      <c r="H181" s="279">
        <v>685.33333333333337</v>
      </c>
      <c r="I181" s="279">
        <v>697.81666666666672</v>
      </c>
      <c r="J181" s="279">
        <v>710.68333333333339</v>
      </c>
      <c r="K181" s="277">
        <v>684.95</v>
      </c>
      <c r="L181" s="277">
        <v>659.6</v>
      </c>
      <c r="M181" s="277">
        <v>23.928360000000001</v>
      </c>
    </row>
    <row r="182" spans="1:13">
      <c r="A182" s="268">
        <v>172</v>
      </c>
      <c r="B182" s="277" t="s">
        <v>247</v>
      </c>
      <c r="C182" s="278">
        <v>408.55</v>
      </c>
      <c r="D182" s="279">
        <v>407.84999999999997</v>
      </c>
      <c r="E182" s="279">
        <v>400.69999999999993</v>
      </c>
      <c r="F182" s="279">
        <v>392.84999999999997</v>
      </c>
      <c r="G182" s="279">
        <v>385.69999999999993</v>
      </c>
      <c r="H182" s="279">
        <v>415.69999999999993</v>
      </c>
      <c r="I182" s="279">
        <v>422.84999999999991</v>
      </c>
      <c r="J182" s="279">
        <v>430.69999999999993</v>
      </c>
      <c r="K182" s="277">
        <v>415</v>
      </c>
      <c r="L182" s="277">
        <v>400</v>
      </c>
      <c r="M182" s="277">
        <v>0.60984000000000005</v>
      </c>
    </row>
    <row r="183" spans="1:13">
      <c r="A183" s="268">
        <v>173</v>
      </c>
      <c r="B183" s="277" t="s">
        <v>248</v>
      </c>
      <c r="C183" s="278">
        <v>868.4</v>
      </c>
      <c r="D183" s="279">
        <v>870.98333333333323</v>
      </c>
      <c r="E183" s="279">
        <v>855.96666666666647</v>
      </c>
      <c r="F183" s="279">
        <v>843.53333333333319</v>
      </c>
      <c r="G183" s="279">
        <v>828.51666666666642</v>
      </c>
      <c r="H183" s="279">
        <v>883.41666666666652</v>
      </c>
      <c r="I183" s="279">
        <v>898.43333333333317</v>
      </c>
      <c r="J183" s="279">
        <v>910.86666666666656</v>
      </c>
      <c r="K183" s="277">
        <v>886</v>
      </c>
      <c r="L183" s="277">
        <v>858.55</v>
      </c>
      <c r="M183" s="277">
        <v>3.5376500000000002</v>
      </c>
    </row>
    <row r="184" spans="1:13">
      <c r="A184" s="268">
        <v>174</v>
      </c>
      <c r="B184" s="277" t="s">
        <v>389</v>
      </c>
      <c r="C184" s="278">
        <v>80.099999999999994</v>
      </c>
      <c r="D184" s="279">
        <v>80.100000000000009</v>
      </c>
      <c r="E184" s="279">
        <v>79.700000000000017</v>
      </c>
      <c r="F184" s="279">
        <v>79.300000000000011</v>
      </c>
      <c r="G184" s="279">
        <v>78.90000000000002</v>
      </c>
      <c r="H184" s="279">
        <v>80.500000000000014</v>
      </c>
      <c r="I184" s="279">
        <v>80.90000000000002</v>
      </c>
      <c r="J184" s="279">
        <v>81.300000000000011</v>
      </c>
      <c r="K184" s="277">
        <v>80.5</v>
      </c>
      <c r="L184" s="277">
        <v>79.7</v>
      </c>
      <c r="M184" s="277">
        <v>1.1146799999999999</v>
      </c>
    </row>
    <row r="185" spans="1:13">
      <c r="A185" s="268">
        <v>175</v>
      </c>
      <c r="B185" s="277" t="s">
        <v>381</v>
      </c>
      <c r="C185" s="278">
        <v>364.95</v>
      </c>
      <c r="D185" s="279">
        <v>359.63333333333338</v>
      </c>
      <c r="E185" s="279">
        <v>349.26666666666677</v>
      </c>
      <c r="F185" s="279">
        <v>333.58333333333337</v>
      </c>
      <c r="G185" s="279">
        <v>323.21666666666675</v>
      </c>
      <c r="H185" s="279">
        <v>375.31666666666678</v>
      </c>
      <c r="I185" s="279">
        <v>385.68333333333345</v>
      </c>
      <c r="J185" s="279">
        <v>401.36666666666679</v>
      </c>
      <c r="K185" s="277">
        <v>370</v>
      </c>
      <c r="L185" s="277">
        <v>343.95</v>
      </c>
      <c r="M185" s="277">
        <v>82.493279999999999</v>
      </c>
    </row>
    <row r="186" spans="1:13">
      <c r="A186" s="268">
        <v>176</v>
      </c>
      <c r="B186" s="277" t="s">
        <v>249</v>
      </c>
      <c r="C186" s="278">
        <v>176.2</v>
      </c>
      <c r="D186" s="279">
        <v>176.31666666666669</v>
      </c>
      <c r="E186" s="279">
        <v>172.63333333333338</v>
      </c>
      <c r="F186" s="279">
        <v>169.06666666666669</v>
      </c>
      <c r="G186" s="279">
        <v>165.38333333333338</v>
      </c>
      <c r="H186" s="279">
        <v>179.88333333333338</v>
      </c>
      <c r="I186" s="279">
        <v>183.56666666666672</v>
      </c>
      <c r="J186" s="279">
        <v>187.13333333333338</v>
      </c>
      <c r="K186" s="277">
        <v>180</v>
      </c>
      <c r="L186" s="277">
        <v>172.75</v>
      </c>
      <c r="M186" s="277">
        <v>5.4712699999999996</v>
      </c>
    </row>
    <row r="187" spans="1:13">
      <c r="A187" s="268">
        <v>177</v>
      </c>
      <c r="B187" s="277" t="s">
        <v>105</v>
      </c>
      <c r="C187" s="278">
        <v>687.1</v>
      </c>
      <c r="D187" s="279">
        <v>682.55</v>
      </c>
      <c r="E187" s="279">
        <v>668.59999999999991</v>
      </c>
      <c r="F187" s="279">
        <v>650.09999999999991</v>
      </c>
      <c r="G187" s="279">
        <v>636.14999999999986</v>
      </c>
      <c r="H187" s="279">
        <v>701.05</v>
      </c>
      <c r="I187" s="279">
        <v>715</v>
      </c>
      <c r="J187" s="279">
        <v>733.5</v>
      </c>
      <c r="K187" s="277">
        <v>696.5</v>
      </c>
      <c r="L187" s="277">
        <v>664.05</v>
      </c>
      <c r="M187" s="277">
        <v>28.35848</v>
      </c>
    </row>
    <row r="188" spans="1:13">
      <c r="A188" s="268">
        <v>178</v>
      </c>
      <c r="B188" s="277" t="s">
        <v>383</v>
      </c>
      <c r="C188" s="278">
        <v>75.2</v>
      </c>
      <c r="D188" s="279">
        <v>75.316666666666677</v>
      </c>
      <c r="E188" s="279">
        <v>73.983333333333348</v>
      </c>
      <c r="F188" s="279">
        <v>72.766666666666666</v>
      </c>
      <c r="G188" s="279">
        <v>71.433333333333337</v>
      </c>
      <c r="H188" s="279">
        <v>76.53333333333336</v>
      </c>
      <c r="I188" s="279">
        <v>77.866666666666703</v>
      </c>
      <c r="J188" s="279">
        <v>79.083333333333371</v>
      </c>
      <c r="K188" s="277">
        <v>76.650000000000006</v>
      </c>
      <c r="L188" s="277">
        <v>74.099999999999994</v>
      </c>
      <c r="M188" s="277">
        <v>4.9942000000000002</v>
      </c>
    </row>
    <row r="189" spans="1:13">
      <c r="A189" s="268">
        <v>179</v>
      </c>
      <c r="B189" s="277" t="s">
        <v>384</v>
      </c>
      <c r="C189" s="278">
        <v>536.9</v>
      </c>
      <c r="D189" s="279">
        <v>531.65</v>
      </c>
      <c r="E189" s="279">
        <v>518.29999999999995</v>
      </c>
      <c r="F189" s="279">
        <v>499.69999999999993</v>
      </c>
      <c r="G189" s="279">
        <v>486.34999999999991</v>
      </c>
      <c r="H189" s="279">
        <v>550.25</v>
      </c>
      <c r="I189" s="279">
        <v>563.60000000000014</v>
      </c>
      <c r="J189" s="279">
        <v>582.20000000000005</v>
      </c>
      <c r="K189" s="277">
        <v>545</v>
      </c>
      <c r="L189" s="277">
        <v>513.04999999999995</v>
      </c>
      <c r="M189" s="277">
        <v>0.21107999999999999</v>
      </c>
    </row>
    <row r="190" spans="1:13">
      <c r="A190" s="268">
        <v>180</v>
      </c>
      <c r="B190" s="277" t="s">
        <v>1440</v>
      </c>
      <c r="C190" s="278">
        <v>181.8</v>
      </c>
      <c r="D190" s="279">
        <v>180.03333333333333</v>
      </c>
      <c r="E190" s="279">
        <v>176.86666666666667</v>
      </c>
      <c r="F190" s="279">
        <v>171.93333333333334</v>
      </c>
      <c r="G190" s="279">
        <v>168.76666666666668</v>
      </c>
      <c r="H190" s="279">
        <v>184.96666666666667</v>
      </c>
      <c r="I190" s="279">
        <v>188.13333333333335</v>
      </c>
      <c r="J190" s="279">
        <v>193.06666666666666</v>
      </c>
      <c r="K190" s="277">
        <v>183.2</v>
      </c>
      <c r="L190" s="277">
        <v>175.1</v>
      </c>
      <c r="M190" s="277">
        <v>2.44326</v>
      </c>
    </row>
    <row r="191" spans="1:13">
      <c r="A191" s="268">
        <v>181</v>
      </c>
      <c r="B191" s="277" t="s">
        <v>390</v>
      </c>
      <c r="C191" s="278">
        <v>62.25</v>
      </c>
      <c r="D191" s="279">
        <v>62.183333333333337</v>
      </c>
      <c r="E191" s="279">
        <v>61.366666666666674</v>
      </c>
      <c r="F191" s="279">
        <v>60.483333333333334</v>
      </c>
      <c r="G191" s="279">
        <v>59.666666666666671</v>
      </c>
      <c r="H191" s="279">
        <v>63.066666666666677</v>
      </c>
      <c r="I191" s="279">
        <v>63.88333333333334</v>
      </c>
      <c r="J191" s="279">
        <v>64.76666666666668</v>
      </c>
      <c r="K191" s="277">
        <v>63</v>
      </c>
      <c r="L191" s="277">
        <v>61.3</v>
      </c>
      <c r="M191" s="277">
        <v>3.4048400000000001</v>
      </c>
    </row>
    <row r="192" spans="1:13">
      <c r="A192" s="268">
        <v>182</v>
      </c>
      <c r="B192" s="277" t="s">
        <v>250</v>
      </c>
      <c r="C192" s="278">
        <v>195.4</v>
      </c>
      <c r="D192" s="279">
        <v>195.30000000000004</v>
      </c>
      <c r="E192" s="279">
        <v>193.15000000000009</v>
      </c>
      <c r="F192" s="279">
        <v>190.90000000000006</v>
      </c>
      <c r="G192" s="279">
        <v>188.75000000000011</v>
      </c>
      <c r="H192" s="279">
        <v>197.55000000000007</v>
      </c>
      <c r="I192" s="279">
        <v>199.7</v>
      </c>
      <c r="J192" s="279">
        <v>201.95000000000005</v>
      </c>
      <c r="K192" s="277">
        <v>197.45</v>
      </c>
      <c r="L192" s="277">
        <v>193.05</v>
      </c>
      <c r="M192" s="277">
        <v>4.5323599999999997</v>
      </c>
    </row>
    <row r="193" spans="1:13">
      <c r="A193" s="268">
        <v>183</v>
      </c>
      <c r="B193" s="277" t="s">
        <v>385</v>
      </c>
      <c r="C193" s="278">
        <v>335.05</v>
      </c>
      <c r="D193" s="279">
        <v>335.28333333333336</v>
      </c>
      <c r="E193" s="279">
        <v>330.76666666666671</v>
      </c>
      <c r="F193" s="279">
        <v>326.48333333333335</v>
      </c>
      <c r="G193" s="279">
        <v>321.9666666666667</v>
      </c>
      <c r="H193" s="279">
        <v>339.56666666666672</v>
      </c>
      <c r="I193" s="279">
        <v>344.08333333333337</v>
      </c>
      <c r="J193" s="279">
        <v>348.36666666666673</v>
      </c>
      <c r="K193" s="277">
        <v>339.8</v>
      </c>
      <c r="L193" s="277">
        <v>331</v>
      </c>
      <c r="M193" s="277">
        <v>0.88402000000000003</v>
      </c>
    </row>
    <row r="194" spans="1:13">
      <c r="A194" s="268">
        <v>184</v>
      </c>
      <c r="B194" s="277" t="s">
        <v>386</v>
      </c>
      <c r="C194" s="278">
        <v>291.3</v>
      </c>
      <c r="D194" s="279">
        <v>289.98333333333335</v>
      </c>
      <c r="E194" s="279">
        <v>286.51666666666671</v>
      </c>
      <c r="F194" s="279">
        <v>281.73333333333335</v>
      </c>
      <c r="G194" s="279">
        <v>278.26666666666671</v>
      </c>
      <c r="H194" s="279">
        <v>294.76666666666671</v>
      </c>
      <c r="I194" s="279">
        <v>298.23333333333341</v>
      </c>
      <c r="J194" s="279">
        <v>303.01666666666671</v>
      </c>
      <c r="K194" s="277">
        <v>293.45</v>
      </c>
      <c r="L194" s="277">
        <v>285.2</v>
      </c>
      <c r="M194" s="277">
        <v>4.7341100000000003</v>
      </c>
    </row>
    <row r="195" spans="1:13">
      <c r="A195" s="268">
        <v>185</v>
      </c>
      <c r="B195" s="277" t="s">
        <v>391</v>
      </c>
      <c r="C195" s="278">
        <v>623.5</v>
      </c>
      <c r="D195" s="279">
        <v>621.9666666666667</v>
      </c>
      <c r="E195" s="279">
        <v>604.78333333333342</v>
      </c>
      <c r="F195" s="279">
        <v>586.06666666666672</v>
      </c>
      <c r="G195" s="279">
        <v>568.88333333333344</v>
      </c>
      <c r="H195" s="279">
        <v>640.68333333333339</v>
      </c>
      <c r="I195" s="279">
        <v>657.86666666666679</v>
      </c>
      <c r="J195" s="279">
        <v>676.58333333333337</v>
      </c>
      <c r="K195" s="277">
        <v>639.15</v>
      </c>
      <c r="L195" s="277">
        <v>603.25</v>
      </c>
      <c r="M195" s="277">
        <v>0.15717</v>
      </c>
    </row>
    <row r="196" spans="1:13">
      <c r="A196" s="268">
        <v>186</v>
      </c>
      <c r="B196" s="277" t="s">
        <v>399</v>
      </c>
      <c r="C196" s="278">
        <v>838.85</v>
      </c>
      <c r="D196" s="279">
        <v>846.93333333333339</v>
      </c>
      <c r="E196" s="279">
        <v>826.96666666666681</v>
      </c>
      <c r="F196" s="279">
        <v>815.08333333333337</v>
      </c>
      <c r="G196" s="279">
        <v>795.11666666666679</v>
      </c>
      <c r="H196" s="279">
        <v>858.81666666666683</v>
      </c>
      <c r="I196" s="279">
        <v>878.78333333333353</v>
      </c>
      <c r="J196" s="279">
        <v>890.66666666666686</v>
      </c>
      <c r="K196" s="277">
        <v>866.9</v>
      </c>
      <c r="L196" s="277">
        <v>835.05</v>
      </c>
      <c r="M196" s="277">
        <v>11.33849</v>
      </c>
    </row>
    <row r="197" spans="1:13">
      <c r="A197" s="268">
        <v>187</v>
      </c>
      <c r="B197" s="277" t="s">
        <v>392</v>
      </c>
      <c r="C197" s="278">
        <v>31.9</v>
      </c>
      <c r="D197" s="279">
        <v>32.116666666666667</v>
      </c>
      <c r="E197" s="279">
        <v>31.233333333333334</v>
      </c>
      <c r="F197" s="279">
        <v>30.566666666666666</v>
      </c>
      <c r="G197" s="279">
        <v>29.683333333333334</v>
      </c>
      <c r="H197" s="279">
        <v>32.783333333333331</v>
      </c>
      <c r="I197" s="279">
        <v>33.666666666666671</v>
      </c>
      <c r="J197" s="279">
        <v>34.333333333333336</v>
      </c>
      <c r="K197" s="277">
        <v>33</v>
      </c>
      <c r="L197" s="277">
        <v>31.45</v>
      </c>
      <c r="M197" s="277">
        <v>3.1277699999999999</v>
      </c>
    </row>
    <row r="198" spans="1:13">
      <c r="A198" s="268">
        <v>188</v>
      </c>
      <c r="B198" s="277" t="s">
        <v>393</v>
      </c>
      <c r="C198" s="278">
        <v>783.25</v>
      </c>
      <c r="D198" s="279">
        <v>783.75</v>
      </c>
      <c r="E198" s="279">
        <v>777.5</v>
      </c>
      <c r="F198" s="279">
        <v>771.75</v>
      </c>
      <c r="G198" s="279">
        <v>765.5</v>
      </c>
      <c r="H198" s="279">
        <v>789.5</v>
      </c>
      <c r="I198" s="279">
        <v>795.75</v>
      </c>
      <c r="J198" s="279">
        <v>801.5</v>
      </c>
      <c r="K198" s="277">
        <v>790</v>
      </c>
      <c r="L198" s="277">
        <v>778</v>
      </c>
      <c r="M198" s="277">
        <v>0.24124999999999999</v>
      </c>
    </row>
    <row r="199" spans="1:13">
      <c r="A199" s="268">
        <v>189</v>
      </c>
      <c r="B199" s="277" t="s">
        <v>106</v>
      </c>
      <c r="C199" s="278">
        <v>641.4</v>
      </c>
      <c r="D199" s="279">
        <v>635.16666666666663</v>
      </c>
      <c r="E199" s="279">
        <v>625.33333333333326</v>
      </c>
      <c r="F199" s="279">
        <v>609.26666666666665</v>
      </c>
      <c r="G199" s="279">
        <v>599.43333333333328</v>
      </c>
      <c r="H199" s="279">
        <v>651.23333333333323</v>
      </c>
      <c r="I199" s="279">
        <v>661.06666666666649</v>
      </c>
      <c r="J199" s="279">
        <v>677.13333333333321</v>
      </c>
      <c r="K199" s="277">
        <v>645</v>
      </c>
      <c r="L199" s="277">
        <v>619.1</v>
      </c>
      <c r="M199" s="277">
        <v>12.789770000000001</v>
      </c>
    </row>
    <row r="200" spans="1:13">
      <c r="A200" s="268">
        <v>190</v>
      </c>
      <c r="B200" s="277" t="s">
        <v>108</v>
      </c>
      <c r="C200" s="278">
        <v>721.95</v>
      </c>
      <c r="D200" s="279">
        <v>721.01666666666677</v>
      </c>
      <c r="E200" s="279">
        <v>711.13333333333355</v>
      </c>
      <c r="F200" s="279">
        <v>700.31666666666683</v>
      </c>
      <c r="G200" s="279">
        <v>690.43333333333362</v>
      </c>
      <c r="H200" s="279">
        <v>731.83333333333348</v>
      </c>
      <c r="I200" s="279">
        <v>741.7166666666667</v>
      </c>
      <c r="J200" s="279">
        <v>752.53333333333342</v>
      </c>
      <c r="K200" s="277">
        <v>730.9</v>
      </c>
      <c r="L200" s="277">
        <v>710.2</v>
      </c>
      <c r="M200" s="277">
        <v>55.14179</v>
      </c>
    </row>
    <row r="201" spans="1:13">
      <c r="A201" s="268">
        <v>191</v>
      </c>
      <c r="B201" s="277" t="s">
        <v>109</v>
      </c>
      <c r="C201" s="278">
        <v>1760.75</v>
      </c>
      <c r="D201" s="279">
        <v>1764.55</v>
      </c>
      <c r="E201" s="279">
        <v>1751.1999999999998</v>
      </c>
      <c r="F201" s="279">
        <v>1741.6499999999999</v>
      </c>
      <c r="G201" s="279">
        <v>1728.2999999999997</v>
      </c>
      <c r="H201" s="279">
        <v>1774.1</v>
      </c>
      <c r="I201" s="279">
        <v>1787.4499999999998</v>
      </c>
      <c r="J201" s="279">
        <v>1797</v>
      </c>
      <c r="K201" s="277">
        <v>1777.9</v>
      </c>
      <c r="L201" s="277">
        <v>1755</v>
      </c>
      <c r="M201" s="277">
        <v>25.096299999999999</v>
      </c>
    </row>
    <row r="202" spans="1:13">
      <c r="A202" s="268">
        <v>192</v>
      </c>
      <c r="B202" s="277" t="s">
        <v>252</v>
      </c>
      <c r="C202" s="278">
        <v>2370.75</v>
      </c>
      <c r="D202" s="279">
        <v>2375.9166666666665</v>
      </c>
      <c r="E202" s="279">
        <v>2351.833333333333</v>
      </c>
      <c r="F202" s="279">
        <v>2332.9166666666665</v>
      </c>
      <c r="G202" s="279">
        <v>2308.833333333333</v>
      </c>
      <c r="H202" s="279">
        <v>2394.833333333333</v>
      </c>
      <c r="I202" s="279">
        <v>2418.9166666666661</v>
      </c>
      <c r="J202" s="279">
        <v>2437.833333333333</v>
      </c>
      <c r="K202" s="277">
        <v>2400</v>
      </c>
      <c r="L202" s="277">
        <v>2357</v>
      </c>
      <c r="M202" s="277">
        <v>3.5855399999999999</v>
      </c>
    </row>
    <row r="203" spans="1:13">
      <c r="A203" s="268">
        <v>193</v>
      </c>
      <c r="B203" s="277" t="s">
        <v>110</v>
      </c>
      <c r="C203" s="278">
        <v>1096.5</v>
      </c>
      <c r="D203" s="279">
        <v>1099.25</v>
      </c>
      <c r="E203" s="279">
        <v>1088.5</v>
      </c>
      <c r="F203" s="279">
        <v>1080.5</v>
      </c>
      <c r="G203" s="279">
        <v>1069.75</v>
      </c>
      <c r="H203" s="279">
        <v>1107.25</v>
      </c>
      <c r="I203" s="279">
        <v>1118</v>
      </c>
      <c r="J203" s="279">
        <v>1126</v>
      </c>
      <c r="K203" s="277">
        <v>1110</v>
      </c>
      <c r="L203" s="277">
        <v>1091.25</v>
      </c>
      <c r="M203" s="277">
        <v>78.645449999999997</v>
      </c>
    </row>
    <row r="204" spans="1:13">
      <c r="A204" s="268">
        <v>194</v>
      </c>
      <c r="B204" s="277" t="s">
        <v>253</v>
      </c>
      <c r="C204" s="278">
        <v>585.70000000000005</v>
      </c>
      <c r="D204" s="279">
        <v>587.11666666666667</v>
      </c>
      <c r="E204" s="279">
        <v>581.23333333333335</v>
      </c>
      <c r="F204" s="279">
        <v>576.76666666666665</v>
      </c>
      <c r="G204" s="279">
        <v>570.88333333333333</v>
      </c>
      <c r="H204" s="279">
        <v>591.58333333333337</v>
      </c>
      <c r="I204" s="279">
        <v>597.46666666666681</v>
      </c>
      <c r="J204" s="279">
        <v>601.93333333333339</v>
      </c>
      <c r="K204" s="277">
        <v>593</v>
      </c>
      <c r="L204" s="277">
        <v>582.65</v>
      </c>
      <c r="M204" s="277">
        <v>33.921300000000002</v>
      </c>
    </row>
    <row r="205" spans="1:13">
      <c r="A205" s="268">
        <v>195</v>
      </c>
      <c r="B205" s="277" t="s">
        <v>251</v>
      </c>
      <c r="C205" s="278">
        <v>748.6</v>
      </c>
      <c r="D205" s="279">
        <v>756.36666666666667</v>
      </c>
      <c r="E205" s="279">
        <v>737.73333333333335</v>
      </c>
      <c r="F205" s="279">
        <v>726.86666666666667</v>
      </c>
      <c r="G205" s="279">
        <v>708.23333333333335</v>
      </c>
      <c r="H205" s="279">
        <v>767.23333333333335</v>
      </c>
      <c r="I205" s="279">
        <v>785.86666666666679</v>
      </c>
      <c r="J205" s="279">
        <v>796.73333333333335</v>
      </c>
      <c r="K205" s="277">
        <v>775</v>
      </c>
      <c r="L205" s="277">
        <v>745.5</v>
      </c>
      <c r="M205" s="277">
        <v>4.0186299999999999</v>
      </c>
    </row>
    <row r="206" spans="1:13">
      <c r="A206" s="268">
        <v>196</v>
      </c>
      <c r="B206" s="277" t="s">
        <v>394</v>
      </c>
      <c r="C206" s="278">
        <v>184</v>
      </c>
      <c r="D206" s="279">
        <v>183.79999999999998</v>
      </c>
      <c r="E206" s="279">
        <v>182.39999999999998</v>
      </c>
      <c r="F206" s="279">
        <v>180.79999999999998</v>
      </c>
      <c r="G206" s="279">
        <v>179.39999999999998</v>
      </c>
      <c r="H206" s="279">
        <v>185.39999999999998</v>
      </c>
      <c r="I206" s="279">
        <v>186.8</v>
      </c>
      <c r="J206" s="279">
        <v>188.39999999999998</v>
      </c>
      <c r="K206" s="277">
        <v>185.2</v>
      </c>
      <c r="L206" s="277">
        <v>182.2</v>
      </c>
      <c r="M206" s="277">
        <v>1.90395</v>
      </c>
    </row>
    <row r="207" spans="1:13">
      <c r="A207" s="268">
        <v>197</v>
      </c>
      <c r="B207" s="277" t="s">
        <v>395</v>
      </c>
      <c r="C207" s="278">
        <v>339.7</v>
      </c>
      <c r="D207" s="279">
        <v>344.25</v>
      </c>
      <c r="E207" s="279">
        <v>329.5</v>
      </c>
      <c r="F207" s="279">
        <v>319.3</v>
      </c>
      <c r="G207" s="279">
        <v>304.55</v>
      </c>
      <c r="H207" s="279">
        <v>354.45</v>
      </c>
      <c r="I207" s="279">
        <v>369.2</v>
      </c>
      <c r="J207" s="279">
        <v>379.4</v>
      </c>
      <c r="K207" s="277">
        <v>359</v>
      </c>
      <c r="L207" s="277">
        <v>334.05</v>
      </c>
      <c r="M207" s="277">
        <v>1.84595</v>
      </c>
    </row>
    <row r="208" spans="1:13">
      <c r="A208" s="268">
        <v>198</v>
      </c>
      <c r="B208" s="277" t="s">
        <v>111</v>
      </c>
      <c r="C208" s="278">
        <v>2904</v>
      </c>
      <c r="D208" s="279">
        <v>2884.7333333333336</v>
      </c>
      <c r="E208" s="279">
        <v>2849.4666666666672</v>
      </c>
      <c r="F208" s="279">
        <v>2794.9333333333334</v>
      </c>
      <c r="G208" s="279">
        <v>2759.666666666667</v>
      </c>
      <c r="H208" s="279">
        <v>2939.2666666666673</v>
      </c>
      <c r="I208" s="279">
        <v>2974.5333333333338</v>
      </c>
      <c r="J208" s="279">
        <v>3029.0666666666675</v>
      </c>
      <c r="K208" s="277">
        <v>2920</v>
      </c>
      <c r="L208" s="277">
        <v>2830.2</v>
      </c>
      <c r="M208" s="277">
        <v>19.956250000000001</v>
      </c>
    </row>
    <row r="209" spans="1:13">
      <c r="A209" s="268">
        <v>199</v>
      </c>
      <c r="B209" s="277" t="s">
        <v>112</v>
      </c>
      <c r="C209" s="278">
        <v>421.65</v>
      </c>
      <c r="D209" s="279">
        <v>417.75</v>
      </c>
      <c r="E209" s="279">
        <v>411.6</v>
      </c>
      <c r="F209" s="279">
        <v>401.55</v>
      </c>
      <c r="G209" s="279">
        <v>395.40000000000003</v>
      </c>
      <c r="H209" s="279">
        <v>427.8</v>
      </c>
      <c r="I209" s="279">
        <v>433.95</v>
      </c>
      <c r="J209" s="279">
        <v>444</v>
      </c>
      <c r="K209" s="277">
        <v>423.9</v>
      </c>
      <c r="L209" s="277">
        <v>407.7</v>
      </c>
      <c r="M209" s="277">
        <v>27.186699999999998</v>
      </c>
    </row>
    <row r="210" spans="1:13">
      <c r="A210" s="268">
        <v>200</v>
      </c>
      <c r="B210" s="277" t="s">
        <v>396</v>
      </c>
      <c r="C210" s="278">
        <v>16.100000000000001</v>
      </c>
      <c r="D210" s="279">
        <v>16.05</v>
      </c>
      <c r="E210" s="279">
        <v>15.700000000000003</v>
      </c>
      <c r="F210" s="279">
        <v>15.300000000000002</v>
      </c>
      <c r="G210" s="279">
        <v>14.950000000000005</v>
      </c>
      <c r="H210" s="279">
        <v>16.450000000000003</v>
      </c>
      <c r="I210" s="279">
        <v>16.800000000000004</v>
      </c>
      <c r="J210" s="279">
        <v>17.2</v>
      </c>
      <c r="K210" s="277">
        <v>16.399999999999999</v>
      </c>
      <c r="L210" s="277">
        <v>15.65</v>
      </c>
      <c r="M210" s="277">
        <v>25.026979999999998</v>
      </c>
    </row>
    <row r="211" spans="1:13">
      <c r="A211" s="268">
        <v>201</v>
      </c>
      <c r="B211" s="277" t="s">
        <v>398</v>
      </c>
      <c r="C211" s="278">
        <v>76.599999999999994</v>
      </c>
      <c r="D211" s="279">
        <v>75.683333333333337</v>
      </c>
      <c r="E211" s="279">
        <v>74.416666666666671</v>
      </c>
      <c r="F211" s="279">
        <v>72.233333333333334</v>
      </c>
      <c r="G211" s="279">
        <v>70.966666666666669</v>
      </c>
      <c r="H211" s="279">
        <v>77.866666666666674</v>
      </c>
      <c r="I211" s="279">
        <v>79.133333333333326</v>
      </c>
      <c r="J211" s="279">
        <v>81.316666666666677</v>
      </c>
      <c r="K211" s="277">
        <v>76.95</v>
      </c>
      <c r="L211" s="277">
        <v>73.5</v>
      </c>
      <c r="M211" s="277">
        <v>1.8147899999999999</v>
      </c>
    </row>
    <row r="212" spans="1:13">
      <c r="A212" s="268">
        <v>202</v>
      </c>
      <c r="B212" s="277" t="s">
        <v>114</v>
      </c>
      <c r="C212" s="278">
        <v>182.8</v>
      </c>
      <c r="D212" s="279">
        <v>179.45000000000002</v>
      </c>
      <c r="E212" s="279">
        <v>175.10000000000002</v>
      </c>
      <c r="F212" s="279">
        <v>167.4</v>
      </c>
      <c r="G212" s="279">
        <v>163.05000000000001</v>
      </c>
      <c r="H212" s="279">
        <v>187.15000000000003</v>
      </c>
      <c r="I212" s="279">
        <v>191.5</v>
      </c>
      <c r="J212" s="279">
        <v>199.20000000000005</v>
      </c>
      <c r="K212" s="277">
        <v>183.8</v>
      </c>
      <c r="L212" s="277">
        <v>171.75</v>
      </c>
      <c r="M212" s="277">
        <v>226.09547000000001</v>
      </c>
    </row>
    <row r="213" spans="1:13">
      <c r="A213" s="268">
        <v>203</v>
      </c>
      <c r="B213" s="277" t="s">
        <v>400</v>
      </c>
      <c r="C213" s="278">
        <v>34.549999999999997</v>
      </c>
      <c r="D213" s="279">
        <v>34.483333333333334</v>
      </c>
      <c r="E213" s="279">
        <v>33.866666666666667</v>
      </c>
      <c r="F213" s="279">
        <v>33.18333333333333</v>
      </c>
      <c r="G213" s="279">
        <v>32.566666666666663</v>
      </c>
      <c r="H213" s="279">
        <v>35.166666666666671</v>
      </c>
      <c r="I213" s="279">
        <v>35.783333333333346</v>
      </c>
      <c r="J213" s="279">
        <v>36.466666666666676</v>
      </c>
      <c r="K213" s="277">
        <v>35.1</v>
      </c>
      <c r="L213" s="277">
        <v>33.799999999999997</v>
      </c>
      <c r="M213" s="277">
        <v>6.6147600000000004</v>
      </c>
    </row>
    <row r="214" spans="1:13">
      <c r="A214" s="268">
        <v>204</v>
      </c>
      <c r="B214" s="277" t="s">
        <v>115</v>
      </c>
      <c r="C214" s="278">
        <v>193.75</v>
      </c>
      <c r="D214" s="279">
        <v>194.41666666666666</v>
      </c>
      <c r="E214" s="279">
        <v>190.13333333333333</v>
      </c>
      <c r="F214" s="279">
        <v>186.51666666666668</v>
      </c>
      <c r="G214" s="279">
        <v>182.23333333333335</v>
      </c>
      <c r="H214" s="279">
        <v>198.0333333333333</v>
      </c>
      <c r="I214" s="279">
        <v>202.31666666666666</v>
      </c>
      <c r="J214" s="279">
        <v>205.93333333333328</v>
      </c>
      <c r="K214" s="277">
        <v>198.7</v>
      </c>
      <c r="L214" s="277">
        <v>190.8</v>
      </c>
      <c r="M214" s="277">
        <v>73.770910000000001</v>
      </c>
    </row>
    <row r="215" spans="1:13">
      <c r="A215" s="268">
        <v>205</v>
      </c>
      <c r="B215" s="277" t="s">
        <v>116</v>
      </c>
      <c r="C215" s="278">
        <v>2132.25</v>
      </c>
      <c r="D215" s="279">
        <v>2128.8166666666666</v>
      </c>
      <c r="E215" s="279">
        <v>2113.4333333333334</v>
      </c>
      <c r="F215" s="279">
        <v>2094.6166666666668</v>
      </c>
      <c r="G215" s="279">
        <v>2079.2333333333336</v>
      </c>
      <c r="H215" s="279">
        <v>2147.6333333333332</v>
      </c>
      <c r="I215" s="279">
        <v>2163.0166666666664</v>
      </c>
      <c r="J215" s="279">
        <v>2181.833333333333</v>
      </c>
      <c r="K215" s="277">
        <v>2144.1999999999998</v>
      </c>
      <c r="L215" s="277">
        <v>2110</v>
      </c>
      <c r="M215" s="277">
        <v>20.099450000000001</v>
      </c>
    </row>
    <row r="216" spans="1:13">
      <c r="A216" s="268">
        <v>206</v>
      </c>
      <c r="B216" s="277" t="s">
        <v>254</v>
      </c>
      <c r="C216" s="278">
        <v>216.2</v>
      </c>
      <c r="D216" s="279">
        <v>212.81666666666669</v>
      </c>
      <c r="E216" s="279">
        <v>206.18333333333339</v>
      </c>
      <c r="F216" s="279">
        <v>196.16666666666671</v>
      </c>
      <c r="G216" s="279">
        <v>189.53333333333342</v>
      </c>
      <c r="H216" s="279">
        <v>222.83333333333337</v>
      </c>
      <c r="I216" s="279">
        <v>229.46666666666664</v>
      </c>
      <c r="J216" s="279">
        <v>239.48333333333335</v>
      </c>
      <c r="K216" s="277">
        <v>219.45</v>
      </c>
      <c r="L216" s="277">
        <v>202.8</v>
      </c>
      <c r="M216" s="277">
        <v>13.310140000000001</v>
      </c>
    </row>
    <row r="217" spans="1:13">
      <c r="A217" s="268">
        <v>207</v>
      </c>
      <c r="B217" s="277" t="s">
        <v>401</v>
      </c>
      <c r="C217" s="278">
        <v>31303.15</v>
      </c>
      <c r="D217" s="279">
        <v>31535.05</v>
      </c>
      <c r="E217" s="279">
        <v>30570.1</v>
      </c>
      <c r="F217" s="279">
        <v>29837.05</v>
      </c>
      <c r="G217" s="279">
        <v>28872.1</v>
      </c>
      <c r="H217" s="279">
        <v>32268.1</v>
      </c>
      <c r="I217" s="279">
        <v>33233.050000000003</v>
      </c>
      <c r="J217" s="279">
        <v>33966.1</v>
      </c>
      <c r="K217" s="277">
        <v>32500</v>
      </c>
      <c r="L217" s="277">
        <v>30802</v>
      </c>
      <c r="M217" s="277">
        <v>2.9690000000000001E-2</v>
      </c>
    </row>
    <row r="218" spans="1:13">
      <c r="A218" s="268">
        <v>208</v>
      </c>
      <c r="B218" s="277" t="s">
        <v>397</v>
      </c>
      <c r="C218" s="278">
        <v>50.1</v>
      </c>
      <c r="D218" s="279">
        <v>50.366666666666667</v>
      </c>
      <c r="E218" s="279">
        <v>49.233333333333334</v>
      </c>
      <c r="F218" s="279">
        <v>48.366666666666667</v>
      </c>
      <c r="G218" s="279">
        <v>47.233333333333334</v>
      </c>
      <c r="H218" s="279">
        <v>51.233333333333334</v>
      </c>
      <c r="I218" s="279">
        <v>52.366666666666674</v>
      </c>
      <c r="J218" s="279">
        <v>53.233333333333334</v>
      </c>
      <c r="K218" s="277">
        <v>51.5</v>
      </c>
      <c r="L218" s="277">
        <v>49.5</v>
      </c>
      <c r="M218" s="277">
        <v>13.3988</v>
      </c>
    </row>
    <row r="219" spans="1:13">
      <c r="A219" s="268">
        <v>209</v>
      </c>
      <c r="B219" s="277" t="s">
        <v>255</v>
      </c>
      <c r="C219" s="278">
        <v>36.65</v>
      </c>
      <c r="D219" s="279">
        <v>36.516666666666666</v>
      </c>
      <c r="E219" s="279">
        <v>36.133333333333333</v>
      </c>
      <c r="F219" s="279">
        <v>35.616666666666667</v>
      </c>
      <c r="G219" s="279">
        <v>35.233333333333334</v>
      </c>
      <c r="H219" s="279">
        <v>37.033333333333331</v>
      </c>
      <c r="I219" s="279">
        <v>37.416666666666657</v>
      </c>
      <c r="J219" s="279">
        <v>37.93333333333333</v>
      </c>
      <c r="K219" s="277">
        <v>36.9</v>
      </c>
      <c r="L219" s="277">
        <v>36</v>
      </c>
      <c r="M219" s="277">
        <v>16.628070000000001</v>
      </c>
    </row>
    <row r="220" spans="1:13">
      <c r="A220" s="268">
        <v>210</v>
      </c>
      <c r="B220" s="277" t="s">
        <v>415</v>
      </c>
      <c r="C220" s="278">
        <v>58.75</v>
      </c>
      <c r="D220" s="279">
        <v>59.1</v>
      </c>
      <c r="E220" s="279">
        <v>57.25</v>
      </c>
      <c r="F220" s="279">
        <v>55.75</v>
      </c>
      <c r="G220" s="279">
        <v>53.9</v>
      </c>
      <c r="H220" s="279">
        <v>60.6</v>
      </c>
      <c r="I220" s="279">
        <v>62.45000000000001</v>
      </c>
      <c r="J220" s="279">
        <v>63.95</v>
      </c>
      <c r="K220" s="277">
        <v>60.95</v>
      </c>
      <c r="L220" s="277">
        <v>57.6</v>
      </c>
      <c r="M220" s="277">
        <v>18.435949999999998</v>
      </c>
    </row>
    <row r="221" spans="1:13">
      <c r="A221" s="268">
        <v>211</v>
      </c>
      <c r="B221" s="277" t="s">
        <v>117</v>
      </c>
      <c r="C221" s="278">
        <v>201.3</v>
      </c>
      <c r="D221" s="279">
        <v>199.15</v>
      </c>
      <c r="E221" s="279">
        <v>195.5</v>
      </c>
      <c r="F221" s="279">
        <v>189.7</v>
      </c>
      <c r="G221" s="279">
        <v>186.04999999999998</v>
      </c>
      <c r="H221" s="279">
        <v>204.95000000000002</v>
      </c>
      <c r="I221" s="279">
        <v>208.60000000000005</v>
      </c>
      <c r="J221" s="279">
        <v>214.40000000000003</v>
      </c>
      <c r="K221" s="277">
        <v>202.8</v>
      </c>
      <c r="L221" s="277">
        <v>193.35</v>
      </c>
      <c r="M221" s="277">
        <v>177.66628</v>
      </c>
    </row>
    <row r="222" spans="1:13">
      <c r="A222" s="268">
        <v>212</v>
      </c>
      <c r="B222" s="277" t="s">
        <v>258</v>
      </c>
      <c r="C222" s="278">
        <v>204.35</v>
      </c>
      <c r="D222" s="279">
        <v>203.25</v>
      </c>
      <c r="E222" s="279">
        <v>201.1</v>
      </c>
      <c r="F222" s="279">
        <v>197.85</v>
      </c>
      <c r="G222" s="279">
        <v>195.7</v>
      </c>
      <c r="H222" s="279">
        <v>206.5</v>
      </c>
      <c r="I222" s="279">
        <v>208.64999999999998</v>
      </c>
      <c r="J222" s="279">
        <v>211.9</v>
      </c>
      <c r="K222" s="277">
        <v>205.4</v>
      </c>
      <c r="L222" s="277">
        <v>200</v>
      </c>
      <c r="M222" s="277">
        <v>8.4369999999999994</v>
      </c>
    </row>
    <row r="223" spans="1:13">
      <c r="A223" s="268">
        <v>213</v>
      </c>
      <c r="B223" s="277" t="s">
        <v>118</v>
      </c>
      <c r="C223" s="278">
        <v>367.6</v>
      </c>
      <c r="D223" s="279">
        <v>367.3</v>
      </c>
      <c r="E223" s="279">
        <v>362.20000000000005</v>
      </c>
      <c r="F223" s="279">
        <v>356.8</v>
      </c>
      <c r="G223" s="279">
        <v>351.70000000000005</v>
      </c>
      <c r="H223" s="279">
        <v>372.70000000000005</v>
      </c>
      <c r="I223" s="279">
        <v>377.80000000000007</v>
      </c>
      <c r="J223" s="279">
        <v>383.20000000000005</v>
      </c>
      <c r="K223" s="277">
        <v>372.4</v>
      </c>
      <c r="L223" s="277">
        <v>361.9</v>
      </c>
      <c r="M223" s="277">
        <v>252.85243</v>
      </c>
    </row>
    <row r="224" spans="1:13">
      <c r="A224" s="268">
        <v>214</v>
      </c>
      <c r="B224" s="277" t="s">
        <v>256</v>
      </c>
      <c r="C224" s="278">
        <v>1217.95</v>
      </c>
      <c r="D224" s="279">
        <v>1223.1499999999999</v>
      </c>
      <c r="E224" s="279">
        <v>1194.7999999999997</v>
      </c>
      <c r="F224" s="279">
        <v>1171.6499999999999</v>
      </c>
      <c r="G224" s="279">
        <v>1143.2999999999997</v>
      </c>
      <c r="H224" s="279">
        <v>1246.2999999999997</v>
      </c>
      <c r="I224" s="279">
        <v>1274.6499999999996</v>
      </c>
      <c r="J224" s="279">
        <v>1297.7999999999997</v>
      </c>
      <c r="K224" s="277">
        <v>1251.5</v>
      </c>
      <c r="L224" s="277">
        <v>1200</v>
      </c>
      <c r="M224" s="277">
        <v>4.6573700000000002</v>
      </c>
    </row>
    <row r="225" spans="1:13">
      <c r="A225" s="268">
        <v>215</v>
      </c>
      <c r="B225" s="277" t="s">
        <v>119</v>
      </c>
      <c r="C225" s="278">
        <v>434.4</v>
      </c>
      <c r="D225" s="279">
        <v>435.4666666666667</v>
      </c>
      <c r="E225" s="279">
        <v>429.08333333333337</v>
      </c>
      <c r="F225" s="279">
        <v>423.76666666666665</v>
      </c>
      <c r="G225" s="279">
        <v>417.38333333333333</v>
      </c>
      <c r="H225" s="279">
        <v>440.78333333333342</v>
      </c>
      <c r="I225" s="279">
        <v>447.16666666666674</v>
      </c>
      <c r="J225" s="279">
        <v>452.48333333333346</v>
      </c>
      <c r="K225" s="277">
        <v>441.85</v>
      </c>
      <c r="L225" s="277">
        <v>430.15</v>
      </c>
      <c r="M225" s="277">
        <v>26.768409999999999</v>
      </c>
    </row>
    <row r="226" spans="1:13">
      <c r="A226" s="268">
        <v>216</v>
      </c>
      <c r="B226" s="277" t="s">
        <v>403</v>
      </c>
      <c r="C226" s="278">
        <v>2722.25</v>
      </c>
      <c r="D226" s="279">
        <v>2738.5499999999997</v>
      </c>
      <c r="E226" s="279">
        <v>2697.1999999999994</v>
      </c>
      <c r="F226" s="279">
        <v>2672.1499999999996</v>
      </c>
      <c r="G226" s="279">
        <v>2630.7999999999993</v>
      </c>
      <c r="H226" s="279">
        <v>2763.5999999999995</v>
      </c>
      <c r="I226" s="279">
        <v>2804.95</v>
      </c>
      <c r="J226" s="279">
        <v>2829.9999999999995</v>
      </c>
      <c r="K226" s="277">
        <v>2779.9</v>
      </c>
      <c r="L226" s="277">
        <v>2713.5</v>
      </c>
      <c r="M226" s="277">
        <v>3.9899999999999996E-3</v>
      </c>
    </row>
    <row r="227" spans="1:13">
      <c r="A227" s="268">
        <v>217</v>
      </c>
      <c r="B227" s="277" t="s">
        <v>257</v>
      </c>
      <c r="C227" s="278">
        <v>37.299999999999997</v>
      </c>
      <c r="D227" s="279">
        <v>37.416666666666664</v>
      </c>
      <c r="E227" s="279">
        <v>36.883333333333326</v>
      </c>
      <c r="F227" s="279">
        <v>36.466666666666661</v>
      </c>
      <c r="G227" s="279">
        <v>35.933333333333323</v>
      </c>
      <c r="H227" s="279">
        <v>37.833333333333329</v>
      </c>
      <c r="I227" s="279">
        <v>38.366666666666674</v>
      </c>
      <c r="J227" s="279">
        <v>38.783333333333331</v>
      </c>
      <c r="K227" s="277">
        <v>37.950000000000003</v>
      </c>
      <c r="L227" s="277">
        <v>37</v>
      </c>
      <c r="M227" s="277">
        <v>13.991680000000001</v>
      </c>
    </row>
    <row r="228" spans="1:13">
      <c r="A228" s="268">
        <v>218</v>
      </c>
      <c r="B228" s="277" t="s">
        <v>120</v>
      </c>
      <c r="C228" s="278">
        <v>11.1</v>
      </c>
      <c r="D228" s="279">
        <v>10.966666666666669</v>
      </c>
      <c r="E228" s="279">
        <v>10.683333333333337</v>
      </c>
      <c r="F228" s="279">
        <v>10.266666666666669</v>
      </c>
      <c r="G228" s="279">
        <v>9.9833333333333378</v>
      </c>
      <c r="H228" s="279">
        <v>11.383333333333336</v>
      </c>
      <c r="I228" s="279">
        <v>11.666666666666668</v>
      </c>
      <c r="J228" s="279">
        <v>12.083333333333336</v>
      </c>
      <c r="K228" s="277">
        <v>11.25</v>
      </c>
      <c r="L228" s="277">
        <v>10.55</v>
      </c>
      <c r="M228" s="277">
        <v>3889.40425</v>
      </c>
    </row>
    <row r="229" spans="1:13">
      <c r="A229" s="268">
        <v>219</v>
      </c>
      <c r="B229" s="277" t="s">
        <v>404</v>
      </c>
      <c r="C229" s="278">
        <v>28.05</v>
      </c>
      <c r="D229" s="279">
        <v>28.05</v>
      </c>
      <c r="E229" s="279">
        <v>27.3</v>
      </c>
      <c r="F229" s="279">
        <v>26.55</v>
      </c>
      <c r="G229" s="279">
        <v>25.8</v>
      </c>
      <c r="H229" s="279">
        <v>28.8</v>
      </c>
      <c r="I229" s="279">
        <v>29.55</v>
      </c>
      <c r="J229" s="279">
        <v>30.3</v>
      </c>
      <c r="K229" s="277">
        <v>28.8</v>
      </c>
      <c r="L229" s="277">
        <v>27.3</v>
      </c>
      <c r="M229" s="277">
        <v>43.377589999999998</v>
      </c>
    </row>
    <row r="230" spans="1:13">
      <c r="A230" s="268">
        <v>220</v>
      </c>
      <c r="B230" s="277" t="s">
        <v>121</v>
      </c>
      <c r="C230" s="278">
        <v>29.4</v>
      </c>
      <c r="D230" s="279">
        <v>29.383333333333336</v>
      </c>
      <c r="E230" s="279">
        <v>28.716666666666672</v>
      </c>
      <c r="F230" s="279">
        <v>28.033333333333335</v>
      </c>
      <c r="G230" s="279">
        <v>27.366666666666671</v>
      </c>
      <c r="H230" s="279">
        <v>30.066666666666674</v>
      </c>
      <c r="I230" s="279">
        <v>30.733333333333338</v>
      </c>
      <c r="J230" s="279">
        <v>31.416666666666675</v>
      </c>
      <c r="K230" s="277">
        <v>30.05</v>
      </c>
      <c r="L230" s="277">
        <v>28.7</v>
      </c>
      <c r="M230" s="277">
        <v>424.12239</v>
      </c>
    </row>
    <row r="231" spans="1:13">
      <c r="A231" s="268">
        <v>221</v>
      </c>
      <c r="B231" s="277" t="s">
        <v>416</v>
      </c>
      <c r="C231" s="278">
        <v>188.7</v>
      </c>
      <c r="D231" s="279">
        <v>189.4</v>
      </c>
      <c r="E231" s="279">
        <v>187.10000000000002</v>
      </c>
      <c r="F231" s="279">
        <v>185.50000000000003</v>
      </c>
      <c r="G231" s="279">
        <v>183.20000000000005</v>
      </c>
      <c r="H231" s="279">
        <v>191</v>
      </c>
      <c r="I231" s="279">
        <v>193.3</v>
      </c>
      <c r="J231" s="279">
        <v>194.89999999999998</v>
      </c>
      <c r="K231" s="277">
        <v>191.7</v>
      </c>
      <c r="L231" s="277">
        <v>187.8</v>
      </c>
      <c r="M231" s="277">
        <v>4.3585900000000004</v>
      </c>
    </row>
    <row r="232" spans="1:13">
      <c r="A232" s="268">
        <v>222</v>
      </c>
      <c r="B232" s="277" t="s">
        <v>405</v>
      </c>
      <c r="C232" s="278">
        <v>542.6</v>
      </c>
      <c r="D232" s="279">
        <v>547.35</v>
      </c>
      <c r="E232" s="279">
        <v>525.1</v>
      </c>
      <c r="F232" s="279">
        <v>507.6</v>
      </c>
      <c r="G232" s="279">
        <v>485.35</v>
      </c>
      <c r="H232" s="279">
        <v>564.85</v>
      </c>
      <c r="I232" s="279">
        <v>587.1</v>
      </c>
      <c r="J232" s="279">
        <v>604.6</v>
      </c>
      <c r="K232" s="277">
        <v>569.6</v>
      </c>
      <c r="L232" s="277">
        <v>529.85</v>
      </c>
      <c r="M232" s="277">
        <v>2.0217399999999999</v>
      </c>
    </row>
    <row r="233" spans="1:13">
      <c r="A233" s="268">
        <v>223</v>
      </c>
      <c r="B233" s="277" t="s">
        <v>406</v>
      </c>
      <c r="C233" s="278">
        <v>6.85</v>
      </c>
      <c r="D233" s="279">
        <v>6.833333333333333</v>
      </c>
      <c r="E233" s="279">
        <v>6.6666666666666661</v>
      </c>
      <c r="F233" s="279">
        <v>6.4833333333333334</v>
      </c>
      <c r="G233" s="279">
        <v>6.3166666666666664</v>
      </c>
      <c r="H233" s="279">
        <v>7.0166666666666657</v>
      </c>
      <c r="I233" s="279">
        <v>7.1833333333333318</v>
      </c>
      <c r="J233" s="279">
        <v>7.3666666666666654</v>
      </c>
      <c r="K233" s="277">
        <v>7</v>
      </c>
      <c r="L233" s="277">
        <v>6.65</v>
      </c>
      <c r="M233" s="277">
        <v>23.360700000000001</v>
      </c>
    </row>
    <row r="234" spans="1:13">
      <c r="A234" s="268">
        <v>224</v>
      </c>
      <c r="B234" s="277" t="s">
        <v>122</v>
      </c>
      <c r="C234" s="278">
        <v>391.5</v>
      </c>
      <c r="D234" s="279">
        <v>388.16666666666669</v>
      </c>
      <c r="E234" s="279">
        <v>382.43333333333339</v>
      </c>
      <c r="F234" s="279">
        <v>373.36666666666673</v>
      </c>
      <c r="G234" s="279">
        <v>367.63333333333344</v>
      </c>
      <c r="H234" s="279">
        <v>397.23333333333335</v>
      </c>
      <c r="I234" s="279">
        <v>402.96666666666658</v>
      </c>
      <c r="J234" s="279">
        <v>412.0333333333333</v>
      </c>
      <c r="K234" s="277">
        <v>393.9</v>
      </c>
      <c r="L234" s="277">
        <v>379.1</v>
      </c>
      <c r="M234" s="277">
        <v>24.570080000000001</v>
      </c>
    </row>
    <row r="235" spans="1:13">
      <c r="A235" s="268">
        <v>225</v>
      </c>
      <c r="B235" s="277" t="s">
        <v>407</v>
      </c>
      <c r="C235" s="278">
        <v>82.25</v>
      </c>
      <c r="D235" s="279">
        <v>82.416666666666671</v>
      </c>
      <c r="E235" s="279">
        <v>80.583333333333343</v>
      </c>
      <c r="F235" s="279">
        <v>78.916666666666671</v>
      </c>
      <c r="G235" s="279">
        <v>77.083333333333343</v>
      </c>
      <c r="H235" s="279">
        <v>84.083333333333343</v>
      </c>
      <c r="I235" s="279">
        <v>85.916666666666686</v>
      </c>
      <c r="J235" s="279">
        <v>87.583333333333343</v>
      </c>
      <c r="K235" s="277">
        <v>84.25</v>
      </c>
      <c r="L235" s="277">
        <v>80.75</v>
      </c>
      <c r="M235" s="277">
        <v>4.7480099999999998</v>
      </c>
    </row>
    <row r="236" spans="1:13">
      <c r="A236" s="268">
        <v>226</v>
      </c>
      <c r="B236" s="277" t="s">
        <v>1604</v>
      </c>
      <c r="C236" s="278">
        <v>975.1</v>
      </c>
      <c r="D236" s="279">
        <v>972.41666666666663</v>
      </c>
      <c r="E236" s="279">
        <v>959.68333333333328</v>
      </c>
      <c r="F236" s="279">
        <v>944.26666666666665</v>
      </c>
      <c r="G236" s="279">
        <v>931.5333333333333</v>
      </c>
      <c r="H236" s="279">
        <v>987.83333333333326</v>
      </c>
      <c r="I236" s="279">
        <v>1000.5666666666666</v>
      </c>
      <c r="J236" s="279">
        <v>1015.9833333333332</v>
      </c>
      <c r="K236" s="277">
        <v>985.15</v>
      </c>
      <c r="L236" s="277">
        <v>957</v>
      </c>
      <c r="M236" s="277">
        <v>0.25502999999999998</v>
      </c>
    </row>
    <row r="237" spans="1:13">
      <c r="A237" s="268">
        <v>227</v>
      </c>
      <c r="B237" s="277" t="s">
        <v>260</v>
      </c>
      <c r="C237" s="278">
        <v>98.85</v>
      </c>
      <c r="D237" s="279">
        <v>97.066666666666663</v>
      </c>
      <c r="E237" s="279">
        <v>94.783333333333331</v>
      </c>
      <c r="F237" s="279">
        <v>90.716666666666669</v>
      </c>
      <c r="G237" s="279">
        <v>88.433333333333337</v>
      </c>
      <c r="H237" s="279">
        <v>101.13333333333333</v>
      </c>
      <c r="I237" s="279">
        <v>103.41666666666666</v>
      </c>
      <c r="J237" s="279">
        <v>107.48333333333332</v>
      </c>
      <c r="K237" s="277">
        <v>99.35</v>
      </c>
      <c r="L237" s="277">
        <v>93</v>
      </c>
      <c r="M237" s="277">
        <v>27.793330000000001</v>
      </c>
    </row>
    <row r="238" spans="1:13">
      <c r="A238" s="268">
        <v>228</v>
      </c>
      <c r="B238" s="277" t="s">
        <v>412</v>
      </c>
      <c r="C238" s="278">
        <v>109.2</v>
      </c>
      <c r="D238" s="279">
        <v>109.16666666666667</v>
      </c>
      <c r="E238" s="279">
        <v>107.53333333333335</v>
      </c>
      <c r="F238" s="279">
        <v>105.86666666666667</v>
      </c>
      <c r="G238" s="279">
        <v>104.23333333333335</v>
      </c>
      <c r="H238" s="279">
        <v>110.83333333333334</v>
      </c>
      <c r="I238" s="279">
        <v>112.46666666666667</v>
      </c>
      <c r="J238" s="279">
        <v>114.13333333333334</v>
      </c>
      <c r="K238" s="277">
        <v>110.8</v>
      </c>
      <c r="L238" s="277">
        <v>107.5</v>
      </c>
      <c r="M238" s="277">
        <v>10.417310000000001</v>
      </c>
    </row>
    <row r="239" spans="1:13">
      <c r="A239" s="268">
        <v>229</v>
      </c>
      <c r="B239" s="277" t="s">
        <v>1616</v>
      </c>
      <c r="C239" s="278">
        <v>4527.8999999999996</v>
      </c>
      <c r="D239" s="279">
        <v>4557.6333333333332</v>
      </c>
      <c r="E239" s="279">
        <v>4390.2666666666664</v>
      </c>
      <c r="F239" s="279">
        <v>4252.6333333333332</v>
      </c>
      <c r="G239" s="279">
        <v>4085.2666666666664</v>
      </c>
      <c r="H239" s="279">
        <v>4695.2666666666664</v>
      </c>
      <c r="I239" s="279">
        <v>4862.6333333333332</v>
      </c>
      <c r="J239" s="279">
        <v>5000.2666666666664</v>
      </c>
      <c r="K239" s="277">
        <v>4725</v>
      </c>
      <c r="L239" s="277">
        <v>4420</v>
      </c>
      <c r="M239" s="277">
        <v>2.4179599999999999</v>
      </c>
    </row>
    <row r="240" spans="1:13">
      <c r="A240" s="268">
        <v>230</v>
      </c>
      <c r="B240" s="277" t="s">
        <v>259</v>
      </c>
      <c r="C240" s="278">
        <v>59.75</v>
      </c>
      <c r="D240" s="279">
        <v>59.699999999999996</v>
      </c>
      <c r="E240" s="279">
        <v>58.649999999999991</v>
      </c>
      <c r="F240" s="279">
        <v>57.55</v>
      </c>
      <c r="G240" s="279">
        <v>56.499999999999993</v>
      </c>
      <c r="H240" s="279">
        <v>60.79999999999999</v>
      </c>
      <c r="I240" s="279">
        <v>61.849999999999987</v>
      </c>
      <c r="J240" s="279">
        <v>62.949999999999989</v>
      </c>
      <c r="K240" s="277">
        <v>60.75</v>
      </c>
      <c r="L240" s="277">
        <v>58.6</v>
      </c>
      <c r="M240" s="277">
        <v>9.5410299999999992</v>
      </c>
    </row>
    <row r="241" spans="1:13">
      <c r="A241" s="268">
        <v>231</v>
      </c>
      <c r="B241" s="277" t="s">
        <v>123</v>
      </c>
      <c r="C241" s="278">
        <v>1248.5</v>
      </c>
      <c r="D241" s="279">
        <v>1237.5333333333335</v>
      </c>
      <c r="E241" s="279">
        <v>1219.166666666667</v>
      </c>
      <c r="F241" s="279">
        <v>1189.8333333333335</v>
      </c>
      <c r="G241" s="279">
        <v>1171.4666666666669</v>
      </c>
      <c r="H241" s="279">
        <v>1266.866666666667</v>
      </c>
      <c r="I241" s="279">
        <v>1285.2333333333333</v>
      </c>
      <c r="J241" s="279">
        <v>1314.5666666666671</v>
      </c>
      <c r="K241" s="277">
        <v>1255.9000000000001</v>
      </c>
      <c r="L241" s="277">
        <v>1208.2</v>
      </c>
      <c r="M241" s="277">
        <v>27.112970000000001</v>
      </c>
    </row>
    <row r="242" spans="1:13">
      <c r="A242" s="268">
        <v>232</v>
      </c>
      <c r="B242" s="277" t="s">
        <v>1623</v>
      </c>
      <c r="C242" s="278">
        <v>219.85</v>
      </c>
      <c r="D242" s="279">
        <v>218.45000000000002</v>
      </c>
      <c r="E242" s="279">
        <v>214.40000000000003</v>
      </c>
      <c r="F242" s="279">
        <v>208.95000000000002</v>
      </c>
      <c r="G242" s="279">
        <v>204.90000000000003</v>
      </c>
      <c r="H242" s="279">
        <v>223.90000000000003</v>
      </c>
      <c r="I242" s="279">
        <v>227.95000000000005</v>
      </c>
      <c r="J242" s="279">
        <v>233.40000000000003</v>
      </c>
      <c r="K242" s="277">
        <v>222.5</v>
      </c>
      <c r="L242" s="277">
        <v>213</v>
      </c>
      <c r="M242" s="277">
        <v>1.8094300000000001</v>
      </c>
    </row>
    <row r="243" spans="1:13">
      <c r="A243" s="268">
        <v>233</v>
      </c>
      <c r="B243" s="277" t="s">
        <v>418</v>
      </c>
      <c r="C243" s="278">
        <v>259.64999999999998</v>
      </c>
      <c r="D243" s="279">
        <v>261.18333333333334</v>
      </c>
      <c r="E243" s="279">
        <v>255.51666666666665</v>
      </c>
      <c r="F243" s="279">
        <v>251.38333333333333</v>
      </c>
      <c r="G243" s="279">
        <v>245.71666666666664</v>
      </c>
      <c r="H243" s="279">
        <v>265.31666666666666</v>
      </c>
      <c r="I243" s="279">
        <v>270.98333333333329</v>
      </c>
      <c r="J243" s="279">
        <v>275.11666666666667</v>
      </c>
      <c r="K243" s="277">
        <v>266.85000000000002</v>
      </c>
      <c r="L243" s="277">
        <v>257.05</v>
      </c>
      <c r="M243" s="277">
        <v>8.8980000000000004E-2</v>
      </c>
    </row>
    <row r="244" spans="1:13">
      <c r="A244" s="268">
        <v>234</v>
      </c>
      <c r="B244" s="277" t="s">
        <v>124</v>
      </c>
      <c r="C244" s="278">
        <v>604.6</v>
      </c>
      <c r="D244" s="279">
        <v>600.98333333333346</v>
      </c>
      <c r="E244" s="279">
        <v>592.26666666666688</v>
      </c>
      <c r="F244" s="279">
        <v>579.93333333333339</v>
      </c>
      <c r="G244" s="279">
        <v>571.21666666666681</v>
      </c>
      <c r="H244" s="279">
        <v>613.31666666666695</v>
      </c>
      <c r="I244" s="279">
        <v>622.03333333333342</v>
      </c>
      <c r="J244" s="279">
        <v>634.36666666666702</v>
      </c>
      <c r="K244" s="277">
        <v>609.70000000000005</v>
      </c>
      <c r="L244" s="277">
        <v>588.65</v>
      </c>
      <c r="M244" s="277">
        <v>171.23149000000001</v>
      </c>
    </row>
    <row r="245" spans="1:13">
      <c r="A245" s="268">
        <v>235</v>
      </c>
      <c r="B245" s="277" t="s">
        <v>419</v>
      </c>
      <c r="C245" s="278">
        <v>79.55</v>
      </c>
      <c r="D245" s="279">
        <v>79.416666666666671</v>
      </c>
      <c r="E245" s="279">
        <v>78.333333333333343</v>
      </c>
      <c r="F245" s="279">
        <v>77.116666666666674</v>
      </c>
      <c r="G245" s="279">
        <v>76.033333333333346</v>
      </c>
      <c r="H245" s="279">
        <v>80.63333333333334</v>
      </c>
      <c r="I245" s="279">
        <v>81.716666666666683</v>
      </c>
      <c r="J245" s="279">
        <v>82.933333333333337</v>
      </c>
      <c r="K245" s="277">
        <v>80.5</v>
      </c>
      <c r="L245" s="277">
        <v>78.2</v>
      </c>
      <c r="M245" s="277">
        <v>6.9091100000000001</v>
      </c>
    </row>
    <row r="246" spans="1:13">
      <c r="A246" s="268">
        <v>236</v>
      </c>
      <c r="B246" s="277" t="s">
        <v>125</v>
      </c>
      <c r="C246" s="278">
        <v>210.45</v>
      </c>
      <c r="D246" s="279">
        <v>209.86666666666667</v>
      </c>
      <c r="E246" s="279">
        <v>206.33333333333334</v>
      </c>
      <c r="F246" s="279">
        <v>202.21666666666667</v>
      </c>
      <c r="G246" s="279">
        <v>198.68333333333334</v>
      </c>
      <c r="H246" s="279">
        <v>213.98333333333335</v>
      </c>
      <c r="I246" s="279">
        <v>217.51666666666665</v>
      </c>
      <c r="J246" s="279">
        <v>221.63333333333335</v>
      </c>
      <c r="K246" s="277">
        <v>213.4</v>
      </c>
      <c r="L246" s="277">
        <v>205.75</v>
      </c>
      <c r="M246" s="277">
        <v>180.35749000000001</v>
      </c>
    </row>
    <row r="247" spans="1:13">
      <c r="A247" s="268">
        <v>237</v>
      </c>
      <c r="B247" s="277" t="s">
        <v>126</v>
      </c>
      <c r="C247" s="278">
        <v>927.75</v>
      </c>
      <c r="D247" s="279">
        <v>933.25</v>
      </c>
      <c r="E247" s="279">
        <v>920.5</v>
      </c>
      <c r="F247" s="279">
        <v>913.25</v>
      </c>
      <c r="G247" s="279">
        <v>900.5</v>
      </c>
      <c r="H247" s="279">
        <v>940.5</v>
      </c>
      <c r="I247" s="279">
        <v>953.25</v>
      </c>
      <c r="J247" s="279">
        <v>960.5</v>
      </c>
      <c r="K247" s="277">
        <v>946</v>
      </c>
      <c r="L247" s="277">
        <v>926</v>
      </c>
      <c r="M247" s="277">
        <v>55.291499999999999</v>
      </c>
    </row>
    <row r="248" spans="1:13">
      <c r="A248" s="268">
        <v>238</v>
      </c>
      <c r="B248" s="277" t="s">
        <v>1646</v>
      </c>
      <c r="C248" s="278">
        <v>604.25</v>
      </c>
      <c r="D248" s="279">
        <v>606.30000000000007</v>
      </c>
      <c r="E248" s="279">
        <v>588.95000000000016</v>
      </c>
      <c r="F248" s="279">
        <v>573.65000000000009</v>
      </c>
      <c r="G248" s="279">
        <v>556.30000000000018</v>
      </c>
      <c r="H248" s="279">
        <v>621.60000000000014</v>
      </c>
      <c r="I248" s="279">
        <v>638.95000000000005</v>
      </c>
      <c r="J248" s="279">
        <v>654.25000000000011</v>
      </c>
      <c r="K248" s="277">
        <v>623.65</v>
      </c>
      <c r="L248" s="277">
        <v>591</v>
      </c>
      <c r="M248" s="277">
        <v>0.24071000000000001</v>
      </c>
    </row>
    <row r="249" spans="1:13">
      <c r="A249" s="268">
        <v>239</v>
      </c>
      <c r="B249" s="277" t="s">
        <v>420</v>
      </c>
      <c r="C249" s="278">
        <v>283.89999999999998</v>
      </c>
      <c r="D249" s="279">
        <v>280.8</v>
      </c>
      <c r="E249" s="279">
        <v>275.20000000000005</v>
      </c>
      <c r="F249" s="279">
        <v>266.50000000000006</v>
      </c>
      <c r="G249" s="279">
        <v>260.90000000000009</v>
      </c>
      <c r="H249" s="279">
        <v>289.5</v>
      </c>
      <c r="I249" s="279">
        <v>295.10000000000002</v>
      </c>
      <c r="J249" s="279">
        <v>303.79999999999995</v>
      </c>
      <c r="K249" s="277">
        <v>286.39999999999998</v>
      </c>
      <c r="L249" s="277">
        <v>272.10000000000002</v>
      </c>
      <c r="M249" s="277">
        <v>8.2709499999999991</v>
      </c>
    </row>
    <row r="250" spans="1:13">
      <c r="A250" s="268">
        <v>240</v>
      </c>
      <c r="B250" s="277" t="s">
        <v>421</v>
      </c>
      <c r="C250" s="278">
        <v>185.3</v>
      </c>
      <c r="D250" s="279">
        <v>184.43333333333331</v>
      </c>
      <c r="E250" s="279">
        <v>182.26666666666662</v>
      </c>
      <c r="F250" s="279">
        <v>179.23333333333332</v>
      </c>
      <c r="G250" s="279">
        <v>177.06666666666663</v>
      </c>
      <c r="H250" s="279">
        <v>187.46666666666661</v>
      </c>
      <c r="I250" s="279">
        <v>189.6333333333333</v>
      </c>
      <c r="J250" s="279">
        <v>192.6666666666666</v>
      </c>
      <c r="K250" s="277">
        <v>186.6</v>
      </c>
      <c r="L250" s="277">
        <v>181.4</v>
      </c>
      <c r="M250" s="277">
        <v>1.1673199999999999</v>
      </c>
    </row>
    <row r="251" spans="1:13">
      <c r="A251" s="268">
        <v>241</v>
      </c>
      <c r="B251" s="277" t="s">
        <v>417</v>
      </c>
      <c r="C251" s="278">
        <v>10.199999999999999</v>
      </c>
      <c r="D251" s="279">
        <v>10.416666666666666</v>
      </c>
      <c r="E251" s="279">
        <v>9.8333333333333321</v>
      </c>
      <c r="F251" s="279">
        <v>9.4666666666666668</v>
      </c>
      <c r="G251" s="279">
        <v>8.8833333333333329</v>
      </c>
      <c r="H251" s="279">
        <v>10.783333333333331</v>
      </c>
      <c r="I251" s="279">
        <v>11.366666666666664</v>
      </c>
      <c r="J251" s="279">
        <v>11.733333333333331</v>
      </c>
      <c r="K251" s="277">
        <v>11</v>
      </c>
      <c r="L251" s="277">
        <v>10.050000000000001</v>
      </c>
      <c r="M251" s="277">
        <v>23.25245</v>
      </c>
    </row>
    <row r="252" spans="1:13">
      <c r="A252" s="268">
        <v>242</v>
      </c>
      <c r="B252" s="277" t="s">
        <v>127</v>
      </c>
      <c r="C252" s="278">
        <v>80.55</v>
      </c>
      <c r="D252" s="279">
        <v>80.899999999999991</v>
      </c>
      <c r="E252" s="279">
        <v>78.949999999999989</v>
      </c>
      <c r="F252" s="279">
        <v>77.349999999999994</v>
      </c>
      <c r="G252" s="279">
        <v>75.399999999999991</v>
      </c>
      <c r="H252" s="279">
        <v>82.499999999999986</v>
      </c>
      <c r="I252" s="279">
        <v>84.45</v>
      </c>
      <c r="J252" s="279">
        <v>86.049999999999983</v>
      </c>
      <c r="K252" s="277">
        <v>82.85</v>
      </c>
      <c r="L252" s="277">
        <v>79.3</v>
      </c>
      <c r="M252" s="277">
        <v>243.88612000000001</v>
      </c>
    </row>
    <row r="253" spans="1:13">
      <c r="A253" s="268">
        <v>243</v>
      </c>
      <c r="B253" s="277" t="s">
        <v>262</v>
      </c>
      <c r="C253" s="278">
        <v>2043.05</v>
      </c>
      <c r="D253" s="279">
        <v>2025.05</v>
      </c>
      <c r="E253" s="279">
        <v>1985.1</v>
      </c>
      <c r="F253" s="279">
        <v>1927.1499999999999</v>
      </c>
      <c r="G253" s="279">
        <v>1887.1999999999998</v>
      </c>
      <c r="H253" s="279">
        <v>2083</v>
      </c>
      <c r="I253" s="279">
        <v>2122.9500000000003</v>
      </c>
      <c r="J253" s="279">
        <v>2180.9</v>
      </c>
      <c r="K253" s="277">
        <v>2065</v>
      </c>
      <c r="L253" s="277">
        <v>1967.1</v>
      </c>
      <c r="M253" s="277">
        <v>3.7616800000000001</v>
      </c>
    </row>
    <row r="254" spans="1:13">
      <c r="A254" s="268">
        <v>244</v>
      </c>
      <c r="B254" s="277" t="s">
        <v>408</v>
      </c>
      <c r="C254" s="278">
        <v>122.45</v>
      </c>
      <c r="D254" s="279">
        <v>121.33333333333333</v>
      </c>
      <c r="E254" s="279">
        <v>118.66666666666666</v>
      </c>
      <c r="F254" s="279">
        <v>114.88333333333333</v>
      </c>
      <c r="G254" s="279">
        <v>112.21666666666665</v>
      </c>
      <c r="H254" s="279">
        <v>125.11666666666666</v>
      </c>
      <c r="I254" s="279">
        <v>127.78333333333332</v>
      </c>
      <c r="J254" s="279">
        <v>131.56666666666666</v>
      </c>
      <c r="K254" s="277">
        <v>124</v>
      </c>
      <c r="L254" s="277">
        <v>117.55</v>
      </c>
      <c r="M254" s="277">
        <v>8.4780999999999995</v>
      </c>
    </row>
    <row r="255" spans="1:13">
      <c r="A255" s="268">
        <v>245</v>
      </c>
      <c r="B255" s="277" t="s">
        <v>409</v>
      </c>
      <c r="C255" s="278">
        <v>81.45</v>
      </c>
      <c r="D255" s="279">
        <v>81.333333333333329</v>
      </c>
      <c r="E255" s="279">
        <v>80.166666666666657</v>
      </c>
      <c r="F255" s="279">
        <v>78.883333333333326</v>
      </c>
      <c r="G255" s="279">
        <v>77.716666666666654</v>
      </c>
      <c r="H255" s="279">
        <v>82.61666666666666</v>
      </c>
      <c r="I255" s="279">
        <v>83.783333333333317</v>
      </c>
      <c r="J255" s="279">
        <v>85.066666666666663</v>
      </c>
      <c r="K255" s="277">
        <v>82.5</v>
      </c>
      <c r="L255" s="277">
        <v>80.05</v>
      </c>
      <c r="M255" s="277">
        <v>5.5708500000000001</v>
      </c>
    </row>
    <row r="256" spans="1:13">
      <c r="A256" s="268">
        <v>246</v>
      </c>
      <c r="B256" s="277" t="s">
        <v>2932</v>
      </c>
      <c r="C256" s="278">
        <v>1348.9</v>
      </c>
      <c r="D256" s="279">
        <v>1342.9166666666667</v>
      </c>
      <c r="E256" s="279">
        <v>1327.1333333333334</v>
      </c>
      <c r="F256" s="279">
        <v>1305.3666666666668</v>
      </c>
      <c r="G256" s="279">
        <v>1289.5833333333335</v>
      </c>
      <c r="H256" s="279">
        <v>1364.6833333333334</v>
      </c>
      <c r="I256" s="279">
        <v>1380.4666666666667</v>
      </c>
      <c r="J256" s="279">
        <v>1402.2333333333333</v>
      </c>
      <c r="K256" s="277">
        <v>1358.7</v>
      </c>
      <c r="L256" s="277">
        <v>1321.15</v>
      </c>
      <c r="M256" s="277">
        <v>19.005279999999999</v>
      </c>
    </row>
    <row r="257" spans="1:13">
      <c r="A257" s="268">
        <v>247</v>
      </c>
      <c r="B257" s="277" t="s">
        <v>402</v>
      </c>
      <c r="C257" s="278">
        <v>467.65</v>
      </c>
      <c r="D257" s="279">
        <v>468.23333333333335</v>
      </c>
      <c r="E257" s="279">
        <v>459.41666666666669</v>
      </c>
      <c r="F257" s="279">
        <v>451.18333333333334</v>
      </c>
      <c r="G257" s="279">
        <v>442.36666666666667</v>
      </c>
      <c r="H257" s="279">
        <v>476.4666666666667</v>
      </c>
      <c r="I257" s="279">
        <v>485.2833333333333</v>
      </c>
      <c r="J257" s="279">
        <v>493.51666666666671</v>
      </c>
      <c r="K257" s="277">
        <v>477.05</v>
      </c>
      <c r="L257" s="277">
        <v>460</v>
      </c>
      <c r="M257" s="277">
        <v>3.1908599999999998</v>
      </c>
    </row>
    <row r="258" spans="1:13">
      <c r="A258" s="268">
        <v>248</v>
      </c>
      <c r="B258" s="277" t="s">
        <v>128</v>
      </c>
      <c r="C258" s="278">
        <v>183.8</v>
      </c>
      <c r="D258" s="279">
        <v>184.11666666666667</v>
      </c>
      <c r="E258" s="279">
        <v>181.98333333333335</v>
      </c>
      <c r="F258" s="279">
        <v>180.16666666666669</v>
      </c>
      <c r="G258" s="279">
        <v>178.03333333333336</v>
      </c>
      <c r="H258" s="279">
        <v>185.93333333333334</v>
      </c>
      <c r="I258" s="279">
        <v>188.06666666666666</v>
      </c>
      <c r="J258" s="279">
        <v>189.88333333333333</v>
      </c>
      <c r="K258" s="277">
        <v>186.25</v>
      </c>
      <c r="L258" s="277">
        <v>182.3</v>
      </c>
      <c r="M258" s="277">
        <v>278.30196999999998</v>
      </c>
    </row>
    <row r="259" spans="1:13">
      <c r="A259" s="268">
        <v>249</v>
      </c>
      <c r="B259" s="277" t="s">
        <v>413</v>
      </c>
      <c r="C259" s="278">
        <v>227</v>
      </c>
      <c r="D259" s="279">
        <v>228.1</v>
      </c>
      <c r="E259" s="279">
        <v>222.2</v>
      </c>
      <c r="F259" s="279">
        <v>217.4</v>
      </c>
      <c r="G259" s="279">
        <v>211.5</v>
      </c>
      <c r="H259" s="279">
        <v>232.89999999999998</v>
      </c>
      <c r="I259" s="279">
        <v>238.8</v>
      </c>
      <c r="J259" s="279">
        <v>243.59999999999997</v>
      </c>
      <c r="K259" s="277">
        <v>234</v>
      </c>
      <c r="L259" s="277">
        <v>223.3</v>
      </c>
      <c r="M259" s="277">
        <v>0.13375000000000001</v>
      </c>
    </row>
    <row r="260" spans="1:13">
      <c r="A260" s="268">
        <v>250</v>
      </c>
      <c r="B260" s="277" t="s">
        <v>411</v>
      </c>
      <c r="C260" s="278">
        <v>119.7</v>
      </c>
      <c r="D260" s="279">
        <v>121.3</v>
      </c>
      <c r="E260" s="279">
        <v>116.8</v>
      </c>
      <c r="F260" s="279">
        <v>113.9</v>
      </c>
      <c r="G260" s="279">
        <v>109.4</v>
      </c>
      <c r="H260" s="279">
        <v>124.19999999999999</v>
      </c>
      <c r="I260" s="279">
        <v>128.69999999999999</v>
      </c>
      <c r="J260" s="279">
        <v>131.59999999999997</v>
      </c>
      <c r="K260" s="277">
        <v>125.8</v>
      </c>
      <c r="L260" s="277">
        <v>118.4</v>
      </c>
      <c r="M260" s="277">
        <v>11.89251</v>
      </c>
    </row>
    <row r="261" spans="1:13">
      <c r="A261" s="268">
        <v>251</v>
      </c>
      <c r="B261" s="277" t="s">
        <v>431</v>
      </c>
      <c r="C261" s="278">
        <v>17.05</v>
      </c>
      <c r="D261" s="279">
        <v>17.000000000000004</v>
      </c>
      <c r="E261" s="279">
        <v>16.650000000000006</v>
      </c>
      <c r="F261" s="279">
        <v>16.250000000000004</v>
      </c>
      <c r="G261" s="279">
        <v>15.900000000000006</v>
      </c>
      <c r="H261" s="279">
        <v>17.400000000000006</v>
      </c>
      <c r="I261" s="279">
        <v>17.750000000000007</v>
      </c>
      <c r="J261" s="279">
        <v>18.150000000000006</v>
      </c>
      <c r="K261" s="277">
        <v>17.350000000000001</v>
      </c>
      <c r="L261" s="277">
        <v>16.600000000000001</v>
      </c>
      <c r="M261" s="277">
        <v>10.48654</v>
      </c>
    </row>
    <row r="262" spans="1:13">
      <c r="A262" s="268">
        <v>252</v>
      </c>
      <c r="B262" s="277" t="s">
        <v>428</v>
      </c>
      <c r="C262" s="278">
        <v>38.25</v>
      </c>
      <c r="D262" s="279">
        <v>37.966666666666669</v>
      </c>
      <c r="E262" s="279">
        <v>37.183333333333337</v>
      </c>
      <c r="F262" s="279">
        <v>36.116666666666667</v>
      </c>
      <c r="G262" s="279">
        <v>35.333333333333336</v>
      </c>
      <c r="H262" s="279">
        <v>39.033333333333339</v>
      </c>
      <c r="I262" s="279">
        <v>39.81666666666667</v>
      </c>
      <c r="J262" s="279">
        <v>40.88333333333334</v>
      </c>
      <c r="K262" s="277">
        <v>38.75</v>
      </c>
      <c r="L262" s="277">
        <v>36.9</v>
      </c>
      <c r="M262" s="277">
        <v>2.8706200000000002</v>
      </c>
    </row>
    <row r="263" spans="1:13">
      <c r="A263" s="268">
        <v>253</v>
      </c>
      <c r="B263" s="277" t="s">
        <v>429</v>
      </c>
      <c r="C263" s="278">
        <v>85.95</v>
      </c>
      <c r="D263" s="279">
        <v>86.133333333333326</v>
      </c>
      <c r="E263" s="279">
        <v>84.966666666666654</v>
      </c>
      <c r="F263" s="279">
        <v>83.983333333333334</v>
      </c>
      <c r="G263" s="279">
        <v>82.816666666666663</v>
      </c>
      <c r="H263" s="279">
        <v>87.116666666666646</v>
      </c>
      <c r="I263" s="279">
        <v>88.283333333333331</v>
      </c>
      <c r="J263" s="279">
        <v>89.266666666666637</v>
      </c>
      <c r="K263" s="277">
        <v>87.3</v>
      </c>
      <c r="L263" s="277">
        <v>85.15</v>
      </c>
      <c r="M263" s="277">
        <v>10.337070000000001</v>
      </c>
    </row>
    <row r="264" spans="1:13">
      <c r="A264" s="268">
        <v>254</v>
      </c>
      <c r="B264" s="277" t="s">
        <v>432</v>
      </c>
      <c r="C264" s="278">
        <v>43.95</v>
      </c>
      <c r="D264" s="279">
        <v>44.033333333333339</v>
      </c>
      <c r="E264" s="279">
        <v>42.716666666666676</v>
      </c>
      <c r="F264" s="279">
        <v>41.483333333333334</v>
      </c>
      <c r="G264" s="279">
        <v>40.166666666666671</v>
      </c>
      <c r="H264" s="279">
        <v>45.26666666666668</v>
      </c>
      <c r="I264" s="279">
        <v>46.583333333333343</v>
      </c>
      <c r="J264" s="279">
        <v>47.816666666666684</v>
      </c>
      <c r="K264" s="277">
        <v>45.35</v>
      </c>
      <c r="L264" s="277">
        <v>42.8</v>
      </c>
      <c r="M264" s="277">
        <v>16.54973</v>
      </c>
    </row>
    <row r="265" spans="1:13">
      <c r="A265" s="268">
        <v>255</v>
      </c>
      <c r="B265" s="277" t="s">
        <v>422</v>
      </c>
      <c r="C265" s="278">
        <v>787.9</v>
      </c>
      <c r="D265" s="279">
        <v>785.61666666666667</v>
      </c>
      <c r="E265" s="279">
        <v>776.2833333333333</v>
      </c>
      <c r="F265" s="279">
        <v>764.66666666666663</v>
      </c>
      <c r="G265" s="279">
        <v>755.33333333333326</v>
      </c>
      <c r="H265" s="279">
        <v>797.23333333333335</v>
      </c>
      <c r="I265" s="279">
        <v>806.56666666666661</v>
      </c>
      <c r="J265" s="279">
        <v>818.18333333333339</v>
      </c>
      <c r="K265" s="277">
        <v>794.95</v>
      </c>
      <c r="L265" s="277">
        <v>774</v>
      </c>
      <c r="M265" s="277">
        <v>2.1389200000000002</v>
      </c>
    </row>
    <row r="266" spans="1:13">
      <c r="A266" s="268">
        <v>256</v>
      </c>
      <c r="B266" s="277" t="s">
        <v>436</v>
      </c>
      <c r="C266" s="278">
        <v>2156.5500000000002</v>
      </c>
      <c r="D266" s="279">
        <v>2184.5166666666669</v>
      </c>
      <c r="E266" s="279">
        <v>2111.0333333333338</v>
      </c>
      <c r="F266" s="279">
        <v>2065.5166666666669</v>
      </c>
      <c r="G266" s="279">
        <v>1992.0333333333338</v>
      </c>
      <c r="H266" s="279">
        <v>2230.0333333333338</v>
      </c>
      <c r="I266" s="279">
        <v>2303.5166666666664</v>
      </c>
      <c r="J266" s="279">
        <v>2349.0333333333338</v>
      </c>
      <c r="K266" s="277">
        <v>2258</v>
      </c>
      <c r="L266" s="277">
        <v>2139</v>
      </c>
      <c r="M266" s="277">
        <v>0.17244000000000001</v>
      </c>
    </row>
    <row r="267" spans="1:13">
      <c r="A267" s="268">
        <v>257</v>
      </c>
      <c r="B267" s="277" t="s">
        <v>433</v>
      </c>
      <c r="C267" s="278">
        <v>63.85</v>
      </c>
      <c r="D267" s="279">
        <v>63.433333333333337</v>
      </c>
      <c r="E267" s="279">
        <v>62.466666666666669</v>
      </c>
      <c r="F267" s="279">
        <v>61.083333333333329</v>
      </c>
      <c r="G267" s="279">
        <v>60.11666666666666</v>
      </c>
      <c r="H267" s="279">
        <v>64.816666666666677</v>
      </c>
      <c r="I267" s="279">
        <v>65.783333333333346</v>
      </c>
      <c r="J267" s="279">
        <v>67.166666666666686</v>
      </c>
      <c r="K267" s="277">
        <v>64.400000000000006</v>
      </c>
      <c r="L267" s="277">
        <v>62.05</v>
      </c>
      <c r="M267" s="277">
        <v>9.3142200000000006</v>
      </c>
    </row>
    <row r="268" spans="1:13">
      <c r="A268" s="268">
        <v>258</v>
      </c>
      <c r="B268" s="277" t="s">
        <v>129</v>
      </c>
      <c r="C268" s="278">
        <v>193.8</v>
      </c>
      <c r="D268" s="279">
        <v>192.1</v>
      </c>
      <c r="E268" s="279">
        <v>187.2</v>
      </c>
      <c r="F268" s="279">
        <v>180.6</v>
      </c>
      <c r="G268" s="279">
        <v>175.7</v>
      </c>
      <c r="H268" s="279">
        <v>198.7</v>
      </c>
      <c r="I268" s="279">
        <v>203.60000000000002</v>
      </c>
      <c r="J268" s="279">
        <v>210.2</v>
      </c>
      <c r="K268" s="277">
        <v>197</v>
      </c>
      <c r="L268" s="277">
        <v>185.5</v>
      </c>
      <c r="M268" s="277">
        <v>167.04093</v>
      </c>
    </row>
    <row r="269" spans="1:13">
      <c r="A269" s="268">
        <v>259</v>
      </c>
      <c r="B269" s="277" t="s">
        <v>423</v>
      </c>
      <c r="C269" s="278">
        <v>1436.6</v>
      </c>
      <c r="D269" s="279">
        <v>1433.8333333333333</v>
      </c>
      <c r="E269" s="279">
        <v>1416.7666666666664</v>
      </c>
      <c r="F269" s="279">
        <v>1396.9333333333332</v>
      </c>
      <c r="G269" s="279">
        <v>1379.8666666666663</v>
      </c>
      <c r="H269" s="279">
        <v>1453.6666666666665</v>
      </c>
      <c r="I269" s="279">
        <v>1470.7333333333336</v>
      </c>
      <c r="J269" s="279">
        <v>1490.5666666666666</v>
      </c>
      <c r="K269" s="277">
        <v>1450.9</v>
      </c>
      <c r="L269" s="277">
        <v>1414</v>
      </c>
      <c r="M269" s="277">
        <v>0.99304000000000003</v>
      </c>
    </row>
    <row r="270" spans="1:13">
      <c r="A270" s="268">
        <v>260</v>
      </c>
      <c r="B270" s="277" t="s">
        <v>424</v>
      </c>
      <c r="C270" s="278">
        <v>253.4</v>
      </c>
      <c r="D270" s="279">
        <v>250.55000000000004</v>
      </c>
      <c r="E270" s="279">
        <v>246.05000000000007</v>
      </c>
      <c r="F270" s="279">
        <v>238.70000000000002</v>
      </c>
      <c r="G270" s="279">
        <v>234.20000000000005</v>
      </c>
      <c r="H270" s="279">
        <v>257.90000000000009</v>
      </c>
      <c r="I270" s="279">
        <v>262.40000000000003</v>
      </c>
      <c r="J270" s="279">
        <v>269.75000000000011</v>
      </c>
      <c r="K270" s="277">
        <v>255.05</v>
      </c>
      <c r="L270" s="277">
        <v>243.2</v>
      </c>
      <c r="M270" s="277">
        <v>4.4667700000000004</v>
      </c>
    </row>
    <row r="271" spans="1:13">
      <c r="A271" s="268">
        <v>261</v>
      </c>
      <c r="B271" s="277" t="s">
        <v>425</v>
      </c>
      <c r="C271" s="278">
        <v>91.9</v>
      </c>
      <c r="D271" s="279">
        <v>92.266666666666666</v>
      </c>
      <c r="E271" s="279">
        <v>90.033333333333331</v>
      </c>
      <c r="F271" s="279">
        <v>88.166666666666671</v>
      </c>
      <c r="G271" s="279">
        <v>85.933333333333337</v>
      </c>
      <c r="H271" s="279">
        <v>94.133333333333326</v>
      </c>
      <c r="I271" s="279">
        <v>96.366666666666646</v>
      </c>
      <c r="J271" s="279">
        <v>98.23333333333332</v>
      </c>
      <c r="K271" s="277">
        <v>94.5</v>
      </c>
      <c r="L271" s="277">
        <v>90.4</v>
      </c>
      <c r="M271" s="277">
        <v>7.6270199999999999</v>
      </c>
    </row>
    <row r="272" spans="1:13">
      <c r="A272" s="268">
        <v>262</v>
      </c>
      <c r="B272" s="277" t="s">
        <v>426</v>
      </c>
      <c r="C272" s="278">
        <v>56.05</v>
      </c>
      <c r="D272" s="279">
        <v>56.4</v>
      </c>
      <c r="E272" s="279">
        <v>54.699999999999996</v>
      </c>
      <c r="F272" s="279">
        <v>53.349999999999994</v>
      </c>
      <c r="G272" s="279">
        <v>51.649999999999991</v>
      </c>
      <c r="H272" s="279">
        <v>57.75</v>
      </c>
      <c r="I272" s="279">
        <v>59.45</v>
      </c>
      <c r="J272" s="279">
        <v>60.800000000000004</v>
      </c>
      <c r="K272" s="277">
        <v>58.1</v>
      </c>
      <c r="L272" s="277">
        <v>55.05</v>
      </c>
      <c r="M272" s="277">
        <v>7.3186799999999996</v>
      </c>
    </row>
    <row r="273" spans="1:13">
      <c r="A273" s="268">
        <v>263</v>
      </c>
      <c r="B273" s="277" t="s">
        <v>427</v>
      </c>
      <c r="C273" s="278">
        <v>79.349999999999994</v>
      </c>
      <c r="D273" s="279">
        <v>79.11666666666666</v>
      </c>
      <c r="E273" s="279">
        <v>77.23333333333332</v>
      </c>
      <c r="F273" s="279">
        <v>75.11666666666666</v>
      </c>
      <c r="G273" s="279">
        <v>73.23333333333332</v>
      </c>
      <c r="H273" s="279">
        <v>81.23333333333332</v>
      </c>
      <c r="I273" s="279">
        <v>83.116666666666674</v>
      </c>
      <c r="J273" s="279">
        <v>85.23333333333332</v>
      </c>
      <c r="K273" s="277">
        <v>81</v>
      </c>
      <c r="L273" s="277">
        <v>77</v>
      </c>
      <c r="M273" s="277">
        <v>7.6150500000000001</v>
      </c>
    </row>
    <row r="274" spans="1:13">
      <c r="A274" s="268">
        <v>264</v>
      </c>
      <c r="B274" s="277" t="s">
        <v>435</v>
      </c>
      <c r="C274" s="278">
        <v>44.25</v>
      </c>
      <c r="D274" s="279">
        <v>44.033333333333331</v>
      </c>
      <c r="E274" s="279">
        <v>43.216666666666661</v>
      </c>
      <c r="F274" s="279">
        <v>42.18333333333333</v>
      </c>
      <c r="G274" s="279">
        <v>41.36666666666666</v>
      </c>
      <c r="H274" s="279">
        <v>45.066666666666663</v>
      </c>
      <c r="I274" s="279">
        <v>45.883333333333326</v>
      </c>
      <c r="J274" s="279">
        <v>46.916666666666664</v>
      </c>
      <c r="K274" s="277">
        <v>44.85</v>
      </c>
      <c r="L274" s="277">
        <v>43</v>
      </c>
      <c r="M274" s="277">
        <v>3.3875199999999999</v>
      </c>
    </row>
    <row r="275" spans="1:13">
      <c r="A275" s="268">
        <v>265</v>
      </c>
      <c r="B275" s="277" t="s">
        <v>434</v>
      </c>
      <c r="C275" s="278">
        <v>87</v>
      </c>
      <c r="D275" s="279">
        <v>87</v>
      </c>
      <c r="E275" s="279">
        <v>84.3</v>
      </c>
      <c r="F275" s="279">
        <v>81.599999999999994</v>
      </c>
      <c r="G275" s="279">
        <v>78.899999999999991</v>
      </c>
      <c r="H275" s="279">
        <v>89.7</v>
      </c>
      <c r="I275" s="279">
        <v>92.399999999999991</v>
      </c>
      <c r="J275" s="279">
        <v>95.100000000000009</v>
      </c>
      <c r="K275" s="277">
        <v>89.7</v>
      </c>
      <c r="L275" s="277">
        <v>84.3</v>
      </c>
      <c r="M275" s="277">
        <v>2.8028499999999998</v>
      </c>
    </row>
    <row r="276" spans="1:13">
      <c r="A276" s="268">
        <v>266</v>
      </c>
      <c r="B276" s="277" t="s">
        <v>263</v>
      </c>
      <c r="C276" s="278">
        <v>58.35</v>
      </c>
      <c r="D276" s="279">
        <v>58.1</v>
      </c>
      <c r="E276" s="279">
        <v>57.5</v>
      </c>
      <c r="F276" s="279">
        <v>56.65</v>
      </c>
      <c r="G276" s="279">
        <v>56.05</v>
      </c>
      <c r="H276" s="279">
        <v>58.95</v>
      </c>
      <c r="I276" s="279">
        <v>59.550000000000011</v>
      </c>
      <c r="J276" s="279">
        <v>60.400000000000006</v>
      </c>
      <c r="K276" s="277">
        <v>58.7</v>
      </c>
      <c r="L276" s="277">
        <v>57.25</v>
      </c>
      <c r="M276" s="277">
        <v>16.772860000000001</v>
      </c>
    </row>
    <row r="277" spans="1:13">
      <c r="A277" s="268">
        <v>267</v>
      </c>
      <c r="B277" s="277" t="s">
        <v>130</v>
      </c>
      <c r="C277" s="278">
        <v>286.85000000000002</v>
      </c>
      <c r="D277" s="279">
        <v>282.59999999999997</v>
      </c>
      <c r="E277" s="279">
        <v>276.69999999999993</v>
      </c>
      <c r="F277" s="279">
        <v>266.54999999999995</v>
      </c>
      <c r="G277" s="279">
        <v>260.64999999999992</v>
      </c>
      <c r="H277" s="279">
        <v>292.74999999999994</v>
      </c>
      <c r="I277" s="279">
        <v>298.64999999999992</v>
      </c>
      <c r="J277" s="279">
        <v>308.79999999999995</v>
      </c>
      <c r="K277" s="277">
        <v>288.5</v>
      </c>
      <c r="L277" s="277">
        <v>272.45</v>
      </c>
      <c r="M277" s="277">
        <v>140.99249</v>
      </c>
    </row>
    <row r="278" spans="1:13">
      <c r="A278" s="268">
        <v>268</v>
      </c>
      <c r="B278" s="277" t="s">
        <v>264</v>
      </c>
      <c r="C278" s="278">
        <v>711.3</v>
      </c>
      <c r="D278" s="279">
        <v>710.26666666666677</v>
      </c>
      <c r="E278" s="279">
        <v>687.03333333333353</v>
      </c>
      <c r="F278" s="279">
        <v>662.76666666666677</v>
      </c>
      <c r="G278" s="279">
        <v>639.53333333333353</v>
      </c>
      <c r="H278" s="279">
        <v>734.53333333333353</v>
      </c>
      <c r="I278" s="279">
        <v>757.76666666666688</v>
      </c>
      <c r="J278" s="279">
        <v>782.03333333333353</v>
      </c>
      <c r="K278" s="277">
        <v>733.5</v>
      </c>
      <c r="L278" s="277">
        <v>686</v>
      </c>
      <c r="M278" s="277">
        <v>15.303459999999999</v>
      </c>
    </row>
    <row r="279" spans="1:13">
      <c r="A279" s="268">
        <v>269</v>
      </c>
      <c r="B279" s="277" t="s">
        <v>131</v>
      </c>
      <c r="C279" s="278">
        <v>2225.85</v>
      </c>
      <c r="D279" s="279">
        <v>2242.5666666666671</v>
      </c>
      <c r="E279" s="279">
        <v>2199.1333333333341</v>
      </c>
      <c r="F279" s="279">
        <v>2172.416666666667</v>
      </c>
      <c r="G279" s="279">
        <v>2128.983333333334</v>
      </c>
      <c r="H279" s="279">
        <v>2269.2833333333342</v>
      </c>
      <c r="I279" s="279">
        <v>2312.7166666666676</v>
      </c>
      <c r="J279" s="279">
        <v>2339.4333333333343</v>
      </c>
      <c r="K279" s="277">
        <v>2286</v>
      </c>
      <c r="L279" s="277">
        <v>2215.85</v>
      </c>
      <c r="M279" s="277">
        <v>10.600490000000001</v>
      </c>
    </row>
    <row r="280" spans="1:13">
      <c r="A280" s="268">
        <v>270</v>
      </c>
      <c r="B280" s="277" t="s">
        <v>132</v>
      </c>
      <c r="C280" s="278">
        <v>367.6</v>
      </c>
      <c r="D280" s="279">
        <v>367.34999999999997</v>
      </c>
      <c r="E280" s="279">
        <v>361.24999999999994</v>
      </c>
      <c r="F280" s="279">
        <v>354.9</v>
      </c>
      <c r="G280" s="279">
        <v>348.79999999999995</v>
      </c>
      <c r="H280" s="279">
        <v>373.69999999999993</v>
      </c>
      <c r="I280" s="279">
        <v>379.79999999999995</v>
      </c>
      <c r="J280" s="279">
        <v>386.14999999999992</v>
      </c>
      <c r="K280" s="277">
        <v>373.45</v>
      </c>
      <c r="L280" s="277">
        <v>361</v>
      </c>
      <c r="M280" s="277">
        <v>5.9942099999999998</v>
      </c>
    </row>
    <row r="281" spans="1:13">
      <c r="A281" s="268">
        <v>271</v>
      </c>
      <c r="B281" s="277" t="s">
        <v>437</v>
      </c>
      <c r="C281" s="278">
        <v>142.19999999999999</v>
      </c>
      <c r="D281" s="279">
        <v>140.14999999999998</v>
      </c>
      <c r="E281" s="279">
        <v>135.69999999999996</v>
      </c>
      <c r="F281" s="279">
        <v>129.19999999999999</v>
      </c>
      <c r="G281" s="279">
        <v>124.74999999999997</v>
      </c>
      <c r="H281" s="279">
        <v>146.64999999999995</v>
      </c>
      <c r="I281" s="279">
        <v>151.1</v>
      </c>
      <c r="J281" s="279">
        <v>157.59999999999994</v>
      </c>
      <c r="K281" s="277">
        <v>144.6</v>
      </c>
      <c r="L281" s="277">
        <v>133.65</v>
      </c>
      <c r="M281" s="277">
        <v>3.8380100000000001</v>
      </c>
    </row>
    <row r="282" spans="1:13">
      <c r="A282" s="268">
        <v>272</v>
      </c>
      <c r="B282" s="277" t="s">
        <v>443</v>
      </c>
      <c r="C282" s="278">
        <v>427.45</v>
      </c>
      <c r="D282" s="279">
        <v>429.9666666666667</v>
      </c>
      <c r="E282" s="279">
        <v>422.58333333333337</v>
      </c>
      <c r="F282" s="279">
        <v>417.7166666666667</v>
      </c>
      <c r="G282" s="279">
        <v>410.33333333333337</v>
      </c>
      <c r="H282" s="279">
        <v>434.83333333333337</v>
      </c>
      <c r="I282" s="279">
        <v>442.2166666666667</v>
      </c>
      <c r="J282" s="279">
        <v>447.08333333333337</v>
      </c>
      <c r="K282" s="277">
        <v>437.35</v>
      </c>
      <c r="L282" s="277">
        <v>425.1</v>
      </c>
      <c r="M282" s="277">
        <v>2.1220599999999998</v>
      </c>
    </row>
    <row r="283" spans="1:13">
      <c r="A283" s="268">
        <v>273</v>
      </c>
      <c r="B283" s="277" t="s">
        <v>444</v>
      </c>
      <c r="C283" s="278">
        <v>250.2</v>
      </c>
      <c r="D283" s="279">
        <v>248.58333333333334</v>
      </c>
      <c r="E283" s="279">
        <v>244.16666666666669</v>
      </c>
      <c r="F283" s="279">
        <v>238.13333333333335</v>
      </c>
      <c r="G283" s="279">
        <v>233.7166666666667</v>
      </c>
      <c r="H283" s="279">
        <v>254.61666666666667</v>
      </c>
      <c r="I283" s="279">
        <v>259.03333333333336</v>
      </c>
      <c r="J283" s="279">
        <v>265.06666666666666</v>
      </c>
      <c r="K283" s="277">
        <v>253</v>
      </c>
      <c r="L283" s="277">
        <v>242.55</v>
      </c>
      <c r="M283" s="277">
        <v>1.81728</v>
      </c>
    </row>
    <row r="284" spans="1:13">
      <c r="A284" s="268">
        <v>274</v>
      </c>
      <c r="B284" s="277" t="s">
        <v>445</v>
      </c>
      <c r="C284" s="278">
        <v>473.4</v>
      </c>
      <c r="D284" s="279">
        <v>479.81666666666661</v>
      </c>
      <c r="E284" s="279">
        <v>457.73333333333323</v>
      </c>
      <c r="F284" s="279">
        <v>442.06666666666661</v>
      </c>
      <c r="G284" s="279">
        <v>419.98333333333323</v>
      </c>
      <c r="H284" s="279">
        <v>495.48333333333323</v>
      </c>
      <c r="I284" s="279">
        <v>517.56666666666661</v>
      </c>
      <c r="J284" s="279">
        <v>533.23333333333323</v>
      </c>
      <c r="K284" s="277">
        <v>501.9</v>
      </c>
      <c r="L284" s="277">
        <v>464.15</v>
      </c>
      <c r="M284" s="277">
        <v>7.6527500000000002</v>
      </c>
    </row>
    <row r="285" spans="1:13">
      <c r="A285" s="268">
        <v>275</v>
      </c>
      <c r="B285" s="277" t="s">
        <v>447</v>
      </c>
      <c r="C285" s="278">
        <v>36</v>
      </c>
      <c r="D285" s="279">
        <v>36.116666666666667</v>
      </c>
      <c r="E285" s="279">
        <v>35.383333333333333</v>
      </c>
      <c r="F285" s="279">
        <v>34.766666666666666</v>
      </c>
      <c r="G285" s="279">
        <v>34.033333333333331</v>
      </c>
      <c r="H285" s="279">
        <v>36.733333333333334</v>
      </c>
      <c r="I285" s="279">
        <v>37.466666666666669</v>
      </c>
      <c r="J285" s="279">
        <v>38.083333333333336</v>
      </c>
      <c r="K285" s="277">
        <v>36.85</v>
      </c>
      <c r="L285" s="277">
        <v>35.5</v>
      </c>
      <c r="M285" s="277">
        <v>13.646430000000001</v>
      </c>
    </row>
    <row r="286" spans="1:13">
      <c r="A286" s="268">
        <v>276</v>
      </c>
      <c r="B286" s="277" t="s">
        <v>449</v>
      </c>
      <c r="C286" s="278">
        <v>319.14999999999998</v>
      </c>
      <c r="D286" s="279">
        <v>320.18333333333334</v>
      </c>
      <c r="E286" s="279">
        <v>315.9666666666667</v>
      </c>
      <c r="F286" s="279">
        <v>312.78333333333336</v>
      </c>
      <c r="G286" s="279">
        <v>308.56666666666672</v>
      </c>
      <c r="H286" s="279">
        <v>323.36666666666667</v>
      </c>
      <c r="I286" s="279">
        <v>327.58333333333326</v>
      </c>
      <c r="J286" s="279">
        <v>330.76666666666665</v>
      </c>
      <c r="K286" s="277">
        <v>324.39999999999998</v>
      </c>
      <c r="L286" s="277">
        <v>317</v>
      </c>
      <c r="M286" s="277">
        <v>2.4394100000000001</v>
      </c>
    </row>
    <row r="287" spans="1:13">
      <c r="A287" s="268">
        <v>277</v>
      </c>
      <c r="B287" s="277" t="s">
        <v>439</v>
      </c>
      <c r="C287" s="278">
        <v>358.1</v>
      </c>
      <c r="D287" s="279">
        <v>360.86666666666662</v>
      </c>
      <c r="E287" s="279">
        <v>353.73333333333323</v>
      </c>
      <c r="F287" s="279">
        <v>349.36666666666662</v>
      </c>
      <c r="G287" s="279">
        <v>342.23333333333323</v>
      </c>
      <c r="H287" s="279">
        <v>365.23333333333323</v>
      </c>
      <c r="I287" s="279">
        <v>372.36666666666656</v>
      </c>
      <c r="J287" s="279">
        <v>376.73333333333323</v>
      </c>
      <c r="K287" s="277">
        <v>368</v>
      </c>
      <c r="L287" s="277">
        <v>356.5</v>
      </c>
      <c r="M287" s="277">
        <v>1.4751399999999999</v>
      </c>
    </row>
    <row r="288" spans="1:13">
      <c r="A288" s="268">
        <v>278</v>
      </c>
      <c r="B288" s="277" t="s">
        <v>440</v>
      </c>
      <c r="C288" s="278">
        <v>252.2</v>
      </c>
      <c r="D288" s="279">
        <v>249.25</v>
      </c>
      <c r="E288" s="279">
        <v>244.5</v>
      </c>
      <c r="F288" s="279">
        <v>236.8</v>
      </c>
      <c r="G288" s="279">
        <v>232.05</v>
      </c>
      <c r="H288" s="279">
        <v>256.95</v>
      </c>
      <c r="I288" s="279">
        <v>261.7</v>
      </c>
      <c r="J288" s="279">
        <v>269.39999999999998</v>
      </c>
      <c r="K288" s="277">
        <v>254</v>
      </c>
      <c r="L288" s="277">
        <v>241.55</v>
      </c>
      <c r="M288" s="277">
        <v>1.03572</v>
      </c>
    </row>
    <row r="289" spans="1:13">
      <c r="A289" s="268">
        <v>279</v>
      </c>
      <c r="B289" s="277" t="s">
        <v>451</v>
      </c>
      <c r="C289" s="278">
        <v>164</v>
      </c>
      <c r="D289" s="279">
        <v>164.13333333333335</v>
      </c>
      <c r="E289" s="279">
        <v>162.16666666666671</v>
      </c>
      <c r="F289" s="279">
        <v>160.33333333333337</v>
      </c>
      <c r="G289" s="279">
        <v>158.36666666666673</v>
      </c>
      <c r="H289" s="279">
        <v>165.9666666666667</v>
      </c>
      <c r="I289" s="279">
        <v>167.93333333333334</v>
      </c>
      <c r="J289" s="279">
        <v>169.76666666666668</v>
      </c>
      <c r="K289" s="277">
        <v>166.1</v>
      </c>
      <c r="L289" s="277">
        <v>162.30000000000001</v>
      </c>
      <c r="M289" s="277">
        <v>0.38201000000000002</v>
      </c>
    </row>
    <row r="290" spans="1:13">
      <c r="A290" s="268">
        <v>280</v>
      </c>
      <c r="B290" s="277" t="s">
        <v>133</v>
      </c>
      <c r="C290" s="278">
        <v>1326.15</v>
      </c>
      <c r="D290" s="279">
        <v>1329.8333333333333</v>
      </c>
      <c r="E290" s="279">
        <v>1309.4166666666665</v>
      </c>
      <c r="F290" s="279">
        <v>1292.6833333333332</v>
      </c>
      <c r="G290" s="279">
        <v>1272.2666666666664</v>
      </c>
      <c r="H290" s="279">
        <v>1346.5666666666666</v>
      </c>
      <c r="I290" s="279">
        <v>1366.9833333333331</v>
      </c>
      <c r="J290" s="279">
        <v>1383.7166666666667</v>
      </c>
      <c r="K290" s="277">
        <v>1350.25</v>
      </c>
      <c r="L290" s="277">
        <v>1313.1</v>
      </c>
      <c r="M290" s="277">
        <v>34.434010000000001</v>
      </c>
    </row>
    <row r="291" spans="1:13">
      <c r="A291" s="268">
        <v>281</v>
      </c>
      <c r="B291" s="277" t="s">
        <v>441</v>
      </c>
      <c r="C291" s="278">
        <v>81.05</v>
      </c>
      <c r="D291" s="279">
        <v>80.63333333333334</v>
      </c>
      <c r="E291" s="279">
        <v>79.51666666666668</v>
      </c>
      <c r="F291" s="279">
        <v>77.983333333333334</v>
      </c>
      <c r="G291" s="279">
        <v>76.866666666666674</v>
      </c>
      <c r="H291" s="279">
        <v>82.166666666666686</v>
      </c>
      <c r="I291" s="279">
        <v>83.283333333333331</v>
      </c>
      <c r="J291" s="279">
        <v>84.816666666666691</v>
      </c>
      <c r="K291" s="277">
        <v>81.75</v>
      </c>
      <c r="L291" s="277">
        <v>79.099999999999994</v>
      </c>
      <c r="M291" s="277">
        <v>2.7202899999999999</v>
      </c>
    </row>
    <row r="292" spans="1:13">
      <c r="A292" s="268">
        <v>282</v>
      </c>
      <c r="B292" s="277" t="s">
        <v>438</v>
      </c>
      <c r="C292" s="278">
        <v>566.9</v>
      </c>
      <c r="D292" s="279">
        <v>564.66666666666663</v>
      </c>
      <c r="E292" s="279">
        <v>554.33333333333326</v>
      </c>
      <c r="F292" s="279">
        <v>541.76666666666665</v>
      </c>
      <c r="G292" s="279">
        <v>531.43333333333328</v>
      </c>
      <c r="H292" s="279">
        <v>577.23333333333323</v>
      </c>
      <c r="I292" s="279">
        <v>587.56666666666649</v>
      </c>
      <c r="J292" s="279">
        <v>600.13333333333321</v>
      </c>
      <c r="K292" s="277">
        <v>575</v>
      </c>
      <c r="L292" s="277">
        <v>552.1</v>
      </c>
      <c r="M292" s="277">
        <v>0.23068</v>
      </c>
    </row>
    <row r="293" spans="1:13">
      <c r="A293" s="268">
        <v>283</v>
      </c>
      <c r="B293" s="277" t="s">
        <v>442</v>
      </c>
      <c r="C293" s="278">
        <v>243.15</v>
      </c>
      <c r="D293" s="279">
        <v>242.4</v>
      </c>
      <c r="E293" s="279">
        <v>233</v>
      </c>
      <c r="F293" s="279">
        <v>222.85</v>
      </c>
      <c r="G293" s="279">
        <v>213.45</v>
      </c>
      <c r="H293" s="279">
        <v>252.55</v>
      </c>
      <c r="I293" s="279">
        <v>261.95000000000005</v>
      </c>
      <c r="J293" s="279">
        <v>272.10000000000002</v>
      </c>
      <c r="K293" s="277">
        <v>251.8</v>
      </c>
      <c r="L293" s="277">
        <v>232.25</v>
      </c>
      <c r="M293" s="277">
        <v>2.5724399999999998</v>
      </c>
    </row>
    <row r="294" spans="1:13">
      <c r="A294" s="268">
        <v>284</v>
      </c>
      <c r="B294" s="277" t="s">
        <v>1831</v>
      </c>
      <c r="C294" s="278">
        <v>511.9</v>
      </c>
      <c r="D294" s="279">
        <v>512.38333333333333</v>
      </c>
      <c r="E294" s="279">
        <v>505.91666666666663</v>
      </c>
      <c r="F294" s="279">
        <v>499.93333333333328</v>
      </c>
      <c r="G294" s="279">
        <v>493.46666666666658</v>
      </c>
      <c r="H294" s="279">
        <v>518.36666666666667</v>
      </c>
      <c r="I294" s="279">
        <v>524.83333333333337</v>
      </c>
      <c r="J294" s="279">
        <v>530.81666666666672</v>
      </c>
      <c r="K294" s="277">
        <v>518.85</v>
      </c>
      <c r="L294" s="277">
        <v>506.4</v>
      </c>
      <c r="M294" s="277">
        <v>9.468E-2</v>
      </c>
    </row>
    <row r="295" spans="1:13">
      <c r="A295" s="268">
        <v>285</v>
      </c>
      <c r="B295" s="277" t="s">
        <v>448</v>
      </c>
      <c r="C295" s="278">
        <v>538</v>
      </c>
      <c r="D295" s="279">
        <v>536.0333333333333</v>
      </c>
      <c r="E295" s="279">
        <v>508.96666666666658</v>
      </c>
      <c r="F295" s="279">
        <v>479.93333333333328</v>
      </c>
      <c r="G295" s="279">
        <v>452.86666666666656</v>
      </c>
      <c r="H295" s="279">
        <v>565.06666666666661</v>
      </c>
      <c r="I295" s="279">
        <v>592.13333333333321</v>
      </c>
      <c r="J295" s="279">
        <v>621.16666666666663</v>
      </c>
      <c r="K295" s="277">
        <v>563.1</v>
      </c>
      <c r="L295" s="277">
        <v>507</v>
      </c>
      <c r="M295" s="277">
        <v>8.2064699999999995</v>
      </c>
    </row>
    <row r="296" spans="1:13">
      <c r="A296" s="268">
        <v>286</v>
      </c>
      <c r="B296" s="277" t="s">
        <v>446</v>
      </c>
      <c r="C296" s="278">
        <v>43.4</v>
      </c>
      <c r="D296" s="279">
        <v>43.4</v>
      </c>
      <c r="E296" s="279">
        <v>42.9</v>
      </c>
      <c r="F296" s="279">
        <v>42.4</v>
      </c>
      <c r="G296" s="279">
        <v>41.9</v>
      </c>
      <c r="H296" s="279">
        <v>43.9</v>
      </c>
      <c r="I296" s="279">
        <v>44.4</v>
      </c>
      <c r="J296" s="279">
        <v>44.9</v>
      </c>
      <c r="K296" s="277">
        <v>43.9</v>
      </c>
      <c r="L296" s="277">
        <v>42.9</v>
      </c>
      <c r="M296" s="277">
        <v>7.6764400000000004</v>
      </c>
    </row>
    <row r="297" spans="1:13">
      <c r="A297" s="268">
        <v>287</v>
      </c>
      <c r="B297" s="277" t="s">
        <v>134</v>
      </c>
      <c r="C297" s="278">
        <v>61.65</v>
      </c>
      <c r="D297" s="279">
        <v>61.35</v>
      </c>
      <c r="E297" s="279">
        <v>60.5</v>
      </c>
      <c r="F297" s="279">
        <v>59.35</v>
      </c>
      <c r="G297" s="279">
        <v>58.5</v>
      </c>
      <c r="H297" s="279">
        <v>62.5</v>
      </c>
      <c r="I297" s="279">
        <v>63.350000000000009</v>
      </c>
      <c r="J297" s="279">
        <v>64.5</v>
      </c>
      <c r="K297" s="277">
        <v>62.2</v>
      </c>
      <c r="L297" s="277">
        <v>60.2</v>
      </c>
      <c r="M297" s="277">
        <v>125.75653</v>
      </c>
    </row>
    <row r="298" spans="1:13">
      <c r="A298" s="268">
        <v>288</v>
      </c>
      <c r="B298" s="277" t="s">
        <v>358</v>
      </c>
      <c r="C298" s="278">
        <v>1773.9</v>
      </c>
      <c r="D298" s="279">
        <v>1783.4666666666665</v>
      </c>
      <c r="E298" s="279">
        <v>1757.9333333333329</v>
      </c>
      <c r="F298" s="279">
        <v>1741.9666666666665</v>
      </c>
      <c r="G298" s="279">
        <v>1716.4333333333329</v>
      </c>
      <c r="H298" s="279">
        <v>1799.4333333333329</v>
      </c>
      <c r="I298" s="279">
        <v>1824.9666666666662</v>
      </c>
      <c r="J298" s="279">
        <v>1840.9333333333329</v>
      </c>
      <c r="K298" s="277">
        <v>1809</v>
      </c>
      <c r="L298" s="277">
        <v>1767.5</v>
      </c>
      <c r="M298" s="277">
        <v>0.78576000000000001</v>
      </c>
    </row>
    <row r="299" spans="1:13">
      <c r="A299" s="268">
        <v>289</v>
      </c>
      <c r="B299" s="277" t="s">
        <v>1842</v>
      </c>
      <c r="C299" s="278">
        <v>199.45</v>
      </c>
      <c r="D299" s="279">
        <v>200.61666666666667</v>
      </c>
      <c r="E299" s="279">
        <v>193.43333333333334</v>
      </c>
      <c r="F299" s="279">
        <v>187.41666666666666</v>
      </c>
      <c r="G299" s="279">
        <v>180.23333333333332</v>
      </c>
      <c r="H299" s="279">
        <v>206.63333333333335</v>
      </c>
      <c r="I299" s="279">
        <v>213.81666666666669</v>
      </c>
      <c r="J299" s="279">
        <v>219.83333333333337</v>
      </c>
      <c r="K299" s="277">
        <v>207.8</v>
      </c>
      <c r="L299" s="277">
        <v>194.6</v>
      </c>
      <c r="M299" s="277">
        <v>1.22864</v>
      </c>
    </row>
    <row r="300" spans="1:13">
      <c r="A300" s="268">
        <v>290</v>
      </c>
      <c r="B300" s="277" t="s">
        <v>454</v>
      </c>
      <c r="C300" s="278">
        <v>1210.3499999999999</v>
      </c>
      <c r="D300" s="279">
        <v>1205.8333333333333</v>
      </c>
      <c r="E300" s="279">
        <v>1192.6666666666665</v>
      </c>
      <c r="F300" s="279">
        <v>1174.9833333333333</v>
      </c>
      <c r="G300" s="279">
        <v>1161.8166666666666</v>
      </c>
      <c r="H300" s="279">
        <v>1223.5166666666664</v>
      </c>
      <c r="I300" s="279">
        <v>1236.6833333333329</v>
      </c>
      <c r="J300" s="279">
        <v>1254.3666666666663</v>
      </c>
      <c r="K300" s="277">
        <v>1219</v>
      </c>
      <c r="L300" s="277">
        <v>1188.1500000000001</v>
      </c>
      <c r="M300" s="277">
        <v>8.5604600000000008</v>
      </c>
    </row>
    <row r="301" spans="1:13">
      <c r="A301" s="268">
        <v>291</v>
      </c>
      <c r="B301" s="277" t="s">
        <v>452</v>
      </c>
      <c r="C301" s="278">
        <v>3725.6</v>
      </c>
      <c r="D301" s="279">
        <v>3697.75</v>
      </c>
      <c r="E301" s="279">
        <v>3595.6</v>
      </c>
      <c r="F301" s="279">
        <v>3465.6</v>
      </c>
      <c r="G301" s="279">
        <v>3363.45</v>
      </c>
      <c r="H301" s="279">
        <v>3827.75</v>
      </c>
      <c r="I301" s="279">
        <v>3929.8999999999996</v>
      </c>
      <c r="J301" s="279">
        <v>4059.9</v>
      </c>
      <c r="K301" s="277">
        <v>3799.9</v>
      </c>
      <c r="L301" s="277">
        <v>3567.75</v>
      </c>
      <c r="M301" s="277">
        <v>0.12388</v>
      </c>
    </row>
    <row r="302" spans="1:13">
      <c r="A302" s="268">
        <v>292</v>
      </c>
      <c r="B302" s="277" t="s">
        <v>455</v>
      </c>
      <c r="C302" s="278">
        <v>27.8</v>
      </c>
      <c r="D302" s="279">
        <v>27.316666666666666</v>
      </c>
      <c r="E302" s="279">
        <v>26.233333333333334</v>
      </c>
      <c r="F302" s="279">
        <v>24.666666666666668</v>
      </c>
      <c r="G302" s="279">
        <v>23.583333333333336</v>
      </c>
      <c r="H302" s="279">
        <v>28.883333333333333</v>
      </c>
      <c r="I302" s="279">
        <v>29.966666666666669</v>
      </c>
      <c r="J302" s="279">
        <v>31.533333333333331</v>
      </c>
      <c r="K302" s="277">
        <v>28.4</v>
      </c>
      <c r="L302" s="277">
        <v>25.75</v>
      </c>
      <c r="M302" s="277">
        <v>13.046049999999999</v>
      </c>
    </row>
    <row r="303" spans="1:13">
      <c r="A303" s="268">
        <v>293</v>
      </c>
      <c r="B303" s="277" t="s">
        <v>135</v>
      </c>
      <c r="C303" s="278">
        <v>286.75</v>
      </c>
      <c r="D303" s="279">
        <v>286.93333333333334</v>
      </c>
      <c r="E303" s="279">
        <v>281.4666666666667</v>
      </c>
      <c r="F303" s="279">
        <v>276.18333333333334</v>
      </c>
      <c r="G303" s="279">
        <v>270.7166666666667</v>
      </c>
      <c r="H303" s="279">
        <v>292.2166666666667</v>
      </c>
      <c r="I303" s="279">
        <v>297.68333333333328</v>
      </c>
      <c r="J303" s="279">
        <v>302.9666666666667</v>
      </c>
      <c r="K303" s="277">
        <v>292.39999999999998</v>
      </c>
      <c r="L303" s="277">
        <v>281.64999999999998</v>
      </c>
      <c r="M303" s="277">
        <v>37.687350000000002</v>
      </c>
    </row>
    <row r="304" spans="1:13">
      <c r="A304" s="268">
        <v>294</v>
      </c>
      <c r="B304" s="277" t="s">
        <v>456</v>
      </c>
      <c r="C304" s="278">
        <v>684.25</v>
      </c>
      <c r="D304" s="279">
        <v>690.23333333333323</v>
      </c>
      <c r="E304" s="279">
        <v>672.46666666666647</v>
      </c>
      <c r="F304" s="279">
        <v>660.68333333333328</v>
      </c>
      <c r="G304" s="279">
        <v>642.91666666666652</v>
      </c>
      <c r="H304" s="279">
        <v>702.01666666666642</v>
      </c>
      <c r="I304" s="279">
        <v>719.78333333333308</v>
      </c>
      <c r="J304" s="279">
        <v>731.56666666666638</v>
      </c>
      <c r="K304" s="277">
        <v>708</v>
      </c>
      <c r="L304" s="277">
        <v>678.45</v>
      </c>
      <c r="M304" s="277">
        <v>0.28338999999999998</v>
      </c>
    </row>
    <row r="305" spans="1:13">
      <c r="A305" s="268">
        <v>295</v>
      </c>
      <c r="B305" s="277" t="s">
        <v>136</v>
      </c>
      <c r="C305" s="278">
        <v>909.5</v>
      </c>
      <c r="D305" s="279">
        <v>912.83333333333337</v>
      </c>
      <c r="E305" s="279">
        <v>897.66666666666674</v>
      </c>
      <c r="F305" s="279">
        <v>885.83333333333337</v>
      </c>
      <c r="G305" s="279">
        <v>870.66666666666674</v>
      </c>
      <c r="H305" s="279">
        <v>924.66666666666674</v>
      </c>
      <c r="I305" s="279">
        <v>939.83333333333348</v>
      </c>
      <c r="J305" s="279">
        <v>951.66666666666674</v>
      </c>
      <c r="K305" s="277">
        <v>928</v>
      </c>
      <c r="L305" s="277">
        <v>901</v>
      </c>
      <c r="M305" s="277">
        <v>56.566079999999999</v>
      </c>
    </row>
    <row r="306" spans="1:13">
      <c r="A306" s="268">
        <v>296</v>
      </c>
      <c r="B306" s="277" t="s">
        <v>266</v>
      </c>
      <c r="C306" s="278">
        <v>2455.5</v>
      </c>
      <c r="D306" s="279">
        <v>2458.0666666666666</v>
      </c>
      <c r="E306" s="279">
        <v>2409.4333333333334</v>
      </c>
      <c r="F306" s="279">
        <v>2363.3666666666668</v>
      </c>
      <c r="G306" s="279">
        <v>2314.7333333333336</v>
      </c>
      <c r="H306" s="279">
        <v>2504.1333333333332</v>
      </c>
      <c r="I306" s="279">
        <v>2552.7666666666664</v>
      </c>
      <c r="J306" s="279">
        <v>2598.833333333333</v>
      </c>
      <c r="K306" s="277">
        <v>2506.6999999999998</v>
      </c>
      <c r="L306" s="277">
        <v>2412</v>
      </c>
      <c r="M306" s="277">
        <v>1.2239599999999999</v>
      </c>
    </row>
    <row r="307" spans="1:13">
      <c r="A307" s="268">
        <v>297</v>
      </c>
      <c r="B307" s="277" t="s">
        <v>265</v>
      </c>
      <c r="C307" s="278">
        <v>1491.1</v>
      </c>
      <c r="D307" s="279">
        <v>1489.6166666666668</v>
      </c>
      <c r="E307" s="279">
        <v>1465.5833333333335</v>
      </c>
      <c r="F307" s="279">
        <v>1440.0666666666666</v>
      </c>
      <c r="G307" s="279">
        <v>1416.0333333333333</v>
      </c>
      <c r="H307" s="279">
        <v>1515.1333333333337</v>
      </c>
      <c r="I307" s="279">
        <v>1539.166666666667</v>
      </c>
      <c r="J307" s="279">
        <v>1564.6833333333338</v>
      </c>
      <c r="K307" s="277">
        <v>1513.65</v>
      </c>
      <c r="L307" s="277">
        <v>1464.1</v>
      </c>
      <c r="M307" s="277">
        <v>0.83094999999999997</v>
      </c>
    </row>
    <row r="308" spans="1:13">
      <c r="A308" s="268">
        <v>298</v>
      </c>
      <c r="B308" s="277" t="s">
        <v>137</v>
      </c>
      <c r="C308" s="278">
        <v>941.1</v>
      </c>
      <c r="D308" s="279">
        <v>934.58333333333337</v>
      </c>
      <c r="E308" s="279">
        <v>921.76666666666677</v>
      </c>
      <c r="F308" s="279">
        <v>902.43333333333339</v>
      </c>
      <c r="G308" s="279">
        <v>889.61666666666679</v>
      </c>
      <c r="H308" s="279">
        <v>953.91666666666674</v>
      </c>
      <c r="I308" s="279">
        <v>966.73333333333335</v>
      </c>
      <c r="J308" s="279">
        <v>986.06666666666672</v>
      </c>
      <c r="K308" s="277">
        <v>947.4</v>
      </c>
      <c r="L308" s="277">
        <v>915.25</v>
      </c>
      <c r="M308" s="277">
        <v>37.197499999999998</v>
      </c>
    </row>
    <row r="309" spans="1:13">
      <c r="A309" s="268">
        <v>299</v>
      </c>
      <c r="B309" s="277" t="s">
        <v>457</v>
      </c>
      <c r="C309" s="278">
        <v>1376.7</v>
      </c>
      <c r="D309" s="279">
        <v>1368.8999999999999</v>
      </c>
      <c r="E309" s="279">
        <v>1352.7999999999997</v>
      </c>
      <c r="F309" s="279">
        <v>1328.8999999999999</v>
      </c>
      <c r="G309" s="279">
        <v>1312.7999999999997</v>
      </c>
      <c r="H309" s="279">
        <v>1392.7999999999997</v>
      </c>
      <c r="I309" s="279">
        <v>1408.8999999999996</v>
      </c>
      <c r="J309" s="279">
        <v>1432.7999999999997</v>
      </c>
      <c r="K309" s="277">
        <v>1385</v>
      </c>
      <c r="L309" s="277">
        <v>1345</v>
      </c>
      <c r="M309" s="277">
        <v>0.82608000000000004</v>
      </c>
    </row>
    <row r="310" spans="1:13">
      <c r="A310" s="268">
        <v>300</v>
      </c>
      <c r="B310" s="277" t="s">
        <v>138</v>
      </c>
      <c r="C310" s="278">
        <v>613.9</v>
      </c>
      <c r="D310" s="279">
        <v>609.43333333333339</v>
      </c>
      <c r="E310" s="279">
        <v>601.86666666666679</v>
      </c>
      <c r="F310" s="279">
        <v>589.83333333333337</v>
      </c>
      <c r="G310" s="279">
        <v>582.26666666666677</v>
      </c>
      <c r="H310" s="279">
        <v>621.46666666666681</v>
      </c>
      <c r="I310" s="279">
        <v>629.03333333333342</v>
      </c>
      <c r="J310" s="279">
        <v>641.06666666666683</v>
      </c>
      <c r="K310" s="277">
        <v>617</v>
      </c>
      <c r="L310" s="277">
        <v>597.4</v>
      </c>
      <c r="M310" s="277">
        <v>65.905330000000006</v>
      </c>
    </row>
    <row r="311" spans="1:13">
      <c r="A311" s="268">
        <v>301</v>
      </c>
      <c r="B311" s="277" t="s">
        <v>139</v>
      </c>
      <c r="C311" s="278">
        <v>130.1</v>
      </c>
      <c r="D311" s="279">
        <v>129.36666666666667</v>
      </c>
      <c r="E311" s="279">
        <v>127.33333333333334</v>
      </c>
      <c r="F311" s="279">
        <v>124.56666666666666</v>
      </c>
      <c r="G311" s="279">
        <v>122.53333333333333</v>
      </c>
      <c r="H311" s="279">
        <v>132.13333333333335</v>
      </c>
      <c r="I311" s="279">
        <v>134.16666666666666</v>
      </c>
      <c r="J311" s="279">
        <v>136.93333333333337</v>
      </c>
      <c r="K311" s="277">
        <v>131.4</v>
      </c>
      <c r="L311" s="277">
        <v>126.6</v>
      </c>
      <c r="M311" s="277">
        <v>79.965789999999998</v>
      </c>
    </row>
    <row r="312" spans="1:13">
      <c r="A312" s="268">
        <v>302</v>
      </c>
      <c r="B312" s="277" t="s">
        <v>319</v>
      </c>
      <c r="C312" s="278">
        <v>12.35</v>
      </c>
      <c r="D312" s="279">
        <v>12.316666666666668</v>
      </c>
      <c r="E312" s="279">
        <v>12.083333333333336</v>
      </c>
      <c r="F312" s="279">
        <v>11.816666666666668</v>
      </c>
      <c r="G312" s="279">
        <v>11.583333333333336</v>
      </c>
      <c r="H312" s="279">
        <v>12.583333333333336</v>
      </c>
      <c r="I312" s="279">
        <v>12.816666666666666</v>
      </c>
      <c r="J312" s="279">
        <v>13.083333333333336</v>
      </c>
      <c r="K312" s="277">
        <v>12.55</v>
      </c>
      <c r="L312" s="277">
        <v>12.05</v>
      </c>
      <c r="M312" s="277">
        <v>14.03661</v>
      </c>
    </row>
    <row r="313" spans="1:13">
      <c r="A313" s="268">
        <v>303</v>
      </c>
      <c r="B313" s="277" t="s">
        <v>464</v>
      </c>
      <c r="C313" s="278">
        <v>121.45</v>
      </c>
      <c r="D313" s="279">
        <v>122.46666666666665</v>
      </c>
      <c r="E313" s="279">
        <v>119.13333333333331</v>
      </c>
      <c r="F313" s="279">
        <v>116.81666666666666</v>
      </c>
      <c r="G313" s="279">
        <v>113.48333333333332</v>
      </c>
      <c r="H313" s="279">
        <v>124.7833333333333</v>
      </c>
      <c r="I313" s="279">
        <v>128.11666666666665</v>
      </c>
      <c r="J313" s="279">
        <v>130.43333333333328</v>
      </c>
      <c r="K313" s="277">
        <v>125.8</v>
      </c>
      <c r="L313" s="277">
        <v>120.15</v>
      </c>
      <c r="M313" s="277">
        <v>0.64195999999999998</v>
      </c>
    </row>
    <row r="314" spans="1:13">
      <c r="A314" s="268">
        <v>304</v>
      </c>
      <c r="B314" s="277" t="s">
        <v>466</v>
      </c>
      <c r="C314" s="278">
        <v>318.7</v>
      </c>
      <c r="D314" s="279">
        <v>323.05</v>
      </c>
      <c r="E314" s="279">
        <v>310.10000000000002</v>
      </c>
      <c r="F314" s="279">
        <v>301.5</v>
      </c>
      <c r="G314" s="279">
        <v>288.55</v>
      </c>
      <c r="H314" s="279">
        <v>331.65000000000003</v>
      </c>
      <c r="I314" s="279">
        <v>344.59999999999997</v>
      </c>
      <c r="J314" s="279">
        <v>353.20000000000005</v>
      </c>
      <c r="K314" s="277">
        <v>336</v>
      </c>
      <c r="L314" s="277">
        <v>314.45</v>
      </c>
      <c r="M314" s="277">
        <v>0.96204999999999996</v>
      </c>
    </row>
    <row r="315" spans="1:13">
      <c r="A315" s="268">
        <v>305</v>
      </c>
      <c r="B315" s="277" t="s">
        <v>462</v>
      </c>
      <c r="C315" s="278">
        <v>2877.9</v>
      </c>
      <c r="D315" s="279">
        <v>2900.6333333333332</v>
      </c>
      <c r="E315" s="279">
        <v>2817.2666666666664</v>
      </c>
      <c r="F315" s="279">
        <v>2756.6333333333332</v>
      </c>
      <c r="G315" s="279">
        <v>2673.2666666666664</v>
      </c>
      <c r="H315" s="279">
        <v>2961.2666666666664</v>
      </c>
      <c r="I315" s="279">
        <v>3044.6333333333332</v>
      </c>
      <c r="J315" s="279">
        <v>3105.2666666666664</v>
      </c>
      <c r="K315" s="277">
        <v>2984</v>
      </c>
      <c r="L315" s="277">
        <v>2840</v>
      </c>
      <c r="M315" s="277">
        <v>8.6679999999999993E-2</v>
      </c>
    </row>
    <row r="316" spans="1:13">
      <c r="A316" s="268">
        <v>306</v>
      </c>
      <c r="B316" s="277" t="s">
        <v>463</v>
      </c>
      <c r="C316" s="278">
        <v>221.75</v>
      </c>
      <c r="D316" s="279">
        <v>223.93333333333331</v>
      </c>
      <c r="E316" s="279">
        <v>218.81666666666661</v>
      </c>
      <c r="F316" s="279">
        <v>215.8833333333333</v>
      </c>
      <c r="G316" s="279">
        <v>210.76666666666659</v>
      </c>
      <c r="H316" s="279">
        <v>226.86666666666662</v>
      </c>
      <c r="I316" s="279">
        <v>231.98333333333335</v>
      </c>
      <c r="J316" s="279">
        <v>234.91666666666663</v>
      </c>
      <c r="K316" s="277">
        <v>229.05</v>
      </c>
      <c r="L316" s="277">
        <v>221</v>
      </c>
      <c r="M316" s="277">
        <v>0.42319000000000001</v>
      </c>
    </row>
    <row r="317" spans="1:13">
      <c r="A317" s="268">
        <v>307</v>
      </c>
      <c r="B317" s="277" t="s">
        <v>140</v>
      </c>
      <c r="C317" s="278">
        <v>143.6</v>
      </c>
      <c r="D317" s="279">
        <v>142.6</v>
      </c>
      <c r="E317" s="279">
        <v>140.69999999999999</v>
      </c>
      <c r="F317" s="279">
        <v>137.79999999999998</v>
      </c>
      <c r="G317" s="279">
        <v>135.89999999999998</v>
      </c>
      <c r="H317" s="279">
        <v>145.5</v>
      </c>
      <c r="I317" s="279">
        <v>147.40000000000003</v>
      </c>
      <c r="J317" s="279">
        <v>150.30000000000001</v>
      </c>
      <c r="K317" s="277">
        <v>144.5</v>
      </c>
      <c r="L317" s="277">
        <v>139.69999999999999</v>
      </c>
      <c r="M317" s="277">
        <v>57.718159999999997</v>
      </c>
    </row>
    <row r="318" spans="1:13">
      <c r="A318" s="268">
        <v>308</v>
      </c>
      <c r="B318" s="277" t="s">
        <v>141</v>
      </c>
      <c r="C318" s="278">
        <v>364</v>
      </c>
      <c r="D318" s="279">
        <v>363.86666666666662</v>
      </c>
      <c r="E318" s="279">
        <v>360.48333333333323</v>
      </c>
      <c r="F318" s="279">
        <v>356.96666666666664</v>
      </c>
      <c r="G318" s="279">
        <v>353.58333333333326</v>
      </c>
      <c r="H318" s="279">
        <v>367.38333333333321</v>
      </c>
      <c r="I318" s="279">
        <v>370.76666666666654</v>
      </c>
      <c r="J318" s="279">
        <v>374.28333333333319</v>
      </c>
      <c r="K318" s="277">
        <v>367.25</v>
      </c>
      <c r="L318" s="277">
        <v>360.35</v>
      </c>
      <c r="M318" s="277">
        <v>18.600490000000001</v>
      </c>
    </row>
    <row r="319" spans="1:13">
      <c r="A319" s="268">
        <v>309</v>
      </c>
      <c r="B319" s="277" t="s">
        <v>142</v>
      </c>
      <c r="C319" s="278">
        <v>7215.25</v>
      </c>
      <c r="D319" s="279">
        <v>7197.5999999999995</v>
      </c>
      <c r="E319" s="279">
        <v>7138.8499999999985</v>
      </c>
      <c r="F319" s="279">
        <v>7062.4499999999989</v>
      </c>
      <c r="G319" s="279">
        <v>7003.699999999998</v>
      </c>
      <c r="H319" s="279">
        <v>7273.9999999999991</v>
      </c>
      <c r="I319" s="279">
        <v>7332.7500000000009</v>
      </c>
      <c r="J319" s="279">
        <v>7409.15</v>
      </c>
      <c r="K319" s="277">
        <v>7256.35</v>
      </c>
      <c r="L319" s="277">
        <v>7121.2</v>
      </c>
      <c r="M319" s="277">
        <v>12.733029999999999</v>
      </c>
    </row>
    <row r="320" spans="1:13">
      <c r="A320" s="268">
        <v>310</v>
      </c>
      <c r="B320" s="277" t="s">
        <v>458</v>
      </c>
      <c r="C320" s="278">
        <v>804.15</v>
      </c>
      <c r="D320" s="279">
        <v>805.7166666666667</v>
      </c>
      <c r="E320" s="279">
        <v>788.43333333333339</v>
      </c>
      <c r="F320" s="279">
        <v>772.7166666666667</v>
      </c>
      <c r="G320" s="279">
        <v>755.43333333333339</v>
      </c>
      <c r="H320" s="279">
        <v>821.43333333333339</v>
      </c>
      <c r="I320" s="279">
        <v>838.7166666666667</v>
      </c>
      <c r="J320" s="279">
        <v>854.43333333333339</v>
      </c>
      <c r="K320" s="277">
        <v>823</v>
      </c>
      <c r="L320" s="277">
        <v>790</v>
      </c>
      <c r="M320" s="277">
        <v>0.12457</v>
      </c>
    </row>
    <row r="321" spans="1:13">
      <c r="A321" s="268">
        <v>311</v>
      </c>
      <c r="B321" s="277" t="s">
        <v>143</v>
      </c>
      <c r="C321" s="278">
        <v>550.45000000000005</v>
      </c>
      <c r="D321" s="279">
        <v>549.98333333333335</v>
      </c>
      <c r="E321" s="279">
        <v>544.2166666666667</v>
      </c>
      <c r="F321" s="279">
        <v>537.98333333333335</v>
      </c>
      <c r="G321" s="279">
        <v>532.2166666666667</v>
      </c>
      <c r="H321" s="279">
        <v>556.2166666666667</v>
      </c>
      <c r="I321" s="279">
        <v>561.98333333333335</v>
      </c>
      <c r="J321" s="279">
        <v>568.2166666666667</v>
      </c>
      <c r="K321" s="277">
        <v>555.75</v>
      </c>
      <c r="L321" s="277">
        <v>543.75</v>
      </c>
      <c r="M321" s="277">
        <v>18.853929999999998</v>
      </c>
    </row>
    <row r="322" spans="1:13">
      <c r="A322" s="268">
        <v>312</v>
      </c>
      <c r="B322" s="277" t="s">
        <v>472</v>
      </c>
      <c r="C322" s="278">
        <v>1527.9</v>
      </c>
      <c r="D322" s="279">
        <v>1544.3333333333333</v>
      </c>
      <c r="E322" s="279">
        <v>1503.5666666666666</v>
      </c>
      <c r="F322" s="279">
        <v>1479.2333333333333</v>
      </c>
      <c r="G322" s="279">
        <v>1438.4666666666667</v>
      </c>
      <c r="H322" s="279">
        <v>1568.6666666666665</v>
      </c>
      <c r="I322" s="279">
        <v>1609.4333333333334</v>
      </c>
      <c r="J322" s="279">
        <v>1633.7666666666664</v>
      </c>
      <c r="K322" s="277">
        <v>1585.1</v>
      </c>
      <c r="L322" s="277">
        <v>1520</v>
      </c>
      <c r="M322" s="277">
        <v>3.0543900000000002</v>
      </c>
    </row>
    <row r="323" spans="1:13">
      <c r="A323" s="268">
        <v>313</v>
      </c>
      <c r="B323" s="277" t="s">
        <v>468</v>
      </c>
      <c r="C323" s="278">
        <v>1761.05</v>
      </c>
      <c r="D323" s="279">
        <v>1770.8</v>
      </c>
      <c r="E323" s="279">
        <v>1722.5</v>
      </c>
      <c r="F323" s="279">
        <v>1683.95</v>
      </c>
      <c r="G323" s="279">
        <v>1635.65</v>
      </c>
      <c r="H323" s="279">
        <v>1809.35</v>
      </c>
      <c r="I323" s="279">
        <v>1857.6499999999996</v>
      </c>
      <c r="J323" s="279">
        <v>1896.1999999999998</v>
      </c>
      <c r="K323" s="277">
        <v>1819.1</v>
      </c>
      <c r="L323" s="277">
        <v>1732.25</v>
      </c>
      <c r="M323" s="277">
        <v>0.88402000000000003</v>
      </c>
    </row>
    <row r="324" spans="1:13">
      <c r="A324" s="268">
        <v>314</v>
      </c>
      <c r="B324" s="277" t="s">
        <v>144</v>
      </c>
      <c r="C324" s="278">
        <v>593.85</v>
      </c>
      <c r="D324" s="279">
        <v>590.0333333333333</v>
      </c>
      <c r="E324" s="279">
        <v>582.06666666666661</v>
      </c>
      <c r="F324" s="279">
        <v>570.2833333333333</v>
      </c>
      <c r="G324" s="279">
        <v>562.31666666666661</v>
      </c>
      <c r="H324" s="279">
        <v>601.81666666666661</v>
      </c>
      <c r="I324" s="279">
        <v>609.7833333333333</v>
      </c>
      <c r="J324" s="279">
        <v>621.56666666666661</v>
      </c>
      <c r="K324" s="277">
        <v>598</v>
      </c>
      <c r="L324" s="277">
        <v>578.25</v>
      </c>
      <c r="M324" s="277">
        <v>8.0016800000000003</v>
      </c>
    </row>
    <row r="325" spans="1:13">
      <c r="A325" s="268">
        <v>315</v>
      </c>
      <c r="B325" s="277" t="s">
        <v>145</v>
      </c>
      <c r="C325" s="278">
        <v>894.25</v>
      </c>
      <c r="D325" s="279">
        <v>890.13333333333333</v>
      </c>
      <c r="E325" s="279">
        <v>880.26666666666665</v>
      </c>
      <c r="F325" s="279">
        <v>866.2833333333333</v>
      </c>
      <c r="G325" s="279">
        <v>856.41666666666663</v>
      </c>
      <c r="H325" s="279">
        <v>904.11666666666667</v>
      </c>
      <c r="I325" s="279">
        <v>913.98333333333323</v>
      </c>
      <c r="J325" s="279">
        <v>927.9666666666667</v>
      </c>
      <c r="K325" s="277">
        <v>900</v>
      </c>
      <c r="L325" s="277">
        <v>876.15</v>
      </c>
      <c r="M325" s="277">
        <v>7.7527699999999999</v>
      </c>
    </row>
    <row r="326" spans="1:13">
      <c r="A326" s="268">
        <v>316</v>
      </c>
      <c r="B326" s="277" t="s">
        <v>465</v>
      </c>
      <c r="C326" s="278">
        <v>182.95</v>
      </c>
      <c r="D326" s="279">
        <v>181.38333333333333</v>
      </c>
      <c r="E326" s="279">
        <v>175.56666666666666</v>
      </c>
      <c r="F326" s="279">
        <v>168.18333333333334</v>
      </c>
      <c r="G326" s="279">
        <v>162.36666666666667</v>
      </c>
      <c r="H326" s="279">
        <v>188.76666666666665</v>
      </c>
      <c r="I326" s="279">
        <v>194.58333333333331</v>
      </c>
      <c r="J326" s="279">
        <v>201.96666666666664</v>
      </c>
      <c r="K326" s="277">
        <v>187.2</v>
      </c>
      <c r="L326" s="277">
        <v>174</v>
      </c>
      <c r="M326" s="277">
        <v>1.8079000000000001</v>
      </c>
    </row>
    <row r="327" spans="1:13">
      <c r="A327" s="268">
        <v>317</v>
      </c>
      <c r="B327" s="277" t="s">
        <v>1976</v>
      </c>
      <c r="C327" s="278">
        <v>195.5</v>
      </c>
      <c r="D327" s="279">
        <v>194.83333333333334</v>
      </c>
      <c r="E327" s="279">
        <v>189.66666666666669</v>
      </c>
      <c r="F327" s="279">
        <v>183.83333333333334</v>
      </c>
      <c r="G327" s="279">
        <v>178.66666666666669</v>
      </c>
      <c r="H327" s="279">
        <v>200.66666666666669</v>
      </c>
      <c r="I327" s="279">
        <v>205.83333333333337</v>
      </c>
      <c r="J327" s="279">
        <v>211.66666666666669</v>
      </c>
      <c r="K327" s="277">
        <v>200</v>
      </c>
      <c r="L327" s="277">
        <v>189</v>
      </c>
      <c r="M327" s="277">
        <v>9.5958199999999998</v>
      </c>
    </row>
    <row r="328" spans="1:13">
      <c r="A328" s="268">
        <v>318</v>
      </c>
      <c r="B328" s="277" t="s">
        <v>469</v>
      </c>
      <c r="C328" s="278">
        <v>71.05</v>
      </c>
      <c r="D328" s="279">
        <v>70.316666666666663</v>
      </c>
      <c r="E328" s="279">
        <v>68.933333333333323</v>
      </c>
      <c r="F328" s="279">
        <v>66.816666666666663</v>
      </c>
      <c r="G328" s="279">
        <v>65.433333333333323</v>
      </c>
      <c r="H328" s="279">
        <v>72.433333333333323</v>
      </c>
      <c r="I328" s="279">
        <v>73.816666666666649</v>
      </c>
      <c r="J328" s="279">
        <v>75.933333333333323</v>
      </c>
      <c r="K328" s="277">
        <v>71.7</v>
      </c>
      <c r="L328" s="277">
        <v>68.2</v>
      </c>
      <c r="M328" s="277">
        <v>2.5582799999999999</v>
      </c>
    </row>
    <row r="329" spans="1:13">
      <c r="A329" s="268">
        <v>319</v>
      </c>
      <c r="B329" s="277" t="s">
        <v>470</v>
      </c>
      <c r="C329" s="278">
        <v>334.45</v>
      </c>
      <c r="D329" s="279">
        <v>331.45</v>
      </c>
      <c r="E329" s="279">
        <v>323.5</v>
      </c>
      <c r="F329" s="279">
        <v>312.55</v>
      </c>
      <c r="G329" s="279">
        <v>304.60000000000002</v>
      </c>
      <c r="H329" s="279">
        <v>342.4</v>
      </c>
      <c r="I329" s="279">
        <v>350.34999999999991</v>
      </c>
      <c r="J329" s="279">
        <v>361.29999999999995</v>
      </c>
      <c r="K329" s="277">
        <v>339.4</v>
      </c>
      <c r="L329" s="277">
        <v>320.5</v>
      </c>
      <c r="M329" s="277">
        <v>1.6126199999999999</v>
      </c>
    </row>
    <row r="330" spans="1:13">
      <c r="A330" s="268">
        <v>320</v>
      </c>
      <c r="B330" s="277" t="s">
        <v>146</v>
      </c>
      <c r="C330" s="278">
        <v>1172.5</v>
      </c>
      <c r="D330" s="279">
        <v>1177.3</v>
      </c>
      <c r="E330" s="279">
        <v>1160.1499999999999</v>
      </c>
      <c r="F330" s="279">
        <v>1147.8</v>
      </c>
      <c r="G330" s="279">
        <v>1130.6499999999999</v>
      </c>
      <c r="H330" s="279">
        <v>1189.6499999999999</v>
      </c>
      <c r="I330" s="279">
        <v>1206.8</v>
      </c>
      <c r="J330" s="279">
        <v>1219.1499999999999</v>
      </c>
      <c r="K330" s="277">
        <v>1194.45</v>
      </c>
      <c r="L330" s="277">
        <v>1164.95</v>
      </c>
      <c r="M330" s="277">
        <v>5.2771499999999998</v>
      </c>
    </row>
    <row r="331" spans="1:13">
      <c r="A331" s="268">
        <v>321</v>
      </c>
      <c r="B331" s="277" t="s">
        <v>459</v>
      </c>
      <c r="C331" s="278">
        <v>17.5</v>
      </c>
      <c r="D331" s="279">
        <v>17.55</v>
      </c>
      <c r="E331" s="279">
        <v>17.3</v>
      </c>
      <c r="F331" s="279">
        <v>17.100000000000001</v>
      </c>
      <c r="G331" s="279">
        <v>16.850000000000001</v>
      </c>
      <c r="H331" s="279">
        <v>17.75</v>
      </c>
      <c r="I331" s="279">
        <v>18</v>
      </c>
      <c r="J331" s="279">
        <v>18.2</v>
      </c>
      <c r="K331" s="277">
        <v>17.8</v>
      </c>
      <c r="L331" s="277">
        <v>17.350000000000001</v>
      </c>
      <c r="M331" s="277">
        <v>4.9008799999999999</v>
      </c>
    </row>
    <row r="332" spans="1:13">
      <c r="A332" s="268">
        <v>322</v>
      </c>
      <c r="B332" s="277" t="s">
        <v>460</v>
      </c>
      <c r="C332" s="278">
        <v>147.55000000000001</v>
      </c>
      <c r="D332" s="279">
        <v>147.04999999999998</v>
      </c>
      <c r="E332" s="279">
        <v>145.09999999999997</v>
      </c>
      <c r="F332" s="279">
        <v>142.64999999999998</v>
      </c>
      <c r="G332" s="279">
        <v>140.69999999999996</v>
      </c>
      <c r="H332" s="279">
        <v>149.49999999999997</v>
      </c>
      <c r="I332" s="279">
        <v>151.44999999999996</v>
      </c>
      <c r="J332" s="279">
        <v>153.89999999999998</v>
      </c>
      <c r="K332" s="277">
        <v>149</v>
      </c>
      <c r="L332" s="277">
        <v>144.6</v>
      </c>
      <c r="M332" s="277">
        <v>3.5621700000000001</v>
      </c>
    </row>
    <row r="333" spans="1:13">
      <c r="A333" s="268">
        <v>323</v>
      </c>
      <c r="B333" s="277" t="s">
        <v>147</v>
      </c>
      <c r="C333" s="278">
        <v>109.8</v>
      </c>
      <c r="D333" s="279">
        <v>110.08333333333333</v>
      </c>
      <c r="E333" s="279">
        <v>108.26666666666665</v>
      </c>
      <c r="F333" s="279">
        <v>106.73333333333332</v>
      </c>
      <c r="G333" s="279">
        <v>104.91666666666664</v>
      </c>
      <c r="H333" s="279">
        <v>111.61666666666666</v>
      </c>
      <c r="I333" s="279">
        <v>113.43333333333335</v>
      </c>
      <c r="J333" s="279">
        <v>114.96666666666667</v>
      </c>
      <c r="K333" s="277">
        <v>111.9</v>
      </c>
      <c r="L333" s="277">
        <v>108.55</v>
      </c>
      <c r="M333" s="277">
        <v>114.83365000000001</v>
      </c>
    </row>
    <row r="334" spans="1:13">
      <c r="A334" s="268">
        <v>324</v>
      </c>
      <c r="B334" s="277" t="s">
        <v>471</v>
      </c>
      <c r="C334" s="278">
        <v>647.4</v>
      </c>
      <c r="D334" s="279">
        <v>646.66666666666663</v>
      </c>
      <c r="E334" s="279">
        <v>638.73333333333323</v>
      </c>
      <c r="F334" s="279">
        <v>630.06666666666661</v>
      </c>
      <c r="G334" s="279">
        <v>622.13333333333321</v>
      </c>
      <c r="H334" s="279">
        <v>655.33333333333326</v>
      </c>
      <c r="I334" s="279">
        <v>663.26666666666665</v>
      </c>
      <c r="J334" s="279">
        <v>671.93333333333328</v>
      </c>
      <c r="K334" s="277">
        <v>654.6</v>
      </c>
      <c r="L334" s="277">
        <v>638</v>
      </c>
      <c r="M334" s="277">
        <v>3.1708599999999998</v>
      </c>
    </row>
    <row r="335" spans="1:13">
      <c r="A335" s="268">
        <v>325</v>
      </c>
      <c r="B335" s="277" t="s">
        <v>268</v>
      </c>
      <c r="C335" s="278">
        <v>1142.9000000000001</v>
      </c>
      <c r="D335" s="279">
        <v>1135.2</v>
      </c>
      <c r="E335" s="279">
        <v>1120.7</v>
      </c>
      <c r="F335" s="279">
        <v>1098.5</v>
      </c>
      <c r="G335" s="279">
        <v>1084</v>
      </c>
      <c r="H335" s="279">
        <v>1157.4000000000001</v>
      </c>
      <c r="I335" s="279">
        <v>1171.9000000000001</v>
      </c>
      <c r="J335" s="279">
        <v>1194.1000000000001</v>
      </c>
      <c r="K335" s="277">
        <v>1149.7</v>
      </c>
      <c r="L335" s="277">
        <v>1113</v>
      </c>
      <c r="M335" s="277">
        <v>1.3264400000000001</v>
      </c>
    </row>
    <row r="336" spans="1:13">
      <c r="A336" s="268">
        <v>326</v>
      </c>
      <c r="B336" s="277" t="s">
        <v>148</v>
      </c>
      <c r="C336" s="278">
        <v>58763.55</v>
      </c>
      <c r="D336" s="279">
        <v>58561.833333333336</v>
      </c>
      <c r="E336" s="279">
        <v>58068.716666666674</v>
      </c>
      <c r="F336" s="279">
        <v>57373.883333333339</v>
      </c>
      <c r="G336" s="279">
        <v>56880.766666666677</v>
      </c>
      <c r="H336" s="279">
        <v>59256.666666666672</v>
      </c>
      <c r="I336" s="279">
        <v>59749.783333333326</v>
      </c>
      <c r="J336" s="279">
        <v>60444.616666666669</v>
      </c>
      <c r="K336" s="277">
        <v>59054.95</v>
      </c>
      <c r="L336" s="277">
        <v>57867</v>
      </c>
      <c r="M336" s="277">
        <v>0.12862999999999999</v>
      </c>
    </row>
    <row r="337" spans="1:13">
      <c r="A337" s="268">
        <v>327</v>
      </c>
      <c r="B337" s="277" t="s">
        <v>267</v>
      </c>
      <c r="C337" s="278">
        <v>29</v>
      </c>
      <c r="D337" s="279">
        <v>28.916666666666668</v>
      </c>
      <c r="E337" s="279">
        <v>28.683333333333337</v>
      </c>
      <c r="F337" s="279">
        <v>28.366666666666671</v>
      </c>
      <c r="G337" s="279">
        <v>28.13333333333334</v>
      </c>
      <c r="H337" s="279">
        <v>29.233333333333334</v>
      </c>
      <c r="I337" s="279">
        <v>29.466666666666661</v>
      </c>
      <c r="J337" s="279">
        <v>29.783333333333331</v>
      </c>
      <c r="K337" s="277">
        <v>29.15</v>
      </c>
      <c r="L337" s="277">
        <v>28.6</v>
      </c>
      <c r="M337" s="277">
        <v>6.6701600000000001</v>
      </c>
    </row>
    <row r="338" spans="1:13">
      <c r="A338" s="268">
        <v>328</v>
      </c>
      <c r="B338" s="277" t="s">
        <v>149</v>
      </c>
      <c r="C338" s="278">
        <v>1093.45</v>
      </c>
      <c r="D338" s="279">
        <v>1084.6666666666667</v>
      </c>
      <c r="E338" s="279">
        <v>1069.3333333333335</v>
      </c>
      <c r="F338" s="279">
        <v>1045.2166666666667</v>
      </c>
      <c r="G338" s="279">
        <v>1029.8833333333334</v>
      </c>
      <c r="H338" s="279">
        <v>1108.7833333333335</v>
      </c>
      <c r="I338" s="279">
        <v>1124.116666666667</v>
      </c>
      <c r="J338" s="279">
        <v>1148.2333333333336</v>
      </c>
      <c r="K338" s="277">
        <v>1100</v>
      </c>
      <c r="L338" s="277">
        <v>1060.55</v>
      </c>
      <c r="M338" s="277">
        <v>19.80283</v>
      </c>
    </row>
    <row r="339" spans="1:13">
      <c r="A339" s="268">
        <v>329</v>
      </c>
      <c r="B339" s="277" t="s">
        <v>3162</v>
      </c>
      <c r="C339" s="278">
        <v>276.10000000000002</v>
      </c>
      <c r="D339" s="279">
        <v>274.98333333333329</v>
      </c>
      <c r="E339" s="279">
        <v>272.01666666666659</v>
      </c>
      <c r="F339" s="279">
        <v>267.93333333333328</v>
      </c>
      <c r="G339" s="279">
        <v>264.96666666666658</v>
      </c>
      <c r="H339" s="279">
        <v>279.06666666666661</v>
      </c>
      <c r="I339" s="279">
        <v>282.0333333333333</v>
      </c>
      <c r="J339" s="279">
        <v>286.11666666666662</v>
      </c>
      <c r="K339" s="277">
        <v>277.95</v>
      </c>
      <c r="L339" s="277">
        <v>270.89999999999998</v>
      </c>
      <c r="M339" s="277">
        <v>7.7124899999999998</v>
      </c>
    </row>
    <row r="340" spans="1:13">
      <c r="A340" s="268">
        <v>330</v>
      </c>
      <c r="B340" s="277" t="s">
        <v>269</v>
      </c>
      <c r="C340" s="278">
        <v>762.5</v>
      </c>
      <c r="D340" s="279">
        <v>755.08333333333337</v>
      </c>
      <c r="E340" s="279">
        <v>738.41666666666674</v>
      </c>
      <c r="F340" s="279">
        <v>714.33333333333337</v>
      </c>
      <c r="G340" s="279">
        <v>697.66666666666674</v>
      </c>
      <c r="H340" s="279">
        <v>779.16666666666674</v>
      </c>
      <c r="I340" s="279">
        <v>795.83333333333348</v>
      </c>
      <c r="J340" s="279">
        <v>819.91666666666674</v>
      </c>
      <c r="K340" s="277">
        <v>771.75</v>
      </c>
      <c r="L340" s="277">
        <v>731</v>
      </c>
      <c r="M340" s="277">
        <v>2.3736700000000002</v>
      </c>
    </row>
    <row r="341" spans="1:13">
      <c r="A341" s="268">
        <v>331</v>
      </c>
      <c r="B341" s="277" t="s">
        <v>150</v>
      </c>
      <c r="C341" s="278">
        <v>33.799999999999997</v>
      </c>
      <c r="D341" s="279">
        <v>33.633333333333333</v>
      </c>
      <c r="E341" s="279">
        <v>32.966666666666669</v>
      </c>
      <c r="F341" s="279">
        <v>32.133333333333333</v>
      </c>
      <c r="G341" s="279">
        <v>31.466666666666669</v>
      </c>
      <c r="H341" s="279">
        <v>34.466666666666669</v>
      </c>
      <c r="I341" s="279">
        <v>35.13333333333334</v>
      </c>
      <c r="J341" s="279">
        <v>35.966666666666669</v>
      </c>
      <c r="K341" s="277">
        <v>34.299999999999997</v>
      </c>
      <c r="L341" s="277">
        <v>32.799999999999997</v>
      </c>
      <c r="M341" s="277">
        <v>207.55878999999999</v>
      </c>
    </row>
    <row r="342" spans="1:13">
      <c r="A342" s="268">
        <v>332</v>
      </c>
      <c r="B342" s="277" t="s">
        <v>261</v>
      </c>
      <c r="C342" s="278">
        <v>3279.7</v>
      </c>
      <c r="D342" s="279">
        <v>3275.2333333333336</v>
      </c>
      <c r="E342" s="279">
        <v>3244.4666666666672</v>
      </c>
      <c r="F342" s="279">
        <v>3209.2333333333336</v>
      </c>
      <c r="G342" s="279">
        <v>3178.4666666666672</v>
      </c>
      <c r="H342" s="279">
        <v>3310.4666666666672</v>
      </c>
      <c r="I342" s="279">
        <v>3341.2333333333336</v>
      </c>
      <c r="J342" s="279">
        <v>3376.4666666666672</v>
      </c>
      <c r="K342" s="277">
        <v>3306</v>
      </c>
      <c r="L342" s="277">
        <v>3240</v>
      </c>
      <c r="M342" s="277">
        <v>3.92008</v>
      </c>
    </row>
    <row r="343" spans="1:13">
      <c r="A343" s="268">
        <v>333</v>
      </c>
      <c r="B343" s="277" t="s">
        <v>478</v>
      </c>
      <c r="C343" s="278">
        <v>1924</v>
      </c>
      <c r="D343" s="279">
        <v>1918.8500000000001</v>
      </c>
      <c r="E343" s="279">
        <v>1900.1500000000003</v>
      </c>
      <c r="F343" s="279">
        <v>1876.3000000000002</v>
      </c>
      <c r="G343" s="279">
        <v>1857.6000000000004</v>
      </c>
      <c r="H343" s="279">
        <v>1942.7000000000003</v>
      </c>
      <c r="I343" s="279">
        <v>1961.4</v>
      </c>
      <c r="J343" s="279">
        <v>1985.2500000000002</v>
      </c>
      <c r="K343" s="277">
        <v>1937.55</v>
      </c>
      <c r="L343" s="277">
        <v>1895</v>
      </c>
      <c r="M343" s="277">
        <v>0.74544999999999995</v>
      </c>
    </row>
    <row r="344" spans="1:13">
      <c r="A344" s="268">
        <v>334</v>
      </c>
      <c r="B344" s="277" t="s">
        <v>151</v>
      </c>
      <c r="C344" s="278">
        <v>25.95</v>
      </c>
      <c r="D344" s="279">
        <v>25.75</v>
      </c>
      <c r="E344" s="279">
        <v>25.4</v>
      </c>
      <c r="F344" s="279">
        <v>24.849999999999998</v>
      </c>
      <c r="G344" s="279">
        <v>24.499999999999996</v>
      </c>
      <c r="H344" s="279">
        <v>26.3</v>
      </c>
      <c r="I344" s="279">
        <v>26.650000000000002</v>
      </c>
      <c r="J344" s="279">
        <v>27.200000000000003</v>
      </c>
      <c r="K344" s="277">
        <v>26.1</v>
      </c>
      <c r="L344" s="277">
        <v>25.2</v>
      </c>
      <c r="M344" s="277">
        <v>48.511069999999997</v>
      </c>
    </row>
    <row r="345" spans="1:13">
      <c r="A345" s="268">
        <v>335</v>
      </c>
      <c r="B345" s="277" t="s">
        <v>477</v>
      </c>
      <c r="C345" s="278">
        <v>56.75</v>
      </c>
      <c r="D345" s="279">
        <v>56.449999999999996</v>
      </c>
      <c r="E345" s="279">
        <v>55.899999999999991</v>
      </c>
      <c r="F345" s="279">
        <v>55.05</v>
      </c>
      <c r="G345" s="279">
        <v>54.499999999999993</v>
      </c>
      <c r="H345" s="279">
        <v>57.29999999999999</v>
      </c>
      <c r="I345" s="279">
        <v>57.849999999999987</v>
      </c>
      <c r="J345" s="279">
        <v>58.699999999999989</v>
      </c>
      <c r="K345" s="277">
        <v>57</v>
      </c>
      <c r="L345" s="277">
        <v>55.6</v>
      </c>
      <c r="M345" s="277">
        <v>2.9544899999999998</v>
      </c>
    </row>
    <row r="346" spans="1:13">
      <c r="A346" s="268">
        <v>336</v>
      </c>
      <c r="B346" s="277" t="s">
        <v>152</v>
      </c>
      <c r="C346" s="278">
        <v>30.75</v>
      </c>
      <c r="D346" s="279">
        <v>30.783333333333331</v>
      </c>
      <c r="E346" s="279">
        <v>29.616666666666664</v>
      </c>
      <c r="F346" s="279">
        <v>28.483333333333331</v>
      </c>
      <c r="G346" s="279">
        <v>27.316666666666663</v>
      </c>
      <c r="H346" s="279">
        <v>31.916666666666664</v>
      </c>
      <c r="I346" s="279">
        <v>33.083333333333336</v>
      </c>
      <c r="J346" s="279">
        <v>34.216666666666669</v>
      </c>
      <c r="K346" s="277">
        <v>31.95</v>
      </c>
      <c r="L346" s="277">
        <v>29.65</v>
      </c>
      <c r="M346" s="277">
        <v>135.98638</v>
      </c>
    </row>
    <row r="347" spans="1:13">
      <c r="A347" s="268">
        <v>337</v>
      </c>
      <c r="B347" s="277" t="s">
        <v>473</v>
      </c>
      <c r="C347" s="278">
        <v>518.75</v>
      </c>
      <c r="D347" s="279">
        <v>519.78333333333342</v>
      </c>
      <c r="E347" s="279">
        <v>506.91666666666686</v>
      </c>
      <c r="F347" s="279">
        <v>495.08333333333343</v>
      </c>
      <c r="G347" s="279">
        <v>482.21666666666687</v>
      </c>
      <c r="H347" s="279">
        <v>531.61666666666679</v>
      </c>
      <c r="I347" s="279">
        <v>544.48333333333335</v>
      </c>
      <c r="J347" s="279">
        <v>556.31666666666683</v>
      </c>
      <c r="K347" s="277">
        <v>532.65</v>
      </c>
      <c r="L347" s="277">
        <v>507.95</v>
      </c>
      <c r="M347" s="277">
        <v>0.70413000000000003</v>
      </c>
    </row>
    <row r="348" spans="1:13">
      <c r="A348" s="268">
        <v>338</v>
      </c>
      <c r="B348" s="277" t="s">
        <v>153</v>
      </c>
      <c r="C348" s="278">
        <v>16312.5</v>
      </c>
      <c r="D348" s="279">
        <v>16220.833333333334</v>
      </c>
      <c r="E348" s="279">
        <v>16091.666666666668</v>
      </c>
      <c r="F348" s="279">
        <v>15870.833333333334</v>
      </c>
      <c r="G348" s="279">
        <v>15741.666666666668</v>
      </c>
      <c r="H348" s="279">
        <v>16441.666666666668</v>
      </c>
      <c r="I348" s="279">
        <v>16570.833333333336</v>
      </c>
      <c r="J348" s="279">
        <v>16791.666666666668</v>
      </c>
      <c r="K348" s="277">
        <v>16350</v>
      </c>
      <c r="L348" s="277">
        <v>16000</v>
      </c>
      <c r="M348" s="277">
        <v>1.3580000000000001</v>
      </c>
    </row>
    <row r="349" spans="1:13">
      <c r="A349" s="268">
        <v>339</v>
      </c>
      <c r="B349" s="277" t="s">
        <v>476</v>
      </c>
      <c r="C349" s="278">
        <v>32.85</v>
      </c>
      <c r="D349" s="279">
        <v>32.783333333333339</v>
      </c>
      <c r="E349" s="279">
        <v>32.116666666666674</v>
      </c>
      <c r="F349" s="279">
        <v>31.383333333333333</v>
      </c>
      <c r="G349" s="279">
        <v>30.716666666666669</v>
      </c>
      <c r="H349" s="279">
        <v>33.51666666666668</v>
      </c>
      <c r="I349" s="279">
        <v>34.183333333333351</v>
      </c>
      <c r="J349" s="279">
        <v>34.916666666666686</v>
      </c>
      <c r="K349" s="277">
        <v>33.450000000000003</v>
      </c>
      <c r="L349" s="277">
        <v>32.049999999999997</v>
      </c>
      <c r="M349" s="277">
        <v>5.3147700000000002</v>
      </c>
    </row>
    <row r="350" spans="1:13">
      <c r="A350" s="268">
        <v>340</v>
      </c>
      <c r="B350" s="277" t="s">
        <v>475</v>
      </c>
      <c r="C350" s="278">
        <v>308.14999999999998</v>
      </c>
      <c r="D350" s="279">
        <v>303.5</v>
      </c>
      <c r="E350" s="279">
        <v>297.10000000000002</v>
      </c>
      <c r="F350" s="279">
        <v>286.05</v>
      </c>
      <c r="G350" s="279">
        <v>279.65000000000003</v>
      </c>
      <c r="H350" s="279">
        <v>314.55</v>
      </c>
      <c r="I350" s="279">
        <v>320.95</v>
      </c>
      <c r="J350" s="279">
        <v>332</v>
      </c>
      <c r="K350" s="277">
        <v>309.89999999999998</v>
      </c>
      <c r="L350" s="277">
        <v>292.45</v>
      </c>
      <c r="M350" s="277">
        <v>0.67140999999999995</v>
      </c>
    </row>
    <row r="351" spans="1:13">
      <c r="A351" s="268">
        <v>341</v>
      </c>
      <c r="B351" s="277" t="s">
        <v>270</v>
      </c>
      <c r="C351" s="278">
        <v>20.7</v>
      </c>
      <c r="D351" s="279">
        <v>20.8</v>
      </c>
      <c r="E351" s="279">
        <v>20.55</v>
      </c>
      <c r="F351" s="279">
        <v>20.399999999999999</v>
      </c>
      <c r="G351" s="279">
        <v>20.149999999999999</v>
      </c>
      <c r="H351" s="279">
        <v>20.950000000000003</v>
      </c>
      <c r="I351" s="279">
        <v>21.200000000000003</v>
      </c>
      <c r="J351" s="279">
        <v>21.350000000000005</v>
      </c>
      <c r="K351" s="277">
        <v>21.05</v>
      </c>
      <c r="L351" s="277">
        <v>20.65</v>
      </c>
      <c r="M351" s="277">
        <v>24.90569</v>
      </c>
    </row>
    <row r="352" spans="1:13">
      <c r="A352" s="268">
        <v>342</v>
      </c>
      <c r="B352" s="277" t="s">
        <v>283</v>
      </c>
      <c r="C352" s="278">
        <v>107.55</v>
      </c>
      <c r="D352" s="279">
        <v>107.8</v>
      </c>
      <c r="E352" s="279">
        <v>105.8</v>
      </c>
      <c r="F352" s="279">
        <v>104.05</v>
      </c>
      <c r="G352" s="279">
        <v>102.05</v>
      </c>
      <c r="H352" s="279">
        <v>109.55</v>
      </c>
      <c r="I352" s="279">
        <v>111.55</v>
      </c>
      <c r="J352" s="279">
        <v>113.3</v>
      </c>
      <c r="K352" s="277">
        <v>109.8</v>
      </c>
      <c r="L352" s="277">
        <v>106.05</v>
      </c>
      <c r="M352" s="277">
        <v>2.7335199999999999</v>
      </c>
    </row>
    <row r="353" spans="1:13">
      <c r="A353" s="268">
        <v>343</v>
      </c>
      <c r="B353" s="277" t="s">
        <v>479</v>
      </c>
      <c r="C353" s="278">
        <v>1222.2</v>
      </c>
      <c r="D353" s="279">
        <v>1232.0833333333333</v>
      </c>
      <c r="E353" s="279">
        <v>1208.1666666666665</v>
      </c>
      <c r="F353" s="279">
        <v>1194.1333333333332</v>
      </c>
      <c r="G353" s="279">
        <v>1170.2166666666665</v>
      </c>
      <c r="H353" s="279">
        <v>1246.1166666666666</v>
      </c>
      <c r="I353" s="279">
        <v>1270.0333333333331</v>
      </c>
      <c r="J353" s="279">
        <v>1284.0666666666666</v>
      </c>
      <c r="K353" s="277">
        <v>1256</v>
      </c>
      <c r="L353" s="277">
        <v>1218.05</v>
      </c>
      <c r="M353" s="277">
        <v>0.11017</v>
      </c>
    </row>
    <row r="354" spans="1:13">
      <c r="A354" s="268">
        <v>344</v>
      </c>
      <c r="B354" s="277" t="s">
        <v>474</v>
      </c>
      <c r="C354" s="278">
        <v>51.4</v>
      </c>
      <c r="D354" s="279">
        <v>51.233333333333327</v>
      </c>
      <c r="E354" s="279">
        <v>50.766666666666652</v>
      </c>
      <c r="F354" s="279">
        <v>50.133333333333326</v>
      </c>
      <c r="G354" s="279">
        <v>49.66666666666665</v>
      </c>
      <c r="H354" s="279">
        <v>51.866666666666653</v>
      </c>
      <c r="I354" s="279">
        <v>52.333333333333336</v>
      </c>
      <c r="J354" s="279">
        <v>52.966666666666654</v>
      </c>
      <c r="K354" s="277">
        <v>51.7</v>
      </c>
      <c r="L354" s="277">
        <v>50.6</v>
      </c>
      <c r="M354" s="277">
        <v>3.3992100000000001</v>
      </c>
    </row>
    <row r="355" spans="1:13">
      <c r="A355" s="268">
        <v>345</v>
      </c>
      <c r="B355" s="277" t="s">
        <v>155</v>
      </c>
      <c r="C355" s="278">
        <v>91.7</v>
      </c>
      <c r="D355" s="279">
        <v>90.116666666666674</v>
      </c>
      <c r="E355" s="279">
        <v>87.633333333333354</v>
      </c>
      <c r="F355" s="279">
        <v>83.566666666666677</v>
      </c>
      <c r="G355" s="279">
        <v>81.083333333333357</v>
      </c>
      <c r="H355" s="279">
        <v>94.183333333333351</v>
      </c>
      <c r="I355" s="279">
        <v>96.666666666666671</v>
      </c>
      <c r="J355" s="279">
        <v>100.73333333333335</v>
      </c>
      <c r="K355" s="277">
        <v>92.6</v>
      </c>
      <c r="L355" s="277">
        <v>86.05</v>
      </c>
      <c r="M355" s="277">
        <v>134.68207000000001</v>
      </c>
    </row>
    <row r="356" spans="1:13">
      <c r="A356" s="268">
        <v>346</v>
      </c>
      <c r="B356" s="277" t="s">
        <v>156</v>
      </c>
      <c r="C356" s="278">
        <v>90.4</v>
      </c>
      <c r="D356" s="279">
        <v>90.05</v>
      </c>
      <c r="E356" s="279">
        <v>88.85</v>
      </c>
      <c r="F356" s="279">
        <v>87.3</v>
      </c>
      <c r="G356" s="279">
        <v>86.1</v>
      </c>
      <c r="H356" s="279">
        <v>91.6</v>
      </c>
      <c r="I356" s="279">
        <v>92.800000000000011</v>
      </c>
      <c r="J356" s="279">
        <v>94.35</v>
      </c>
      <c r="K356" s="277">
        <v>91.25</v>
      </c>
      <c r="L356" s="277">
        <v>88.5</v>
      </c>
      <c r="M356" s="277">
        <v>283.07198</v>
      </c>
    </row>
    <row r="357" spans="1:13">
      <c r="A357" s="268">
        <v>347</v>
      </c>
      <c r="B357" s="277" t="s">
        <v>271</v>
      </c>
      <c r="C357" s="278">
        <v>376.4</v>
      </c>
      <c r="D357" s="279">
        <v>378.18333333333339</v>
      </c>
      <c r="E357" s="279">
        <v>371.31666666666678</v>
      </c>
      <c r="F357" s="279">
        <v>366.23333333333341</v>
      </c>
      <c r="G357" s="279">
        <v>359.36666666666679</v>
      </c>
      <c r="H357" s="279">
        <v>383.26666666666677</v>
      </c>
      <c r="I357" s="279">
        <v>390.13333333333333</v>
      </c>
      <c r="J357" s="279">
        <v>395.21666666666675</v>
      </c>
      <c r="K357" s="277">
        <v>385.05</v>
      </c>
      <c r="L357" s="277">
        <v>373.1</v>
      </c>
      <c r="M357" s="277">
        <v>3.18668</v>
      </c>
    </row>
    <row r="358" spans="1:13">
      <c r="A358" s="268">
        <v>348</v>
      </c>
      <c r="B358" s="277" t="s">
        <v>272</v>
      </c>
      <c r="C358" s="278">
        <v>2922.8</v>
      </c>
      <c r="D358" s="279">
        <v>2934.5</v>
      </c>
      <c r="E358" s="279">
        <v>2891.3</v>
      </c>
      <c r="F358" s="279">
        <v>2859.8</v>
      </c>
      <c r="G358" s="279">
        <v>2816.6000000000004</v>
      </c>
      <c r="H358" s="279">
        <v>2966</v>
      </c>
      <c r="I358" s="279">
        <v>3009.2</v>
      </c>
      <c r="J358" s="279">
        <v>3040.7</v>
      </c>
      <c r="K358" s="277">
        <v>2977.7</v>
      </c>
      <c r="L358" s="277">
        <v>2903</v>
      </c>
      <c r="M358" s="277">
        <v>0.35627999999999999</v>
      </c>
    </row>
    <row r="359" spans="1:13">
      <c r="A359" s="268">
        <v>349</v>
      </c>
      <c r="B359" s="277" t="s">
        <v>157</v>
      </c>
      <c r="C359" s="278">
        <v>93.4</v>
      </c>
      <c r="D359" s="279">
        <v>92.933333333333323</v>
      </c>
      <c r="E359" s="279">
        <v>92.066666666666649</v>
      </c>
      <c r="F359" s="279">
        <v>90.73333333333332</v>
      </c>
      <c r="G359" s="279">
        <v>89.866666666666646</v>
      </c>
      <c r="H359" s="279">
        <v>94.266666666666652</v>
      </c>
      <c r="I359" s="279">
        <v>95.133333333333326</v>
      </c>
      <c r="J359" s="279">
        <v>96.466666666666654</v>
      </c>
      <c r="K359" s="277">
        <v>93.8</v>
      </c>
      <c r="L359" s="277">
        <v>91.6</v>
      </c>
      <c r="M359" s="277">
        <v>3.8501300000000001</v>
      </c>
    </row>
    <row r="360" spans="1:13">
      <c r="A360" s="268">
        <v>350</v>
      </c>
      <c r="B360" s="277" t="s">
        <v>480</v>
      </c>
      <c r="C360" s="278">
        <v>69.099999999999994</v>
      </c>
      <c r="D360" s="279">
        <v>69.25</v>
      </c>
      <c r="E360" s="279">
        <v>68.5</v>
      </c>
      <c r="F360" s="279">
        <v>67.900000000000006</v>
      </c>
      <c r="G360" s="279">
        <v>67.150000000000006</v>
      </c>
      <c r="H360" s="279">
        <v>69.849999999999994</v>
      </c>
      <c r="I360" s="279">
        <v>70.599999999999994</v>
      </c>
      <c r="J360" s="279">
        <v>71.199999999999989</v>
      </c>
      <c r="K360" s="277">
        <v>70</v>
      </c>
      <c r="L360" s="277">
        <v>68.650000000000006</v>
      </c>
      <c r="M360" s="277">
        <v>0.45324999999999999</v>
      </c>
    </row>
    <row r="361" spans="1:13">
      <c r="A361" s="268">
        <v>351</v>
      </c>
      <c r="B361" s="277" t="s">
        <v>158</v>
      </c>
      <c r="C361" s="278">
        <v>72.7</v>
      </c>
      <c r="D361" s="279">
        <v>72.516666666666666</v>
      </c>
      <c r="E361" s="279">
        <v>71.083333333333329</v>
      </c>
      <c r="F361" s="279">
        <v>69.466666666666669</v>
      </c>
      <c r="G361" s="279">
        <v>68.033333333333331</v>
      </c>
      <c r="H361" s="279">
        <v>74.133333333333326</v>
      </c>
      <c r="I361" s="279">
        <v>75.566666666666663</v>
      </c>
      <c r="J361" s="279">
        <v>77.183333333333323</v>
      </c>
      <c r="K361" s="277">
        <v>73.95</v>
      </c>
      <c r="L361" s="277">
        <v>70.900000000000006</v>
      </c>
      <c r="M361" s="277">
        <v>281.66431</v>
      </c>
    </row>
    <row r="362" spans="1:13">
      <c r="A362" s="268">
        <v>352</v>
      </c>
      <c r="B362" s="277" t="s">
        <v>481</v>
      </c>
      <c r="C362" s="278">
        <v>61.1</v>
      </c>
      <c r="D362" s="279">
        <v>60.666666666666664</v>
      </c>
      <c r="E362" s="279">
        <v>58.833333333333329</v>
      </c>
      <c r="F362" s="279">
        <v>56.566666666666663</v>
      </c>
      <c r="G362" s="279">
        <v>54.733333333333327</v>
      </c>
      <c r="H362" s="279">
        <v>62.93333333333333</v>
      </c>
      <c r="I362" s="279">
        <v>64.766666666666652</v>
      </c>
      <c r="J362" s="279">
        <v>67.033333333333331</v>
      </c>
      <c r="K362" s="277">
        <v>62.5</v>
      </c>
      <c r="L362" s="277">
        <v>58.4</v>
      </c>
      <c r="M362" s="277">
        <v>2.2700300000000002</v>
      </c>
    </row>
    <row r="363" spans="1:13">
      <c r="A363" s="268">
        <v>353</v>
      </c>
      <c r="B363" s="277" t="s">
        <v>482</v>
      </c>
      <c r="C363" s="278">
        <v>192.4</v>
      </c>
      <c r="D363" s="279">
        <v>191.54999999999998</v>
      </c>
      <c r="E363" s="279">
        <v>189.09999999999997</v>
      </c>
      <c r="F363" s="279">
        <v>185.79999999999998</v>
      </c>
      <c r="G363" s="279">
        <v>183.34999999999997</v>
      </c>
      <c r="H363" s="279">
        <v>194.84999999999997</v>
      </c>
      <c r="I363" s="279">
        <v>197.29999999999995</v>
      </c>
      <c r="J363" s="279">
        <v>200.59999999999997</v>
      </c>
      <c r="K363" s="277">
        <v>194</v>
      </c>
      <c r="L363" s="277">
        <v>188.25</v>
      </c>
      <c r="M363" s="277">
        <v>2.4961000000000002</v>
      </c>
    </row>
    <row r="364" spans="1:13">
      <c r="A364" s="268">
        <v>354</v>
      </c>
      <c r="B364" s="277" t="s">
        <v>483</v>
      </c>
      <c r="C364" s="278">
        <v>183.6</v>
      </c>
      <c r="D364" s="279">
        <v>186.03333333333333</v>
      </c>
      <c r="E364" s="279">
        <v>180.06666666666666</v>
      </c>
      <c r="F364" s="279">
        <v>176.53333333333333</v>
      </c>
      <c r="G364" s="279">
        <v>170.56666666666666</v>
      </c>
      <c r="H364" s="279">
        <v>189.56666666666666</v>
      </c>
      <c r="I364" s="279">
        <v>195.5333333333333</v>
      </c>
      <c r="J364" s="279">
        <v>199.06666666666666</v>
      </c>
      <c r="K364" s="277">
        <v>192</v>
      </c>
      <c r="L364" s="277">
        <v>182.5</v>
      </c>
      <c r="M364" s="277">
        <v>1.1127899999999999</v>
      </c>
    </row>
    <row r="365" spans="1:13">
      <c r="A365" s="268">
        <v>355</v>
      </c>
      <c r="B365" s="277" t="s">
        <v>159</v>
      </c>
      <c r="C365" s="278">
        <v>18503.849999999999</v>
      </c>
      <c r="D365" s="279">
        <v>18332.966666666667</v>
      </c>
      <c r="E365" s="279">
        <v>18075.983333333334</v>
      </c>
      <c r="F365" s="279">
        <v>17648.116666666665</v>
      </c>
      <c r="G365" s="279">
        <v>17391.133333333331</v>
      </c>
      <c r="H365" s="279">
        <v>18760.833333333336</v>
      </c>
      <c r="I365" s="279">
        <v>19017.816666666673</v>
      </c>
      <c r="J365" s="279">
        <v>19445.683333333338</v>
      </c>
      <c r="K365" s="277">
        <v>18589.95</v>
      </c>
      <c r="L365" s="277">
        <v>17905.099999999999</v>
      </c>
      <c r="M365" s="277">
        <v>0.67413999999999996</v>
      </c>
    </row>
    <row r="366" spans="1:13">
      <c r="A366" s="268">
        <v>356</v>
      </c>
      <c r="B366" s="277" t="s">
        <v>160</v>
      </c>
      <c r="C366" s="278">
        <v>1295.8499999999999</v>
      </c>
      <c r="D366" s="279">
        <v>1290.8</v>
      </c>
      <c r="E366" s="279">
        <v>1270.1499999999999</v>
      </c>
      <c r="F366" s="279">
        <v>1244.4499999999998</v>
      </c>
      <c r="G366" s="279">
        <v>1223.7999999999997</v>
      </c>
      <c r="H366" s="279">
        <v>1316.5</v>
      </c>
      <c r="I366" s="279">
        <v>1337.15</v>
      </c>
      <c r="J366" s="279">
        <v>1362.8500000000001</v>
      </c>
      <c r="K366" s="277">
        <v>1311.45</v>
      </c>
      <c r="L366" s="277">
        <v>1265.0999999999999</v>
      </c>
      <c r="M366" s="277">
        <v>18.863910000000001</v>
      </c>
    </row>
    <row r="367" spans="1:13">
      <c r="A367" s="268">
        <v>357</v>
      </c>
      <c r="B367" s="277" t="s">
        <v>488</v>
      </c>
      <c r="C367" s="278">
        <v>982.7</v>
      </c>
      <c r="D367" s="279">
        <v>978.56666666666661</v>
      </c>
      <c r="E367" s="279">
        <v>964.13333333333321</v>
      </c>
      <c r="F367" s="279">
        <v>945.56666666666661</v>
      </c>
      <c r="G367" s="279">
        <v>931.13333333333321</v>
      </c>
      <c r="H367" s="279">
        <v>997.13333333333321</v>
      </c>
      <c r="I367" s="279">
        <v>1011.5666666666666</v>
      </c>
      <c r="J367" s="279">
        <v>1030.1333333333332</v>
      </c>
      <c r="K367" s="277">
        <v>993</v>
      </c>
      <c r="L367" s="277">
        <v>960</v>
      </c>
      <c r="M367" s="277">
        <v>0.65617000000000003</v>
      </c>
    </row>
    <row r="368" spans="1:13">
      <c r="A368" s="268">
        <v>358</v>
      </c>
      <c r="B368" s="277" t="s">
        <v>161</v>
      </c>
      <c r="C368" s="278">
        <v>235.55</v>
      </c>
      <c r="D368" s="279">
        <v>233.5</v>
      </c>
      <c r="E368" s="279">
        <v>229.7</v>
      </c>
      <c r="F368" s="279">
        <v>223.85</v>
      </c>
      <c r="G368" s="279">
        <v>220.04999999999998</v>
      </c>
      <c r="H368" s="279">
        <v>239.35</v>
      </c>
      <c r="I368" s="279">
        <v>243.15</v>
      </c>
      <c r="J368" s="279">
        <v>249</v>
      </c>
      <c r="K368" s="277">
        <v>237.3</v>
      </c>
      <c r="L368" s="277">
        <v>227.65</v>
      </c>
      <c r="M368" s="277">
        <v>34.175469999999997</v>
      </c>
    </row>
    <row r="369" spans="1:13">
      <c r="A369" s="268">
        <v>359</v>
      </c>
      <c r="B369" s="277" t="s">
        <v>162</v>
      </c>
      <c r="C369" s="278">
        <v>89.35</v>
      </c>
      <c r="D369" s="279">
        <v>88.916666666666671</v>
      </c>
      <c r="E369" s="279">
        <v>87.833333333333343</v>
      </c>
      <c r="F369" s="279">
        <v>86.316666666666677</v>
      </c>
      <c r="G369" s="279">
        <v>85.233333333333348</v>
      </c>
      <c r="H369" s="279">
        <v>90.433333333333337</v>
      </c>
      <c r="I369" s="279">
        <v>91.51666666666668</v>
      </c>
      <c r="J369" s="279">
        <v>93.033333333333331</v>
      </c>
      <c r="K369" s="277">
        <v>90</v>
      </c>
      <c r="L369" s="277">
        <v>87.4</v>
      </c>
      <c r="M369" s="277">
        <v>78.443370000000002</v>
      </c>
    </row>
    <row r="370" spans="1:13">
      <c r="A370" s="268">
        <v>360</v>
      </c>
      <c r="B370" s="277" t="s">
        <v>275</v>
      </c>
      <c r="C370" s="278">
        <v>4996.25</v>
      </c>
      <c r="D370" s="279">
        <v>4948.75</v>
      </c>
      <c r="E370" s="279">
        <v>4857.5</v>
      </c>
      <c r="F370" s="279">
        <v>4718.75</v>
      </c>
      <c r="G370" s="279">
        <v>4627.5</v>
      </c>
      <c r="H370" s="279">
        <v>5087.5</v>
      </c>
      <c r="I370" s="279">
        <v>5178.75</v>
      </c>
      <c r="J370" s="279">
        <v>5317.5</v>
      </c>
      <c r="K370" s="277">
        <v>5040</v>
      </c>
      <c r="L370" s="277">
        <v>4810</v>
      </c>
      <c r="M370" s="277">
        <v>1.21797</v>
      </c>
    </row>
    <row r="371" spans="1:13">
      <c r="A371" s="268">
        <v>361</v>
      </c>
      <c r="B371" s="277" t="s">
        <v>277</v>
      </c>
      <c r="C371" s="278">
        <v>10160.799999999999</v>
      </c>
      <c r="D371" s="279">
        <v>10120.916666666666</v>
      </c>
      <c r="E371" s="279">
        <v>10071.933333333332</v>
      </c>
      <c r="F371" s="279">
        <v>9983.0666666666657</v>
      </c>
      <c r="G371" s="279">
        <v>9934.0833333333321</v>
      </c>
      <c r="H371" s="279">
        <v>10209.783333333333</v>
      </c>
      <c r="I371" s="279">
        <v>10258.766666666666</v>
      </c>
      <c r="J371" s="279">
        <v>10347.633333333333</v>
      </c>
      <c r="K371" s="277">
        <v>10169.9</v>
      </c>
      <c r="L371" s="277">
        <v>10032.049999999999</v>
      </c>
      <c r="M371" s="277">
        <v>3.3700000000000001E-2</v>
      </c>
    </row>
    <row r="372" spans="1:13">
      <c r="A372" s="268">
        <v>362</v>
      </c>
      <c r="B372" s="277" t="s">
        <v>494</v>
      </c>
      <c r="C372" s="278">
        <v>4814</v>
      </c>
      <c r="D372" s="279">
        <v>4787.333333333333</v>
      </c>
      <c r="E372" s="279">
        <v>4725.6666666666661</v>
      </c>
      <c r="F372" s="279">
        <v>4637.333333333333</v>
      </c>
      <c r="G372" s="279">
        <v>4575.6666666666661</v>
      </c>
      <c r="H372" s="279">
        <v>4875.6666666666661</v>
      </c>
      <c r="I372" s="279">
        <v>4937.3333333333321</v>
      </c>
      <c r="J372" s="279">
        <v>5025.6666666666661</v>
      </c>
      <c r="K372" s="277">
        <v>4849</v>
      </c>
      <c r="L372" s="277">
        <v>4699</v>
      </c>
      <c r="M372" s="277">
        <v>0.1769</v>
      </c>
    </row>
    <row r="373" spans="1:13">
      <c r="A373" s="268">
        <v>363</v>
      </c>
      <c r="B373" s="277" t="s">
        <v>489</v>
      </c>
      <c r="C373" s="278">
        <v>114.05</v>
      </c>
      <c r="D373" s="279">
        <v>114.14999999999999</v>
      </c>
      <c r="E373" s="279">
        <v>110.99999999999999</v>
      </c>
      <c r="F373" s="279">
        <v>107.94999999999999</v>
      </c>
      <c r="G373" s="279">
        <v>104.79999999999998</v>
      </c>
      <c r="H373" s="279">
        <v>117.19999999999999</v>
      </c>
      <c r="I373" s="279">
        <v>120.35</v>
      </c>
      <c r="J373" s="279">
        <v>123.39999999999999</v>
      </c>
      <c r="K373" s="277">
        <v>117.3</v>
      </c>
      <c r="L373" s="277">
        <v>111.1</v>
      </c>
      <c r="M373" s="277">
        <v>10.170579999999999</v>
      </c>
    </row>
    <row r="374" spans="1:13">
      <c r="A374" s="268">
        <v>364</v>
      </c>
      <c r="B374" s="277" t="s">
        <v>490</v>
      </c>
      <c r="C374" s="278">
        <v>622.95000000000005</v>
      </c>
      <c r="D374" s="279">
        <v>626.18333333333328</v>
      </c>
      <c r="E374" s="279">
        <v>613.56666666666661</v>
      </c>
      <c r="F374" s="279">
        <v>604.18333333333328</v>
      </c>
      <c r="G374" s="279">
        <v>591.56666666666661</v>
      </c>
      <c r="H374" s="279">
        <v>635.56666666666661</v>
      </c>
      <c r="I374" s="279">
        <v>648.18333333333317</v>
      </c>
      <c r="J374" s="279">
        <v>657.56666666666661</v>
      </c>
      <c r="K374" s="277">
        <v>638.79999999999995</v>
      </c>
      <c r="L374" s="277">
        <v>616.79999999999995</v>
      </c>
      <c r="M374" s="277">
        <v>1.8248</v>
      </c>
    </row>
    <row r="375" spans="1:13">
      <c r="A375" s="268">
        <v>365</v>
      </c>
      <c r="B375" s="277" t="s">
        <v>163</v>
      </c>
      <c r="C375" s="278">
        <v>1459.05</v>
      </c>
      <c r="D375" s="279">
        <v>1457.5333333333335</v>
      </c>
      <c r="E375" s="279">
        <v>1442.166666666667</v>
      </c>
      <c r="F375" s="279">
        <v>1425.2833333333335</v>
      </c>
      <c r="G375" s="279">
        <v>1409.916666666667</v>
      </c>
      <c r="H375" s="279">
        <v>1474.416666666667</v>
      </c>
      <c r="I375" s="279">
        <v>1489.7833333333333</v>
      </c>
      <c r="J375" s="279">
        <v>1506.666666666667</v>
      </c>
      <c r="K375" s="277">
        <v>1472.9</v>
      </c>
      <c r="L375" s="277">
        <v>1440.65</v>
      </c>
      <c r="M375" s="277">
        <v>11.451750000000001</v>
      </c>
    </row>
    <row r="376" spans="1:13">
      <c r="A376" s="268">
        <v>366</v>
      </c>
      <c r="B376" s="277" t="s">
        <v>273</v>
      </c>
      <c r="C376" s="278">
        <v>1886.3</v>
      </c>
      <c r="D376" s="279">
        <v>1879.8</v>
      </c>
      <c r="E376" s="279">
        <v>1861.6</v>
      </c>
      <c r="F376" s="279">
        <v>1836.8999999999999</v>
      </c>
      <c r="G376" s="279">
        <v>1818.6999999999998</v>
      </c>
      <c r="H376" s="279">
        <v>1904.5</v>
      </c>
      <c r="I376" s="279">
        <v>1922.7000000000003</v>
      </c>
      <c r="J376" s="279">
        <v>1947.4</v>
      </c>
      <c r="K376" s="277">
        <v>1898</v>
      </c>
      <c r="L376" s="277">
        <v>1855.1</v>
      </c>
      <c r="M376" s="277">
        <v>2.5665900000000001</v>
      </c>
    </row>
    <row r="377" spans="1:13">
      <c r="A377" s="268">
        <v>367</v>
      </c>
      <c r="B377" s="277" t="s">
        <v>164</v>
      </c>
      <c r="C377" s="278">
        <v>32.9</v>
      </c>
      <c r="D377" s="279">
        <v>32.916666666666664</v>
      </c>
      <c r="E377" s="279">
        <v>32.533333333333331</v>
      </c>
      <c r="F377" s="279">
        <v>32.166666666666664</v>
      </c>
      <c r="G377" s="279">
        <v>31.783333333333331</v>
      </c>
      <c r="H377" s="279">
        <v>33.283333333333331</v>
      </c>
      <c r="I377" s="279">
        <v>33.666666666666671</v>
      </c>
      <c r="J377" s="279">
        <v>34.033333333333331</v>
      </c>
      <c r="K377" s="277">
        <v>33.299999999999997</v>
      </c>
      <c r="L377" s="277">
        <v>32.549999999999997</v>
      </c>
      <c r="M377" s="277">
        <v>147.22717</v>
      </c>
    </row>
    <row r="378" spans="1:13">
      <c r="A378" s="268">
        <v>368</v>
      </c>
      <c r="B378" s="277" t="s">
        <v>274</v>
      </c>
      <c r="C378" s="278">
        <v>312.39999999999998</v>
      </c>
      <c r="D378" s="279">
        <v>309.59999999999997</v>
      </c>
      <c r="E378" s="279">
        <v>304.24999999999994</v>
      </c>
      <c r="F378" s="279">
        <v>296.09999999999997</v>
      </c>
      <c r="G378" s="279">
        <v>290.74999999999994</v>
      </c>
      <c r="H378" s="279">
        <v>317.74999999999994</v>
      </c>
      <c r="I378" s="279">
        <v>323.09999999999997</v>
      </c>
      <c r="J378" s="279">
        <v>331.24999999999994</v>
      </c>
      <c r="K378" s="277">
        <v>314.95</v>
      </c>
      <c r="L378" s="277">
        <v>301.45</v>
      </c>
      <c r="M378" s="277">
        <v>10.434010000000001</v>
      </c>
    </row>
    <row r="379" spans="1:13">
      <c r="A379" s="268">
        <v>369</v>
      </c>
      <c r="B379" s="277" t="s">
        <v>485</v>
      </c>
      <c r="C379" s="278">
        <v>152</v>
      </c>
      <c r="D379" s="279">
        <v>151.26666666666668</v>
      </c>
      <c r="E379" s="279">
        <v>148.68333333333337</v>
      </c>
      <c r="F379" s="279">
        <v>145.36666666666667</v>
      </c>
      <c r="G379" s="279">
        <v>142.78333333333336</v>
      </c>
      <c r="H379" s="279">
        <v>154.58333333333337</v>
      </c>
      <c r="I379" s="279">
        <v>157.16666666666669</v>
      </c>
      <c r="J379" s="279">
        <v>160.48333333333338</v>
      </c>
      <c r="K379" s="277">
        <v>153.85</v>
      </c>
      <c r="L379" s="277">
        <v>147.94999999999999</v>
      </c>
      <c r="M379" s="277">
        <v>1.1072500000000001</v>
      </c>
    </row>
    <row r="380" spans="1:13">
      <c r="A380" s="268">
        <v>370</v>
      </c>
      <c r="B380" s="277" t="s">
        <v>491</v>
      </c>
      <c r="C380" s="278">
        <v>830.15</v>
      </c>
      <c r="D380" s="279">
        <v>829.2166666666667</v>
      </c>
      <c r="E380" s="279">
        <v>820.93333333333339</v>
      </c>
      <c r="F380" s="279">
        <v>811.7166666666667</v>
      </c>
      <c r="G380" s="279">
        <v>803.43333333333339</v>
      </c>
      <c r="H380" s="279">
        <v>838.43333333333339</v>
      </c>
      <c r="I380" s="279">
        <v>846.7166666666667</v>
      </c>
      <c r="J380" s="279">
        <v>855.93333333333339</v>
      </c>
      <c r="K380" s="277">
        <v>837.5</v>
      </c>
      <c r="L380" s="277">
        <v>820</v>
      </c>
      <c r="M380" s="277">
        <v>1.4158599999999999</v>
      </c>
    </row>
    <row r="381" spans="1:13">
      <c r="A381" s="268">
        <v>371</v>
      </c>
      <c r="B381" s="277" t="s">
        <v>2224</v>
      </c>
      <c r="C381" s="278">
        <v>473.25</v>
      </c>
      <c r="D381" s="279">
        <v>462.68333333333334</v>
      </c>
      <c r="E381" s="279">
        <v>442.9666666666667</v>
      </c>
      <c r="F381" s="279">
        <v>412.68333333333334</v>
      </c>
      <c r="G381" s="279">
        <v>392.9666666666667</v>
      </c>
      <c r="H381" s="279">
        <v>492.9666666666667</v>
      </c>
      <c r="I381" s="279">
        <v>512.68333333333328</v>
      </c>
      <c r="J381" s="279">
        <v>542.9666666666667</v>
      </c>
      <c r="K381" s="277">
        <v>482.4</v>
      </c>
      <c r="L381" s="277">
        <v>432.4</v>
      </c>
      <c r="M381" s="277">
        <v>4.79786</v>
      </c>
    </row>
    <row r="382" spans="1:13">
      <c r="A382" s="268">
        <v>372</v>
      </c>
      <c r="B382" s="277" t="s">
        <v>165</v>
      </c>
      <c r="C382" s="278">
        <v>175.25</v>
      </c>
      <c r="D382" s="279">
        <v>175.53333333333333</v>
      </c>
      <c r="E382" s="279">
        <v>173.11666666666667</v>
      </c>
      <c r="F382" s="279">
        <v>170.98333333333335</v>
      </c>
      <c r="G382" s="279">
        <v>168.56666666666669</v>
      </c>
      <c r="H382" s="279">
        <v>177.66666666666666</v>
      </c>
      <c r="I382" s="279">
        <v>180.08333333333334</v>
      </c>
      <c r="J382" s="279">
        <v>182.21666666666664</v>
      </c>
      <c r="K382" s="277">
        <v>177.95</v>
      </c>
      <c r="L382" s="277">
        <v>173.4</v>
      </c>
      <c r="M382" s="277">
        <v>113.18899999999999</v>
      </c>
    </row>
    <row r="383" spans="1:13">
      <c r="A383" s="268">
        <v>373</v>
      </c>
      <c r="B383" s="277" t="s">
        <v>492</v>
      </c>
      <c r="C383" s="278">
        <v>64.3</v>
      </c>
      <c r="D383" s="279">
        <v>64.433333333333337</v>
      </c>
      <c r="E383" s="279">
        <v>63.366666666666674</v>
      </c>
      <c r="F383" s="279">
        <v>62.433333333333337</v>
      </c>
      <c r="G383" s="279">
        <v>61.366666666666674</v>
      </c>
      <c r="H383" s="279">
        <v>65.366666666666674</v>
      </c>
      <c r="I383" s="279">
        <v>66.433333333333337</v>
      </c>
      <c r="J383" s="279">
        <v>67.366666666666674</v>
      </c>
      <c r="K383" s="277">
        <v>65.5</v>
      </c>
      <c r="L383" s="277">
        <v>63.5</v>
      </c>
      <c r="M383" s="277">
        <v>7.3686699999999998</v>
      </c>
    </row>
    <row r="384" spans="1:13">
      <c r="A384" s="268">
        <v>374</v>
      </c>
      <c r="B384" s="277" t="s">
        <v>276</v>
      </c>
      <c r="C384" s="278">
        <v>223.9</v>
      </c>
      <c r="D384" s="279">
        <v>226.79999999999998</v>
      </c>
      <c r="E384" s="279">
        <v>219.09999999999997</v>
      </c>
      <c r="F384" s="279">
        <v>214.29999999999998</v>
      </c>
      <c r="G384" s="279">
        <v>206.59999999999997</v>
      </c>
      <c r="H384" s="279">
        <v>231.59999999999997</v>
      </c>
      <c r="I384" s="279">
        <v>239.29999999999995</v>
      </c>
      <c r="J384" s="279">
        <v>244.09999999999997</v>
      </c>
      <c r="K384" s="277">
        <v>234.5</v>
      </c>
      <c r="L384" s="277">
        <v>222</v>
      </c>
      <c r="M384" s="277">
        <v>5.9129100000000001</v>
      </c>
    </row>
    <row r="385" spans="1:13">
      <c r="A385" s="268">
        <v>375</v>
      </c>
      <c r="B385" s="277" t="s">
        <v>493</v>
      </c>
      <c r="C385" s="278">
        <v>50.6</v>
      </c>
      <c r="D385" s="279">
        <v>50.766666666666673</v>
      </c>
      <c r="E385" s="279">
        <v>49.783333333333346</v>
      </c>
      <c r="F385" s="279">
        <v>48.966666666666676</v>
      </c>
      <c r="G385" s="279">
        <v>47.983333333333348</v>
      </c>
      <c r="H385" s="279">
        <v>51.583333333333343</v>
      </c>
      <c r="I385" s="279">
        <v>52.566666666666677</v>
      </c>
      <c r="J385" s="279">
        <v>53.38333333333334</v>
      </c>
      <c r="K385" s="277">
        <v>51.75</v>
      </c>
      <c r="L385" s="277">
        <v>49.95</v>
      </c>
      <c r="M385" s="277">
        <v>1.3961399999999999</v>
      </c>
    </row>
    <row r="386" spans="1:13">
      <c r="A386" s="268">
        <v>376</v>
      </c>
      <c r="B386" s="277" t="s">
        <v>486</v>
      </c>
      <c r="C386" s="278">
        <v>58.3</v>
      </c>
      <c r="D386" s="279">
        <v>58.04999999999999</v>
      </c>
      <c r="E386" s="279">
        <v>57.299999999999983</v>
      </c>
      <c r="F386" s="279">
        <v>56.29999999999999</v>
      </c>
      <c r="G386" s="279">
        <v>55.549999999999983</v>
      </c>
      <c r="H386" s="279">
        <v>59.049999999999983</v>
      </c>
      <c r="I386" s="279">
        <v>59.8</v>
      </c>
      <c r="J386" s="279">
        <v>60.799999999999983</v>
      </c>
      <c r="K386" s="277">
        <v>58.8</v>
      </c>
      <c r="L386" s="277">
        <v>57.05</v>
      </c>
      <c r="M386" s="277">
        <v>37.513750000000002</v>
      </c>
    </row>
    <row r="387" spans="1:13">
      <c r="A387" s="268">
        <v>377</v>
      </c>
      <c r="B387" s="277" t="s">
        <v>166</v>
      </c>
      <c r="C387" s="278">
        <v>1295.75</v>
      </c>
      <c r="D387" s="279">
        <v>1291.1333333333332</v>
      </c>
      <c r="E387" s="279">
        <v>1260.8166666666664</v>
      </c>
      <c r="F387" s="279">
        <v>1225.8833333333332</v>
      </c>
      <c r="G387" s="279">
        <v>1195.5666666666664</v>
      </c>
      <c r="H387" s="279">
        <v>1326.0666666666664</v>
      </c>
      <c r="I387" s="279">
        <v>1356.383333333333</v>
      </c>
      <c r="J387" s="279">
        <v>1391.3166666666664</v>
      </c>
      <c r="K387" s="277">
        <v>1321.45</v>
      </c>
      <c r="L387" s="277">
        <v>1256.2</v>
      </c>
      <c r="M387" s="277">
        <v>44.61307</v>
      </c>
    </row>
    <row r="388" spans="1:13">
      <c r="A388" s="268">
        <v>378</v>
      </c>
      <c r="B388" s="277" t="s">
        <v>278</v>
      </c>
      <c r="C388" s="278">
        <v>382.95</v>
      </c>
      <c r="D388" s="279">
        <v>377.65000000000003</v>
      </c>
      <c r="E388" s="279">
        <v>369.30000000000007</v>
      </c>
      <c r="F388" s="279">
        <v>355.65000000000003</v>
      </c>
      <c r="G388" s="279">
        <v>347.30000000000007</v>
      </c>
      <c r="H388" s="279">
        <v>391.30000000000007</v>
      </c>
      <c r="I388" s="279">
        <v>399.65000000000009</v>
      </c>
      <c r="J388" s="279">
        <v>413.30000000000007</v>
      </c>
      <c r="K388" s="277">
        <v>386</v>
      </c>
      <c r="L388" s="277">
        <v>364</v>
      </c>
      <c r="M388" s="277">
        <v>1.4385300000000001</v>
      </c>
    </row>
    <row r="389" spans="1:13">
      <c r="A389" s="268">
        <v>379</v>
      </c>
      <c r="B389" s="277" t="s">
        <v>496</v>
      </c>
      <c r="C389" s="278">
        <v>389.75</v>
      </c>
      <c r="D389" s="279">
        <v>386.88333333333338</v>
      </c>
      <c r="E389" s="279">
        <v>379.26666666666677</v>
      </c>
      <c r="F389" s="279">
        <v>368.78333333333336</v>
      </c>
      <c r="G389" s="279">
        <v>361.16666666666674</v>
      </c>
      <c r="H389" s="279">
        <v>397.36666666666679</v>
      </c>
      <c r="I389" s="279">
        <v>404.98333333333346</v>
      </c>
      <c r="J389" s="279">
        <v>415.46666666666681</v>
      </c>
      <c r="K389" s="277">
        <v>394.5</v>
      </c>
      <c r="L389" s="277">
        <v>376.4</v>
      </c>
      <c r="M389" s="277">
        <v>8.4276499999999999</v>
      </c>
    </row>
    <row r="390" spans="1:13">
      <c r="A390" s="268">
        <v>380</v>
      </c>
      <c r="B390" s="277" t="s">
        <v>498</v>
      </c>
      <c r="C390" s="278">
        <v>107.2</v>
      </c>
      <c r="D390" s="279">
        <v>106.93333333333332</v>
      </c>
      <c r="E390" s="279">
        <v>105.36666666666665</v>
      </c>
      <c r="F390" s="279">
        <v>103.53333333333332</v>
      </c>
      <c r="G390" s="279">
        <v>101.96666666666664</v>
      </c>
      <c r="H390" s="279">
        <v>108.76666666666665</v>
      </c>
      <c r="I390" s="279">
        <v>110.33333333333334</v>
      </c>
      <c r="J390" s="279">
        <v>112.16666666666666</v>
      </c>
      <c r="K390" s="277">
        <v>108.5</v>
      </c>
      <c r="L390" s="277">
        <v>105.1</v>
      </c>
      <c r="M390" s="277">
        <v>9.6794399999999996</v>
      </c>
    </row>
    <row r="391" spans="1:13">
      <c r="A391" s="268">
        <v>381</v>
      </c>
      <c r="B391" s="277" t="s">
        <v>279</v>
      </c>
      <c r="C391" s="278">
        <v>447.8</v>
      </c>
      <c r="D391" s="279">
        <v>447.75</v>
      </c>
      <c r="E391" s="279">
        <v>443.05</v>
      </c>
      <c r="F391" s="279">
        <v>438.3</v>
      </c>
      <c r="G391" s="279">
        <v>433.6</v>
      </c>
      <c r="H391" s="279">
        <v>452.5</v>
      </c>
      <c r="I391" s="279">
        <v>457.20000000000005</v>
      </c>
      <c r="J391" s="279">
        <v>461.95</v>
      </c>
      <c r="K391" s="277">
        <v>452.45</v>
      </c>
      <c r="L391" s="277">
        <v>443</v>
      </c>
      <c r="M391" s="277">
        <v>0.41288999999999998</v>
      </c>
    </row>
    <row r="392" spans="1:13">
      <c r="A392" s="268">
        <v>382</v>
      </c>
      <c r="B392" s="277" t="s">
        <v>499</v>
      </c>
      <c r="C392" s="278">
        <v>290.10000000000002</v>
      </c>
      <c r="D392" s="279">
        <v>291.43333333333334</v>
      </c>
      <c r="E392" s="279">
        <v>284.86666666666667</v>
      </c>
      <c r="F392" s="279">
        <v>279.63333333333333</v>
      </c>
      <c r="G392" s="279">
        <v>273.06666666666666</v>
      </c>
      <c r="H392" s="279">
        <v>296.66666666666669</v>
      </c>
      <c r="I392" s="279">
        <v>303.23333333333341</v>
      </c>
      <c r="J392" s="279">
        <v>308.4666666666667</v>
      </c>
      <c r="K392" s="277">
        <v>298</v>
      </c>
      <c r="L392" s="277">
        <v>286.2</v>
      </c>
      <c r="M392" s="277">
        <v>7.2715100000000001</v>
      </c>
    </row>
    <row r="393" spans="1:13">
      <c r="A393" s="268">
        <v>383</v>
      </c>
      <c r="B393" s="277" t="s">
        <v>167</v>
      </c>
      <c r="C393" s="278">
        <v>689.85</v>
      </c>
      <c r="D393" s="279">
        <v>683.9</v>
      </c>
      <c r="E393" s="279">
        <v>670</v>
      </c>
      <c r="F393" s="279">
        <v>650.15</v>
      </c>
      <c r="G393" s="279">
        <v>636.25</v>
      </c>
      <c r="H393" s="279">
        <v>703.75</v>
      </c>
      <c r="I393" s="279">
        <v>717.64999999999986</v>
      </c>
      <c r="J393" s="279">
        <v>737.5</v>
      </c>
      <c r="K393" s="277">
        <v>697.8</v>
      </c>
      <c r="L393" s="277">
        <v>664.05</v>
      </c>
      <c r="M393" s="277">
        <v>8.2197600000000008</v>
      </c>
    </row>
    <row r="394" spans="1:13">
      <c r="A394" s="268">
        <v>384</v>
      </c>
      <c r="B394" s="277" t="s">
        <v>501</v>
      </c>
      <c r="C394" s="278">
        <v>1133.4000000000001</v>
      </c>
      <c r="D394" s="279">
        <v>1137.5833333333333</v>
      </c>
      <c r="E394" s="279">
        <v>1117.0166666666664</v>
      </c>
      <c r="F394" s="279">
        <v>1100.6333333333332</v>
      </c>
      <c r="G394" s="279">
        <v>1080.0666666666664</v>
      </c>
      <c r="H394" s="279">
        <v>1153.9666666666665</v>
      </c>
      <c r="I394" s="279">
        <v>1174.5333333333335</v>
      </c>
      <c r="J394" s="279">
        <v>1190.9166666666665</v>
      </c>
      <c r="K394" s="277">
        <v>1158.1500000000001</v>
      </c>
      <c r="L394" s="277">
        <v>1121.2</v>
      </c>
      <c r="M394" s="277">
        <v>0.19192999999999999</v>
      </c>
    </row>
    <row r="395" spans="1:13">
      <c r="A395" s="268">
        <v>385</v>
      </c>
      <c r="B395" s="277" t="s">
        <v>502</v>
      </c>
      <c r="C395" s="278">
        <v>260.10000000000002</v>
      </c>
      <c r="D395" s="279">
        <v>259.73333333333335</v>
      </c>
      <c r="E395" s="279">
        <v>255.06666666666672</v>
      </c>
      <c r="F395" s="279">
        <v>250.03333333333336</v>
      </c>
      <c r="G395" s="279">
        <v>245.36666666666673</v>
      </c>
      <c r="H395" s="279">
        <v>264.76666666666671</v>
      </c>
      <c r="I395" s="279">
        <v>269.43333333333334</v>
      </c>
      <c r="J395" s="279">
        <v>274.4666666666667</v>
      </c>
      <c r="K395" s="277">
        <v>264.39999999999998</v>
      </c>
      <c r="L395" s="277">
        <v>254.7</v>
      </c>
      <c r="M395" s="277">
        <v>6.5412400000000002</v>
      </c>
    </row>
    <row r="396" spans="1:13">
      <c r="A396" s="268">
        <v>386</v>
      </c>
      <c r="B396" s="277" t="s">
        <v>168</v>
      </c>
      <c r="C396" s="278">
        <v>175.6</v>
      </c>
      <c r="D396" s="279">
        <v>174.58333333333334</v>
      </c>
      <c r="E396" s="279">
        <v>171.66666666666669</v>
      </c>
      <c r="F396" s="279">
        <v>167.73333333333335</v>
      </c>
      <c r="G396" s="279">
        <v>164.81666666666669</v>
      </c>
      <c r="H396" s="279">
        <v>178.51666666666668</v>
      </c>
      <c r="I396" s="279">
        <v>181.43333333333337</v>
      </c>
      <c r="J396" s="279">
        <v>185.36666666666667</v>
      </c>
      <c r="K396" s="277">
        <v>177.5</v>
      </c>
      <c r="L396" s="277">
        <v>170.65</v>
      </c>
      <c r="M396" s="277">
        <v>214.15859</v>
      </c>
    </row>
    <row r="397" spans="1:13">
      <c r="A397" s="268">
        <v>387</v>
      </c>
      <c r="B397" s="277" t="s">
        <v>500</v>
      </c>
      <c r="C397" s="278">
        <v>45.45</v>
      </c>
      <c r="D397" s="279">
        <v>45.4</v>
      </c>
      <c r="E397" s="279">
        <v>44.75</v>
      </c>
      <c r="F397" s="279">
        <v>44.050000000000004</v>
      </c>
      <c r="G397" s="279">
        <v>43.400000000000006</v>
      </c>
      <c r="H397" s="279">
        <v>46.099999999999994</v>
      </c>
      <c r="I397" s="279">
        <v>46.749999999999986</v>
      </c>
      <c r="J397" s="279">
        <v>47.449999999999989</v>
      </c>
      <c r="K397" s="277">
        <v>46.05</v>
      </c>
      <c r="L397" s="277">
        <v>44.7</v>
      </c>
      <c r="M397" s="277">
        <v>5.7509899999999998</v>
      </c>
    </row>
    <row r="398" spans="1:13">
      <c r="A398" s="268">
        <v>388</v>
      </c>
      <c r="B398" s="277" t="s">
        <v>169</v>
      </c>
      <c r="C398" s="278">
        <v>106.45</v>
      </c>
      <c r="D398" s="279">
        <v>106.58333333333333</v>
      </c>
      <c r="E398" s="279">
        <v>104.46666666666665</v>
      </c>
      <c r="F398" s="279">
        <v>102.48333333333332</v>
      </c>
      <c r="G398" s="279">
        <v>100.36666666666665</v>
      </c>
      <c r="H398" s="279">
        <v>108.56666666666666</v>
      </c>
      <c r="I398" s="279">
        <v>110.68333333333334</v>
      </c>
      <c r="J398" s="279">
        <v>112.66666666666667</v>
      </c>
      <c r="K398" s="277">
        <v>108.7</v>
      </c>
      <c r="L398" s="277">
        <v>104.6</v>
      </c>
      <c r="M398" s="277">
        <v>75.16816</v>
      </c>
    </row>
    <row r="399" spans="1:13">
      <c r="A399" s="268">
        <v>389</v>
      </c>
      <c r="B399" s="277" t="s">
        <v>503</v>
      </c>
      <c r="C399" s="278">
        <v>115</v>
      </c>
      <c r="D399" s="279">
        <v>113.66666666666667</v>
      </c>
      <c r="E399" s="279">
        <v>111.33333333333334</v>
      </c>
      <c r="F399" s="279">
        <v>107.66666666666667</v>
      </c>
      <c r="G399" s="279">
        <v>105.33333333333334</v>
      </c>
      <c r="H399" s="279">
        <v>117.33333333333334</v>
      </c>
      <c r="I399" s="279">
        <v>119.66666666666669</v>
      </c>
      <c r="J399" s="279">
        <v>123.33333333333334</v>
      </c>
      <c r="K399" s="277">
        <v>116</v>
      </c>
      <c r="L399" s="277">
        <v>110</v>
      </c>
      <c r="M399" s="277">
        <v>6.6916599999999997</v>
      </c>
    </row>
    <row r="400" spans="1:13">
      <c r="A400" s="268">
        <v>390</v>
      </c>
      <c r="B400" s="277" t="s">
        <v>504</v>
      </c>
      <c r="C400" s="278">
        <v>635.6</v>
      </c>
      <c r="D400" s="279">
        <v>634.86666666666667</v>
      </c>
      <c r="E400" s="279">
        <v>625.73333333333335</v>
      </c>
      <c r="F400" s="279">
        <v>615.86666666666667</v>
      </c>
      <c r="G400" s="279">
        <v>606.73333333333335</v>
      </c>
      <c r="H400" s="279">
        <v>644.73333333333335</v>
      </c>
      <c r="I400" s="279">
        <v>653.86666666666679</v>
      </c>
      <c r="J400" s="279">
        <v>663.73333333333335</v>
      </c>
      <c r="K400" s="277">
        <v>644</v>
      </c>
      <c r="L400" s="277">
        <v>625</v>
      </c>
      <c r="M400" s="277">
        <v>2.3788800000000001</v>
      </c>
    </row>
    <row r="401" spans="1:13">
      <c r="A401" s="268">
        <v>391</v>
      </c>
      <c r="B401" s="277" t="s">
        <v>170</v>
      </c>
      <c r="C401" s="278">
        <v>2161.35</v>
      </c>
      <c r="D401" s="279">
        <v>2136.8666666666663</v>
      </c>
      <c r="E401" s="279">
        <v>2105.9333333333325</v>
      </c>
      <c r="F401" s="279">
        <v>2050.516666666666</v>
      </c>
      <c r="G401" s="279">
        <v>2019.5833333333321</v>
      </c>
      <c r="H401" s="279">
        <v>2192.2833333333328</v>
      </c>
      <c r="I401" s="279">
        <v>2223.2166666666662</v>
      </c>
      <c r="J401" s="279">
        <v>2278.6333333333332</v>
      </c>
      <c r="K401" s="277">
        <v>2167.8000000000002</v>
      </c>
      <c r="L401" s="277">
        <v>2081.4499999999998</v>
      </c>
      <c r="M401" s="277">
        <v>255.26054999999999</v>
      </c>
    </row>
    <row r="402" spans="1:13">
      <c r="A402" s="268">
        <v>392</v>
      </c>
      <c r="B402" s="277" t="s">
        <v>519</v>
      </c>
      <c r="C402" s="278">
        <v>9.25</v>
      </c>
      <c r="D402" s="279">
        <v>9.3833333333333329</v>
      </c>
      <c r="E402" s="279">
        <v>9.0666666666666664</v>
      </c>
      <c r="F402" s="279">
        <v>8.8833333333333329</v>
      </c>
      <c r="G402" s="279">
        <v>8.5666666666666664</v>
      </c>
      <c r="H402" s="279">
        <v>9.5666666666666664</v>
      </c>
      <c r="I402" s="279">
        <v>9.8833333333333329</v>
      </c>
      <c r="J402" s="279">
        <v>10.066666666666666</v>
      </c>
      <c r="K402" s="277">
        <v>9.6999999999999993</v>
      </c>
      <c r="L402" s="277">
        <v>9.1999999999999993</v>
      </c>
      <c r="M402" s="277">
        <v>15.38241</v>
      </c>
    </row>
    <row r="403" spans="1:13">
      <c r="A403" s="268">
        <v>393</v>
      </c>
      <c r="B403" s="277" t="s">
        <v>508</v>
      </c>
      <c r="C403" s="278">
        <v>181.4</v>
      </c>
      <c r="D403" s="279">
        <v>185.20000000000002</v>
      </c>
      <c r="E403" s="279">
        <v>177.60000000000002</v>
      </c>
      <c r="F403" s="279">
        <v>173.8</v>
      </c>
      <c r="G403" s="279">
        <v>166.20000000000002</v>
      </c>
      <c r="H403" s="279">
        <v>189.00000000000003</v>
      </c>
      <c r="I403" s="279">
        <v>196.6</v>
      </c>
      <c r="J403" s="279">
        <v>200.40000000000003</v>
      </c>
      <c r="K403" s="277">
        <v>192.8</v>
      </c>
      <c r="L403" s="277">
        <v>181.4</v>
      </c>
      <c r="M403" s="277">
        <v>5.61557</v>
      </c>
    </row>
    <row r="404" spans="1:13">
      <c r="A404" s="268">
        <v>394</v>
      </c>
      <c r="B404" s="277" t="s">
        <v>495</v>
      </c>
      <c r="C404" s="278">
        <v>239.9</v>
      </c>
      <c r="D404" s="279">
        <v>240.1</v>
      </c>
      <c r="E404" s="279">
        <v>237.79999999999998</v>
      </c>
      <c r="F404" s="279">
        <v>235.7</v>
      </c>
      <c r="G404" s="279">
        <v>233.39999999999998</v>
      </c>
      <c r="H404" s="279">
        <v>242.2</v>
      </c>
      <c r="I404" s="279">
        <v>244.5</v>
      </c>
      <c r="J404" s="279">
        <v>246.6</v>
      </c>
      <c r="K404" s="277">
        <v>242.4</v>
      </c>
      <c r="L404" s="277">
        <v>238</v>
      </c>
      <c r="M404" s="277">
        <v>3.8836200000000001</v>
      </c>
    </row>
    <row r="405" spans="1:13">
      <c r="A405" s="268">
        <v>395</v>
      </c>
      <c r="B405" s="277" t="s">
        <v>497</v>
      </c>
      <c r="C405" s="278">
        <v>20.55</v>
      </c>
      <c r="D405" s="279">
        <v>20.55</v>
      </c>
      <c r="E405" s="279">
        <v>20.3</v>
      </c>
      <c r="F405" s="279">
        <v>20.05</v>
      </c>
      <c r="G405" s="279">
        <v>19.8</v>
      </c>
      <c r="H405" s="279">
        <v>20.8</v>
      </c>
      <c r="I405" s="279">
        <v>21.05</v>
      </c>
      <c r="J405" s="279">
        <v>21.3</v>
      </c>
      <c r="K405" s="277">
        <v>20.8</v>
      </c>
      <c r="L405" s="277">
        <v>20.3</v>
      </c>
      <c r="M405" s="277">
        <v>31.720189999999999</v>
      </c>
    </row>
    <row r="406" spans="1:13">
      <c r="A406" s="268">
        <v>396</v>
      </c>
      <c r="B406" s="277" t="s">
        <v>512</v>
      </c>
      <c r="C406" s="278">
        <v>54</v>
      </c>
      <c r="D406" s="279">
        <v>54.583333333333336</v>
      </c>
      <c r="E406" s="279">
        <v>53.416666666666671</v>
      </c>
      <c r="F406" s="279">
        <v>52.833333333333336</v>
      </c>
      <c r="G406" s="279">
        <v>51.666666666666671</v>
      </c>
      <c r="H406" s="279">
        <v>55.166666666666671</v>
      </c>
      <c r="I406" s="279">
        <v>56.333333333333343</v>
      </c>
      <c r="J406" s="279">
        <v>56.916666666666671</v>
      </c>
      <c r="K406" s="277">
        <v>55.75</v>
      </c>
      <c r="L406" s="277">
        <v>54</v>
      </c>
      <c r="M406" s="277">
        <v>2.0446900000000001</v>
      </c>
    </row>
    <row r="407" spans="1:13">
      <c r="A407" s="268">
        <v>397</v>
      </c>
      <c r="B407" s="277" t="s">
        <v>171</v>
      </c>
      <c r="C407" s="278">
        <v>39.35</v>
      </c>
      <c r="D407" s="279">
        <v>38.766666666666673</v>
      </c>
      <c r="E407" s="279">
        <v>37.833333333333343</v>
      </c>
      <c r="F407" s="279">
        <v>36.31666666666667</v>
      </c>
      <c r="G407" s="279">
        <v>35.38333333333334</v>
      </c>
      <c r="H407" s="279">
        <v>40.283333333333346</v>
      </c>
      <c r="I407" s="279">
        <v>41.216666666666669</v>
      </c>
      <c r="J407" s="279">
        <v>42.733333333333348</v>
      </c>
      <c r="K407" s="277">
        <v>39.700000000000003</v>
      </c>
      <c r="L407" s="277">
        <v>37.25</v>
      </c>
      <c r="M407" s="277">
        <v>338.71870000000001</v>
      </c>
    </row>
    <row r="408" spans="1:13">
      <c r="A408" s="268">
        <v>398</v>
      </c>
      <c r="B408" s="277" t="s">
        <v>513</v>
      </c>
      <c r="C408" s="278">
        <v>8283.35</v>
      </c>
      <c r="D408" s="279">
        <v>8314.1</v>
      </c>
      <c r="E408" s="279">
        <v>8133.25</v>
      </c>
      <c r="F408" s="279">
        <v>7983.15</v>
      </c>
      <c r="G408" s="279">
        <v>7802.2999999999993</v>
      </c>
      <c r="H408" s="279">
        <v>8464.2000000000007</v>
      </c>
      <c r="I408" s="279">
        <v>8645.0500000000029</v>
      </c>
      <c r="J408" s="279">
        <v>8795.1500000000015</v>
      </c>
      <c r="K408" s="277">
        <v>8494.9500000000007</v>
      </c>
      <c r="L408" s="277">
        <v>8164</v>
      </c>
      <c r="M408" s="277">
        <v>0.42593999999999999</v>
      </c>
    </row>
    <row r="409" spans="1:13">
      <c r="A409" s="268">
        <v>399</v>
      </c>
      <c r="B409" s="277" t="s">
        <v>3524</v>
      </c>
      <c r="C409" s="278">
        <v>809.15</v>
      </c>
      <c r="D409" s="279">
        <v>809.36666666666667</v>
      </c>
      <c r="E409" s="279">
        <v>804.7833333333333</v>
      </c>
      <c r="F409" s="279">
        <v>800.41666666666663</v>
      </c>
      <c r="G409" s="279">
        <v>795.83333333333326</v>
      </c>
      <c r="H409" s="279">
        <v>813.73333333333335</v>
      </c>
      <c r="I409" s="279">
        <v>818.31666666666661</v>
      </c>
      <c r="J409" s="279">
        <v>822.68333333333339</v>
      </c>
      <c r="K409" s="277">
        <v>813.95</v>
      </c>
      <c r="L409" s="277">
        <v>805</v>
      </c>
      <c r="M409" s="277">
        <v>8.0170899999999996</v>
      </c>
    </row>
    <row r="410" spans="1:13">
      <c r="A410" s="268">
        <v>400</v>
      </c>
      <c r="B410" s="277" t="s">
        <v>280</v>
      </c>
      <c r="C410" s="278">
        <v>830.5</v>
      </c>
      <c r="D410" s="279">
        <v>832</v>
      </c>
      <c r="E410" s="279">
        <v>820.5</v>
      </c>
      <c r="F410" s="279">
        <v>810.5</v>
      </c>
      <c r="G410" s="279">
        <v>799</v>
      </c>
      <c r="H410" s="279">
        <v>842</v>
      </c>
      <c r="I410" s="279">
        <v>853.5</v>
      </c>
      <c r="J410" s="279">
        <v>863.5</v>
      </c>
      <c r="K410" s="277">
        <v>843.5</v>
      </c>
      <c r="L410" s="277">
        <v>822</v>
      </c>
      <c r="M410" s="277">
        <v>16.85144</v>
      </c>
    </row>
    <row r="411" spans="1:13">
      <c r="A411" s="268">
        <v>401</v>
      </c>
      <c r="B411" s="277" t="s">
        <v>172</v>
      </c>
      <c r="C411" s="278">
        <v>194.85</v>
      </c>
      <c r="D411" s="279">
        <v>196.25</v>
      </c>
      <c r="E411" s="279">
        <v>191.1</v>
      </c>
      <c r="F411" s="279">
        <v>187.35</v>
      </c>
      <c r="G411" s="279">
        <v>182.2</v>
      </c>
      <c r="H411" s="279">
        <v>200</v>
      </c>
      <c r="I411" s="279">
        <v>205.14999999999998</v>
      </c>
      <c r="J411" s="279">
        <v>208.9</v>
      </c>
      <c r="K411" s="277">
        <v>201.4</v>
      </c>
      <c r="L411" s="277">
        <v>192.5</v>
      </c>
      <c r="M411" s="277">
        <v>727.16962000000001</v>
      </c>
    </row>
    <row r="412" spans="1:13">
      <c r="A412" s="268">
        <v>402</v>
      </c>
      <c r="B412" s="277" t="s">
        <v>514</v>
      </c>
      <c r="C412" s="278">
        <v>3874.8</v>
      </c>
      <c r="D412" s="279">
        <v>3886.7666666666664</v>
      </c>
      <c r="E412" s="279">
        <v>3769.9833333333327</v>
      </c>
      <c r="F412" s="279">
        <v>3665.1666666666661</v>
      </c>
      <c r="G412" s="279">
        <v>3548.3833333333323</v>
      </c>
      <c r="H412" s="279">
        <v>3991.583333333333</v>
      </c>
      <c r="I412" s="279">
        <v>4108.3666666666668</v>
      </c>
      <c r="J412" s="279">
        <v>4213.1833333333334</v>
      </c>
      <c r="K412" s="277">
        <v>4003.55</v>
      </c>
      <c r="L412" s="277">
        <v>3781.95</v>
      </c>
      <c r="M412" s="277">
        <v>0.14113000000000001</v>
      </c>
    </row>
    <row r="413" spans="1:13">
      <c r="A413" s="268">
        <v>403</v>
      </c>
      <c r="B413" s="277" t="s">
        <v>2403</v>
      </c>
      <c r="C413" s="278">
        <v>76.8</v>
      </c>
      <c r="D413" s="279">
        <v>77.516666666666666</v>
      </c>
      <c r="E413" s="279">
        <v>75.333333333333329</v>
      </c>
      <c r="F413" s="279">
        <v>73.86666666666666</v>
      </c>
      <c r="G413" s="279">
        <v>71.683333333333323</v>
      </c>
      <c r="H413" s="279">
        <v>78.983333333333334</v>
      </c>
      <c r="I413" s="279">
        <v>81.166666666666671</v>
      </c>
      <c r="J413" s="279">
        <v>82.63333333333334</v>
      </c>
      <c r="K413" s="277">
        <v>79.7</v>
      </c>
      <c r="L413" s="277">
        <v>76.05</v>
      </c>
      <c r="M413" s="277">
        <v>2.2610000000000001</v>
      </c>
    </row>
    <row r="414" spans="1:13">
      <c r="A414" s="268">
        <v>404</v>
      </c>
      <c r="B414" s="277" t="s">
        <v>2405</v>
      </c>
      <c r="C414" s="278">
        <v>56.85</v>
      </c>
      <c r="D414" s="279">
        <v>56.683333333333337</v>
      </c>
      <c r="E414" s="279">
        <v>56.166666666666671</v>
      </c>
      <c r="F414" s="279">
        <v>55.483333333333334</v>
      </c>
      <c r="G414" s="279">
        <v>54.966666666666669</v>
      </c>
      <c r="H414" s="279">
        <v>57.366666666666674</v>
      </c>
      <c r="I414" s="279">
        <v>57.88333333333334</v>
      </c>
      <c r="J414" s="279">
        <v>58.566666666666677</v>
      </c>
      <c r="K414" s="277">
        <v>57.2</v>
      </c>
      <c r="L414" s="277">
        <v>56</v>
      </c>
      <c r="M414" s="277">
        <v>6.7442299999999999</v>
      </c>
    </row>
    <row r="415" spans="1:13">
      <c r="A415" s="268">
        <v>405</v>
      </c>
      <c r="B415" s="277" t="s">
        <v>2413</v>
      </c>
      <c r="C415" s="278">
        <v>137.85</v>
      </c>
      <c r="D415" s="279">
        <v>136.85</v>
      </c>
      <c r="E415" s="279">
        <v>134.19999999999999</v>
      </c>
      <c r="F415" s="279">
        <v>130.54999999999998</v>
      </c>
      <c r="G415" s="279">
        <v>127.89999999999998</v>
      </c>
      <c r="H415" s="279">
        <v>140.5</v>
      </c>
      <c r="I415" s="279">
        <v>143.15000000000003</v>
      </c>
      <c r="J415" s="279">
        <v>146.80000000000001</v>
      </c>
      <c r="K415" s="277">
        <v>139.5</v>
      </c>
      <c r="L415" s="277">
        <v>133.19999999999999</v>
      </c>
      <c r="M415" s="277">
        <v>14.07938</v>
      </c>
    </row>
    <row r="416" spans="1:13">
      <c r="A416" s="268">
        <v>406</v>
      </c>
      <c r="B416" s="277" t="s">
        <v>516</v>
      </c>
      <c r="C416" s="278">
        <v>1414.1</v>
      </c>
      <c r="D416" s="279">
        <v>1409.1833333333334</v>
      </c>
      <c r="E416" s="279">
        <v>1387.4166666666667</v>
      </c>
      <c r="F416" s="279">
        <v>1360.7333333333333</v>
      </c>
      <c r="G416" s="279">
        <v>1338.9666666666667</v>
      </c>
      <c r="H416" s="279">
        <v>1435.8666666666668</v>
      </c>
      <c r="I416" s="279">
        <v>1457.6333333333332</v>
      </c>
      <c r="J416" s="279">
        <v>1484.3166666666668</v>
      </c>
      <c r="K416" s="277">
        <v>1430.95</v>
      </c>
      <c r="L416" s="277">
        <v>1382.5</v>
      </c>
      <c r="M416" s="277">
        <v>0.20577000000000001</v>
      </c>
    </row>
    <row r="417" spans="1:13">
      <c r="A417" s="268">
        <v>407</v>
      </c>
      <c r="B417" s="277" t="s">
        <v>518</v>
      </c>
      <c r="C417" s="278">
        <v>168.75</v>
      </c>
      <c r="D417" s="279">
        <v>168.6</v>
      </c>
      <c r="E417" s="279">
        <v>166.14999999999998</v>
      </c>
      <c r="F417" s="279">
        <v>163.54999999999998</v>
      </c>
      <c r="G417" s="279">
        <v>161.09999999999997</v>
      </c>
      <c r="H417" s="279">
        <v>171.2</v>
      </c>
      <c r="I417" s="279">
        <v>173.64999999999998</v>
      </c>
      <c r="J417" s="279">
        <v>176.25</v>
      </c>
      <c r="K417" s="277">
        <v>171.05</v>
      </c>
      <c r="L417" s="277">
        <v>166</v>
      </c>
      <c r="M417" s="277">
        <v>1.2696499999999999</v>
      </c>
    </row>
    <row r="418" spans="1:13">
      <c r="A418" s="268">
        <v>408</v>
      </c>
      <c r="B418" s="277" t="s">
        <v>173</v>
      </c>
      <c r="C418" s="278">
        <v>19401.5</v>
      </c>
      <c r="D418" s="279">
        <v>19345.183333333334</v>
      </c>
      <c r="E418" s="279">
        <v>19124.366666666669</v>
      </c>
      <c r="F418" s="279">
        <v>18847.233333333334</v>
      </c>
      <c r="G418" s="279">
        <v>18626.416666666668</v>
      </c>
      <c r="H418" s="279">
        <v>19622.316666666669</v>
      </c>
      <c r="I418" s="279">
        <v>19843.133333333335</v>
      </c>
      <c r="J418" s="279">
        <v>20120.26666666667</v>
      </c>
      <c r="K418" s="277">
        <v>19566</v>
      </c>
      <c r="L418" s="277">
        <v>19068.05</v>
      </c>
      <c r="M418" s="277">
        <v>0.83567000000000002</v>
      </c>
    </row>
    <row r="419" spans="1:13">
      <c r="A419" s="268">
        <v>409</v>
      </c>
      <c r="B419" s="277" t="s">
        <v>520</v>
      </c>
      <c r="C419" s="278">
        <v>946.6</v>
      </c>
      <c r="D419" s="279">
        <v>944.51666666666677</v>
      </c>
      <c r="E419" s="279">
        <v>932.13333333333355</v>
      </c>
      <c r="F419" s="279">
        <v>917.66666666666674</v>
      </c>
      <c r="G419" s="279">
        <v>905.28333333333353</v>
      </c>
      <c r="H419" s="279">
        <v>958.98333333333358</v>
      </c>
      <c r="I419" s="279">
        <v>971.36666666666679</v>
      </c>
      <c r="J419" s="279">
        <v>985.8333333333336</v>
      </c>
      <c r="K419" s="277">
        <v>956.9</v>
      </c>
      <c r="L419" s="277">
        <v>930.05</v>
      </c>
      <c r="M419" s="277">
        <v>0.16295000000000001</v>
      </c>
    </row>
    <row r="420" spans="1:13">
      <c r="A420" s="268">
        <v>410</v>
      </c>
      <c r="B420" s="277" t="s">
        <v>174</v>
      </c>
      <c r="C420" s="278">
        <v>1198.3</v>
      </c>
      <c r="D420" s="279">
        <v>1191.9333333333334</v>
      </c>
      <c r="E420" s="279">
        <v>1182.1166666666668</v>
      </c>
      <c r="F420" s="279">
        <v>1165.9333333333334</v>
      </c>
      <c r="G420" s="279">
        <v>1156.1166666666668</v>
      </c>
      <c r="H420" s="279">
        <v>1208.1166666666668</v>
      </c>
      <c r="I420" s="279">
        <v>1217.9333333333334</v>
      </c>
      <c r="J420" s="279">
        <v>1234.1166666666668</v>
      </c>
      <c r="K420" s="277">
        <v>1201.75</v>
      </c>
      <c r="L420" s="277">
        <v>1175.75</v>
      </c>
      <c r="M420" s="277">
        <v>3.0415800000000002</v>
      </c>
    </row>
    <row r="421" spans="1:13">
      <c r="A421" s="268">
        <v>411</v>
      </c>
      <c r="B421" s="277" t="s">
        <v>515</v>
      </c>
      <c r="C421" s="278">
        <v>343.65</v>
      </c>
      <c r="D421" s="279">
        <v>346.59999999999997</v>
      </c>
      <c r="E421" s="279">
        <v>338.04999999999995</v>
      </c>
      <c r="F421" s="279">
        <v>332.45</v>
      </c>
      <c r="G421" s="279">
        <v>323.89999999999998</v>
      </c>
      <c r="H421" s="279">
        <v>352.19999999999993</v>
      </c>
      <c r="I421" s="279">
        <v>360.75</v>
      </c>
      <c r="J421" s="279">
        <v>366.34999999999991</v>
      </c>
      <c r="K421" s="277">
        <v>355.15</v>
      </c>
      <c r="L421" s="277">
        <v>341</v>
      </c>
      <c r="M421" s="277">
        <v>0.43819000000000002</v>
      </c>
    </row>
    <row r="422" spans="1:13">
      <c r="A422" s="268">
        <v>412</v>
      </c>
      <c r="B422" s="277" t="s">
        <v>510</v>
      </c>
      <c r="C422" s="278">
        <v>23.2</v>
      </c>
      <c r="D422" s="279">
        <v>23.25</v>
      </c>
      <c r="E422" s="279">
        <v>23</v>
      </c>
      <c r="F422" s="279">
        <v>22.8</v>
      </c>
      <c r="G422" s="279">
        <v>22.55</v>
      </c>
      <c r="H422" s="279">
        <v>23.45</v>
      </c>
      <c r="I422" s="279">
        <v>23.7</v>
      </c>
      <c r="J422" s="279">
        <v>23.9</v>
      </c>
      <c r="K422" s="277">
        <v>23.5</v>
      </c>
      <c r="L422" s="277">
        <v>23.05</v>
      </c>
      <c r="M422" s="277">
        <v>11.73142</v>
      </c>
    </row>
    <row r="423" spans="1:13">
      <c r="A423" s="268">
        <v>413</v>
      </c>
      <c r="B423" s="277" t="s">
        <v>511</v>
      </c>
      <c r="C423" s="278">
        <v>1523.3</v>
      </c>
      <c r="D423" s="279">
        <v>1533.9333333333334</v>
      </c>
      <c r="E423" s="279">
        <v>1487.1166666666668</v>
      </c>
      <c r="F423" s="279">
        <v>1450.9333333333334</v>
      </c>
      <c r="G423" s="279">
        <v>1404.1166666666668</v>
      </c>
      <c r="H423" s="279">
        <v>1570.1166666666668</v>
      </c>
      <c r="I423" s="279">
        <v>1616.9333333333334</v>
      </c>
      <c r="J423" s="279">
        <v>1653.1166666666668</v>
      </c>
      <c r="K423" s="277">
        <v>1580.75</v>
      </c>
      <c r="L423" s="277">
        <v>1497.75</v>
      </c>
      <c r="M423" s="277">
        <v>0.68569999999999998</v>
      </c>
    </row>
    <row r="424" spans="1:13">
      <c r="A424" s="268">
        <v>414</v>
      </c>
      <c r="B424" s="277" t="s">
        <v>521</v>
      </c>
      <c r="C424" s="278">
        <v>242.35</v>
      </c>
      <c r="D424" s="279">
        <v>239.51666666666665</v>
      </c>
      <c r="E424" s="279">
        <v>235.0333333333333</v>
      </c>
      <c r="F424" s="279">
        <v>227.71666666666664</v>
      </c>
      <c r="G424" s="279">
        <v>223.23333333333329</v>
      </c>
      <c r="H424" s="279">
        <v>246.83333333333331</v>
      </c>
      <c r="I424" s="279">
        <v>251.31666666666666</v>
      </c>
      <c r="J424" s="279">
        <v>258.63333333333333</v>
      </c>
      <c r="K424" s="277">
        <v>244</v>
      </c>
      <c r="L424" s="277">
        <v>232.2</v>
      </c>
      <c r="M424" s="277">
        <v>3.0672999999999999</v>
      </c>
    </row>
    <row r="425" spans="1:13">
      <c r="A425" s="268">
        <v>415</v>
      </c>
      <c r="B425" s="277" t="s">
        <v>522</v>
      </c>
      <c r="C425" s="278">
        <v>1005.1</v>
      </c>
      <c r="D425" s="279">
        <v>1004.2666666666665</v>
      </c>
      <c r="E425" s="279">
        <v>983.68333333333317</v>
      </c>
      <c r="F425" s="279">
        <v>962.26666666666665</v>
      </c>
      <c r="G425" s="279">
        <v>941.68333333333328</v>
      </c>
      <c r="H425" s="279">
        <v>1025.6833333333329</v>
      </c>
      <c r="I425" s="279">
        <v>1046.2666666666664</v>
      </c>
      <c r="J425" s="279">
        <v>1067.6833333333329</v>
      </c>
      <c r="K425" s="277">
        <v>1024.8499999999999</v>
      </c>
      <c r="L425" s="277">
        <v>982.85</v>
      </c>
      <c r="M425" s="277">
        <v>7.8119999999999995E-2</v>
      </c>
    </row>
    <row r="426" spans="1:13">
      <c r="A426" s="268">
        <v>416</v>
      </c>
      <c r="B426" s="277" t="s">
        <v>523</v>
      </c>
      <c r="C426" s="278">
        <v>308.39999999999998</v>
      </c>
      <c r="D426" s="279">
        <v>312.2833333333333</v>
      </c>
      <c r="E426" s="279">
        <v>302.61666666666662</v>
      </c>
      <c r="F426" s="279">
        <v>296.83333333333331</v>
      </c>
      <c r="G426" s="279">
        <v>287.16666666666663</v>
      </c>
      <c r="H426" s="279">
        <v>318.06666666666661</v>
      </c>
      <c r="I426" s="279">
        <v>327.73333333333335</v>
      </c>
      <c r="J426" s="279">
        <v>333.51666666666659</v>
      </c>
      <c r="K426" s="277">
        <v>321.95</v>
      </c>
      <c r="L426" s="277">
        <v>306.5</v>
      </c>
      <c r="M426" s="277">
        <v>2.8038699999999999</v>
      </c>
    </row>
    <row r="427" spans="1:13">
      <c r="A427" s="268">
        <v>417</v>
      </c>
      <c r="B427" s="277" t="s">
        <v>524</v>
      </c>
      <c r="C427" s="278">
        <v>7.1</v>
      </c>
      <c r="D427" s="279">
        <v>7.083333333333333</v>
      </c>
      <c r="E427" s="279">
        <v>7.0166666666666657</v>
      </c>
      <c r="F427" s="279">
        <v>6.9333333333333327</v>
      </c>
      <c r="G427" s="279">
        <v>6.8666666666666654</v>
      </c>
      <c r="H427" s="279">
        <v>7.1666666666666661</v>
      </c>
      <c r="I427" s="279">
        <v>7.2333333333333343</v>
      </c>
      <c r="J427" s="279">
        <v>7.3166666666666664</v>
      </c>
      <c r="K427" s="277">
        <v>7.15</v>
      </c>
      <c r="L427" s="277">
        <v>7</v>
      </c>
      <c r="M427" s="277">
        <v>74.230270000000004</v>
      </c>
    </row>
    <row r="428" spans="1:13">
      <c r="A428" s="268">
        <v>418</v>
      </c>
      <c r="B428" s="277" t="s">
        <v>2517</v>
      </c>
      <c r="C428" s="278">
        <v>581.04999999999995</v>
      </c>
      <c r="D428" s="279">
        <v>574.56666666666672</v>
      </c>
      <c r="E428" s="279">
        <v>562.28333333333342</v>
      </c>
      <c r="F428" s="279">
        <v>543.51666666666665</v>
      </c>
      <c r="G428" s="279">
        <v>531.23333333333335</v>
      </c>
      <c r="H428" s="279">
        <v>593.33333333333348</v>
      </c>
      <c r="I428" s="279">
        <v>605.61666666666679</v>
      </c>
      <c r="J428" s="279">
        <v>624.38333333333355</v>
      </c>
      <c r="K428" s="277">
        <v>586.85</v>
      </c>
      <c r="L428" s="277">
        <v>555.79999999999995</v>
      </c>
      <c r="M428" s="277">
        <v>0.44664999999999999</v>
      </c>
    </row>
    <row r="429" spans="1:13">
      <c r="A429" s="268">
        <v>419</v>
      </c>
      <c r="B429" s="277" t="s">
        <v>527</v>
      </c>
      <c r="C429" s="278">
        <v>178.15</v>
      </c>
      <c r="D429" s="279">
        <v>179.21666666666667</v>
      </c>
      <c r="E429" s="279">
        <v>175.03333333333333</v>
      </c>
      <c r="F429" s="279">
        <v>171.91666666666666</v>
      </c>
      <c r="G429" s="279">
        <v>167.73333333333332</v>
      </c>
      <c r="H429" s="279">
        <v>182.33333333333334</v>
      </c>
      <c r="I429" s="279">
        <v>186.51666666666668</v>
      </c>
      <c r="J429" s="279">
        <v>189.63333333333335</v>
      </c>
      <c r="K429" s="277">
        <v>183.4</v>
      </c>
      <c r="L429" s="277">
        <v>176.1</v>
      </c>
      <c r="M429" s="277">
        <v>8.5993899999999996</v>
      </c>
    </row>
    <row r="430" spans="1:13">
      <c r="A430" s="268">
        <v>420</v>
      </c>
      <c r="B430" s="277" t="s">
        <v>2526</v>
      </c>
      <c r="C430" s="278">
        <v>50.5</v>
      </c>
      <c r="D430" s="279">
        <v>50.5</v>
      </c>
      <c r="E430" s="279">
        <v>49.75</v>
      </c>
      <c r="F430" s="279">
        <v>49</v>
      </c>
      <c r="G430" s="279">
        <v>48.25</v>
      </c>
      <c r="H430" s="279">
        <v>51.25</v>
      </c>
      <c r="I430" s="279">
        <v>52</v>
      </c>
      <c r="J430" s="279">
        <v>52.75</v>
      </c>
      <c r="K430" s="277">
        <v>51.25</v>
      </c>
      <c r="L430" s="277">
        <v>49.75</v>
      </c>
      <c r="M430" s="277">
        <v>24.047190000000001</v>
      </c>
    </row>
    <row r="431" spans="1:13">
      <c r="A431" s="268">
        <v>421</v>
      </c>
      <c r="B431" s="277" t="s">
        <v>175</v>
      </c>
      <c r="C431" s="286">
        <v>4123.55</v>
      </c>
      <c r="D431" s="287">
        <v>4098.833333333333</v>
      </c>
      <c r="E431" s="287">
        <v>4059.7166666666662</v>
      </c>
      <c r="F431" s="287">
        <v>3995.8833333333332</v>
      </c>
      <c r="G431" s="287">
        <v>3956.7666666666664</v>
      </c>
      <c r="H431" s="287">
        <v>4162.6666666666661</v>
      </c>
      <c r="I431" s="287">
        <v>4201.7833333333328</v>
      </c>
      <c r="J431" s="287">
        <v>4265.6166666666659</v>
      </c>
      <c r="K431" s="288">
        <v>4137.95</v>
      </c>
      <c r="L431" s="288">
        <v>4035</v>
      </c>
      <c r="M431" s="288">
        <v>2.0644100000000001</v>
      </c>
    </row>
    <row r="432" spans="1:13">
      <c r="A432" s="268">
        <v>422</v>
      </c>
      <c r="B432" s="277" t="s">
        <v>176</v>
      </c>
      <c r="C432" s="277">
        <v>638.85</v>
      </c>
      <c r="D432" s="279">
        <v>641.65</v>
      </c>
      <c r="E432" s="279">
        <v>627.29999999999995</v>
      </c>
      <c r="F432" s="279">
        <v>615.75</v>
      </c>
      <c r="G432" s="279">
        <v>601.4</v>
      </c>
      <c r="H432" s="279">
        <v>653.19999999999993</v>
      </c>
      <c r="I432" s="279">
        <v>667.55000000000007</v>
      </c>
      <c r="J432" s="279">
        <v>679.09999999999991</v>
      </c>
      <c r="K432" s="277">
        <v>656</v>
      </c>
      <c r="L432" s="277">
        <v>630.1</v>
      </c>
      <c r="M432" s="277">
        <v>56.74353</v>
      </c>
    </row>
    <row r="433" spans="1:13">
      <c r="A433" s="268">
        <v>423</v>
      </c>
      <c r="B433" s="277" t="s">
        <v>177</v>
      </c>
      <c r="C433" s="277">
        <v>609.65</v>
      </c>
      <c r="D433" s="279">
        <v>606.0333333333333</v>
      </c>
      <c r="E433" s="279">
        <v>599.61666666666656</v>
      </c>
      <c r="F433" s="279">
        <v>589.58333333333326</v>
      </c>
      <c r="G433" s="279">
        <v>583.16666666666652</v>
      </c>
      <c r="H433" s="279">
        <v>616.06666666666661</v>
      </c>
      <c r="I433" s="279">
        <v>622.48333333333335</v>
      </c>
      <c r="J433" s="279">
        <v>632.51666666666665</v>
      </c>
      <c r="K433" s="277">
        <v>612.45000000000005</v>
      </c>
      <c r="L433" s="277">
        <v>596</v>
      </c>
      <c r="M433" s="277">
        <v>6.7694099999999997</v>
      </c>
    </row>
    <row r="434" spans="1:13">
      <c r="A434" s="268">
        <v>424</v>
      </c>
      <c r="B434" s="277" t="s">
        <v>525</v>
      </c>
      <c r="C434" s="277">
        <v>83.15</v>
      </c>
      <c r="D434" s="279">
        <v>83.266666666666666</v>
      </c>
      <c r="E434" s="279">
        <v>82.383333333333326</v>
      </c>
      <c r="F434" s="279">
        <v>81.61666666666666</v>
      </c>
      <c r="G434" s="279">
        <v>80.73333333333332</v>
      </c>
      <c r="H434" s="279">
        <v>84.033333333333331</v>
      </c>
      <c r="I434" s="279">
        <v>84.916666666666686</v>
      </c>
      <c r="J434" s="279">
        <v>85.683333333333337</v>
      </c>
      <c r="K434" s="277">
        <v>84.15</v>
      </c>
      <c r="L434" s="277">
        <v>82.5</v>
      </c>
      <c r="M434" s="277">
        <v>0.43136999999999998</v>
      </c>
    </row>
    <row r="435" spans="1:13">
      <c r="A435" s="268">
        <v>425</v>
      </c>
      <c r="B435" s="277" t="s">
        <v>281</v>
      </c>
      <c r="C435" s="277">
        <v>148.4</v>
      </c>
      <c r="D435" s="279">
        <v>148.1</v>
      </c>
      <c r="E435" s="279">
        <v>144.69999999999999</v>
      </c>
      <c r="F435" s="279">
        <v>141</v>
      </c>
      <c r="G435" s="279">
        <v>137.6</v>
      </c>
      <c r="H435" s="279">
        <v>151.79999999999998</v>
      </c>
      <c r="I435" s="279">
        <v>155.20000000000002</v>
      </c>
      <c r="J435" s="279">
        <v>158.89999999999998</v>
      </c>
      <c r="K435" s="277">
        <v>151.5</v>
      </c>
      <c r="L435" s="277">
        <v>144.4</v>
      </c>
      <c r="M435" s="277">
        <v>13.27074</v>
      </c>
    </row>
    <row r="436" spans="1:13">
      <c r="A436" s="268">
        <v>426</v>
      </c>
      <c r="B436" s="277" t="s">
        <v>526</v>
      </c>
      <c r="C436" s="277">
        <v>430.9</v>
      </c>
      <c r="D436" s="279">
        <v>430.13333333333338</v>
      </c>
      <c r="E436" s="279">
        <v>422.26666666666677</v>
      </c>
      <c r="F436" s="279">
        <v>413.63333333333338</v>
      </c>
      <c r="G436" s="279">
        <v>405.76666666666677</v>
      </c>
      <c r="H436" s="279">
        <v>438.76666666666677</v>
      </c>
      <c r="I436" s="279">
        <v>446.63333333333344</v>
      </c>
      <c r="J436" s="279">
        <v>455.26666666666677</v>
      </c>
      <c r="K436" s="277">
        <v>438</v>
      </c>
      <c r="L436" s="277">
        <v>421.5</v>
      </c>
      <c r="M436" s="277">
        <v>1.43096</v>
      </c>
    </row>
    <row r="437" spans="1:13">
      <c r="A437" s="268">
        <v>427</v>
      </c>
      <c r="B437" s="277" t="s">
        <v>3388</v>
      </c>
      <c r="C437" s="277">
        <v>263.39999999999998</v>
      </c>
      <c r="D437" s="279">
        <v>263.55</v>
      </c>
      <c r="E437" s="279">
        <v>257.85000000000002</v>
      </c>
      <c r="F437" s="279">
        <v>252.3</v>
      </c>
      <c r="G437" s="279">
        <v>246.60000000000002</v>
      </c>
      <c r="H437" s="279">
        <v>269.10000000000002</v>
      </c>
      <c r="I437" s="279">
        <v>274.79999999999995</v>
      </c>
      <c r="J437" s="279">
        <v>280.35000000000002</v>
      </c>
      <c r="K437" s="277">
        <v>269.25</v>
      </c>
      <c r="L437" s="277">
        <v>258</v>
      </c>
      <c r="M437" s="277">
        <v>1.9752000000000001</v>
      </c>
    </row>
    <row r="438" spans="1:13">
      <c r="A438" s="268">
        <v>428</v>
      </c>
      <c r="B438" s="277" t="s">
        <v>529</v>
      </c>
      <c r="C438" s="277">
        <v>1338.8</v>
      </c>
      <c r="D438" s="279">
        <v>1344.6000000000001</v>
      </c>
      <c r="E438" s="279">
        <v>1292.2000000000003</v>
      </c>
      <c r="F438" s="279">
        <v>1245.6000000000001</v>
      </c>
      <c r="G438" s="279">
        <v>1193.2000000000003</v>
      </c>
      <c r="H438" s="279">
        <v>1391.2000000000003</v>
      </c>
      <c r="I438" s="279">
        <v>1443.6000000000004</v>
      </c>
      <c r="J438" s="279">
        <v>1490.2000000000003</v>
      </c>
      <c r="K438" s="277">
        <v>1397</v>
      </c>
      <c r="L438" s="277">
        <v>1298</v>
      </c>
      <c r="M438" s="277">
        <v>1.24221</v>
      </c>
    </row>
    <row r="439" spans="1:13">
      <c r="A439" s="268">
        <v>429</v>
      </c>
      <c r="B439" s="277" t="s">
        <v>530</v>
      </c>
      <c r="C439" s="277">
        <v>414.25</v>
      </c>
      <c r="D439" s="279">
        <v>411.48333333333335</v>
      </c>
      <c r="E439" s="279">
        <v>400.06666666666672</v>
      </c>
      <c r="F439" s="279">
        <v>385.88333333333338</v>
      </c>
      <c r="G439" s="279">
        <v>374.46666666666675</v>
      </c>
      <c r="H439" s="279">
        <v>425.66666666666669</v>
      </c>
      <c r="I439" s="279">
        <v>437.08333333333331</v>
      </c>
      <c r="J439" s="279">
        <v>451.26666666666665</v>
      </c>
      <c r="K439" s="277">
        <v>422.9</v>
      </c>
      <c r="L439" s="277">
        <v>397.3</v>
      </c>
      <c r="M439" s="277">
        <v>1.1075900000000001</v>
      </c>
    </row>
    <row r="440" spans="1:13">
      <c r="A440" s="268">
        <v>430</v>
      </c>
      <c r="B440" s="277" t="s">
        <v>178</v>
      </c>
      <c r="C440" s="277">
        <v>509.3</v>
      </c>
      <c r="D440" s="279">
        <v>505.23333333333329</v>
      </c>
      <c r="E440" s="279">
        <v>497.66666666666663</v>
      </c>
      <c r="F440" s="279">
        <v>486.03333333333336</v>
      </c>
      <c r="G440" s="279">
        <v>478.4666666666667</v>
      </c>
      <c r="H440" s="279">
        <v>516.86666666666656</v>
      </c>
      <c r="I440" s="279">
        <v>524.43333333333328</v>
      </c>
      <c r="J440" s="279">
        <v>536.06666666666649</v>
      </c>
      <c r="K440" s="277">
        <v>512.79999999999995</v>
      </c>
      <c r="L440" s="277">
        <v>493.6</v>
      </c>
      <c r="M440" s="277">
        <v>105.32178</v>
      </c>
    </row>
    <row r="441" spans="1:13">
      <c r="A441" s="268">
        <v>431</v>
      </c>
      <c r="B441" s="277" t="s">
        <v>531</v>
      </c>
      <c r="C441" s="277">
        <v>257.3</v>
      </c>
      <c r="D441" s="279">
        <v>259.88333333333338</v>
      </c>
      <c r="E441" s="279">
        <v>249.41666666666674</v>
      </c>
      <c r="F441" s="279">
        <v>241.53333333333336</v>
      </c>
      <c r="G441" s="279">
        <v>231.06666666666672</v>
      </c>
      <c r="H441" s="279">
        <v>267.76666666666677</v>
      </c>
      <c r="I441" s="279">
        <v>278.23333333333335</v>
      </c>
      <c r="J441" s="279">
        <v>286.11666666666679</v>
      </c>
      <c r="K441" s="277">
        <v>270.35000000000002</v>
      </c>
      <c r="L441" s="277">
        <v>252</v>
      </c>
      <c r="M441" s="277">
        <v>2.5010699999999999</v>
      </c>
    </row>
    <row r="442" spans="1:13">
      <c r="A442" s="268">
        <v>432</v>
      </c>
      <c r="B442" s="277" t="s">
        <v>179</v>
      </c>
      <c r="C442" s="277">
        <v>464.45</v>
      </c>
      <c r="D442" s="279">
        <v>465.43333333333334</v>
      </c>
      <c r="E442" s="279">
        <v>456.9666666666667</v>
      </c>
      <c r="F442" s="279">
        <v>449.48333333333335</v>
      </c>
      <c r="G442" s="279">
        <v>441.01666666666671</v>
      </c>
      <c r="H442" s="279">
        <v>472.91666666666669</v>
      </c>
      <c r="I442" s="279">
        <v>481.38333333333327</v>
      </c>
      <c r="J442" s="279">
        <v>488.86666666666667</v>
      </c>
      <c r="K442" s="277">
        <v>473.9</v>
      </c>
      <c r="L442" s="277">
        <v>457.95</v>
      </c>
      <c r="M442" s="277">
        <v>20.956759999999999</v>
      </c>
    </row>
    <row r="443" spans="1:13">
      <c r="A443" s="268">
        <v>433</v>
      </c>
      <c r="B443" s="277" t="s">
        <v>532</v>
      </c>
      <c r="C443" s="277">
        <v>166.7</v>
      </c>
      <c r="D443" s="279">
        <v>168.01666666666668</v>
      </c>
      <c r="E443" s="279">
        <v>163.48333333333335</v>
      </c>
      <c r="F443" s="279">
        <v>160.26666666666668</v>
      </c>
      <c r="G443" s="279">
        <v>155.73333333333335</v>
      </c>
      <c r="H443" s="279">
        <v>171.23333333333335</v>
      </c>
      <c r="I443" s="279">
        <v>175.76666666666671</v>
      </c>
      <c r="J443" s="279">
        <v>178.98333333333335</v>
      </c>
      <c r="K443" s="277">
        <v>172.55</v>
      </c>
      <c r="L443" s="277">
        <v>164.8</v>
      </c>
      <c r="M443" s="277">
        <v>1.09151</v>
      </c>
    </row>
    <row r="444" spans="1:13">
      <c r="A444" s="268">
        <v>434</v>
      </c>
      <c r="B444" s="277" t="s">
        <v>533</v>
      </c>
      <c r="C444" s="277">
        <v>1364</v>
      </c>
      <c r="D444" s="279">
        <v>1346.3333333333333</v>
      </c>
      <c r="E444" s="279">
        <v>1312.6666666666665</v>
      </c>
      <c r="F444" s="279">
        <v>1261.3333333333333</v>
      </c>
      <c r="G444" s="279">
        <v>1227.6666666666665</v>
      </c>
      <c r="H444" s="279">
        <v>1397.6666666666665</v>
      </c>
      <c r="I444" s="279">
        <v>1431.333333333333</v>
      </c>
      <c r="J444" s="279">
        <v>1482.6666666666665</v>
      </c>
      <c r="K444" s="277">
        <v>1380</v>
      </c>
      <c r="L444" s="277">
        <v>1295</v>
      </c>
      <c r="M444" s="277">
        <v>2.2878099999999999</v>
      </c>
    </row>
    <row r="445" spans="1:13">
      <c r="A445" s="268">
        <v>435</v>
      </c>
      <c r="B445" s="277" t="s">
        <v>534</v>
      </c>
      <c r="C445" s="277">
        <v>3.35</v>
      </c>
      <c r="D445" s="279">
        <v>3.3333333333333335</v>
      </c>
      <c r="E445" s="279">
        <v>3.2666666666666671</v>
      </c>
      <c r="F445" s="279">
        <v>3.1833333333333336</v>
      </c>
      <c r="G445" s="279">
        <v>3.1166666666666671</v>
      </c>
      <c r="H445" s="279">
        <v>3.416666666666667</v>
      </c>
      <c r="I445" s="279">
        <v>3.4833333333333334</v>
      </c>
      <c r="J445" s="279">
        <v>3.5666666666666669</v>
      </c>
      <c r="K445" s="277">
        <v>3.4</v>
      </c>
      <c r="L445" s="277">
        <v>3.25</v>
      </c>
      <c r="M445" s="277">
        <v>89.813689999999994</v>
      </c>
    </row>
    <row r="446" spans="1:13">
      <c r="A446" s="268">
        <v>436</v>
      </c>
      <c r="B446" s="277" t="s">
        <v>535</v>
      </c>
      <c r="C446" s="277">
        <v>120.45</v>
      </c>
      <c r="D446" s="279">
        <v>120.81666666666668</v>
      </c>
      <c r="E446" s="279">
        <v>116.03333333333336</v>
      </c>
      <c r="F446" s="279">
        <v>111.61666666666669</v>
      </c>
      <c r="G446" s="279">
        <v>106.83333333333337</v>
      </c>
      <c r="H446" s="279">
        <v>125.23333333333335</v>
      </c>
      <c r="I446" s="279">
        <v>130.01666666666668</v>
      </c>
      <c r="J446" s="279">
        <v>134.43333333333334</v>
      </c>
      <c r="K446" s="277">
        <v>125.6</v>
      </c>
      <c r="L446" s="277">
        <v>116.4</v>
      </c>
      <c r="M446" s="277">
        <v>1.5766199999999999</v>
      </c>
    </row>
    <row r="447" spans="1:13">
      <c r="A447" s="268">
        <v>437</v>
      </c>
      <c r="B447" s="277" t="s">
        <v>2594</v>
      </c>
      <c r="C447" s="277">
        <v>267.85000000000002</v>
      </c>
      <c r="D447" s="279">
        <v>268.58333333333331</v>
      </c>
      <c r="E447" s="279">
        <v>263.01666666666665</v>
      </c>
      <c r="F447" s="279">
        <v>258.18333333333334</v>
      </c>
      <c r="G447" s="279">
        <v>252.61666666666667</v>
      </c>
      <c r="H447" s="279">
        <v>273.41666666666663</v>
      </c>
      <c r="I447" s="279">
        <v>278.98333333333335</v>
      </c>
      <c r="J447" s="279">
        <v>283.81666666666661</v>
      </c>
      <c r="K447" s="277">
        <v>274.14999999999998</v>
      </c>
      <c r="L447" s="277">
        <v>263.75</v>
      </c>
      <c r="M447" s="277">
        <v>2.0316399999999999</v>
      </c>
    </row>
    <row r="448" spans="1:13">
      <c r="A448" s="268">
        <v>438</v>
      </c>
      <c r="B448" s="277" t="s">
        <v>536</v>
      </c>
      <c r="C448" s="277">
        <v>832.65</v>
      </c>
      <c r="D448" s="279">
        <v>830.98333333333323</v>
      </c>
      <c r="E448" s="279">
        <v>822.06666666666649</v>
      </c>
      <c r="F448" s="279">
        <v>811.48333333333323</v>
      </c>
      <c r="G448" s="279">
        <v>802.56666666666649</v>
      </c>
      <c r="H448" s="279">
        <v>841.56666666666649</v>
      </c>
      <c r="I448" s="279">
        <v>850.48333333333323</v>
      </c>
      <c r="J448" s="279">
        <v>861.06666666666649</v>
      </c>
      <c r="K448" s="277">
        <v>839.9</v>
      </c>
      <c r="L448" s="277">
        <v>820.4</v>
      </c>
      <c r="M448" s="277">
        <v>0.32128000000000001</v>
      </c>
    </row>
    <row r="449" spans="1:13">
      <c r="A449" s="268">
        <v>439</v>
      </c>
      <c r="B449" s="277" t="s">
        <v>282</v>
      </c>
      <c r="C449" s="277">
        <v>454.4</v>
      </c>
      <c r="D449" s="279">
        <v>452.43333333333334</v>
      </c>
      <c r="E449" s="279">
        <v>444.9666666666667</v>
      </c>
      <c r="F449" s="279">
        <v>435.53333333333336</v>
      </c>
      <c r="G449" s="279">
        <v>428.06666666666672</v>
      </c>
      <c r="H449" s="279">
        <v>461.86666666666667</v>
      </c>
      <c r="I449" s="279">
        <v>469.33333333333326</v>
      </c>
      <c r="J449" s="279">
        <v>478.76666666666665</v>
      </c>
      <c r="K449" s="277">
        <v>459.9</v>
      </c>
      <c r="L449" s="277">
        <v>443</v>
      </c>
      <c r="M449" s="277">
        <v>8.7843999999999998</v>
      </c>
    </row>
    <row r="450" spans="1:13">
      <c r="A450" s="268">
        <v>440</v>
      </c>
      <c r="B450" s="277" t="s">
        <v>542</v>
      </c>
      <c r="C450" s="277">
        <v>47.7</v>
      </c>
      <c r="D450" s="279">
        <v>47.883333333333333</v>
      </c>
      <c r="E450" s="279">
        <v>46.816666666666663</v>
      </c>
      <c r="F450" s="279">
        <v>45.93333333333333</v>
      </c>
      <c r="G450" s="279">
        <v>44.86666666666666</v>
      </c>
      <c r="H450" s="279">
        <v>48.766666666666666</v>
      </c>
      <c r="I450" s="279">
        <v>49.833333333333343</v>
      </c>
      <c r="J450" s="279">
        <v>50.716666666666669</v>
      </c>
      <c r="K450" s="277">
        <v>48.95</v>
      </c>
      <c r="L450" s="277">
        <v>47</v>
      </c>
      <c r="M450" s="277">
        <v>5.4594500000000004</v>
      </c>
    </row>
    <row r="451" spans="1:13">
      <c r="A451" s="268">
        <v>441</v>
      </c>
      <c r="B451" s="277" t="s">
        <v>2609</v>
      </c>
      <c r="C451" s="277">
        <v>11240.35</v>
      </c>
      <c r="D451" s="279">
        <v>11182.449999999999</v>
      </c>
      <c r="E451" s="279">
        <v>10608.899999999998</v>
      </c>
      <c r="F451" s="279">
        <v>9977.4499999999989</v>
      </c>
      <c r="G451" s="279">
        <v>9403.8999999999978</v>
      </c>
      <c r="H451" s="279">
        <v>11813.899999999998</v>
      </c>
      <c r="I451" s="279">
        <v>12387.449999999997</v>
      </c>
      <c r="J451" s="279">
        <v>13018.899999999998</v>
      </c>
      <c r="K451" s="277">
        <v>11756</v>
      </c>
      <c r="L451" s="277">
        <v>10551</v>
      </c>
      <c r="M451" s="277">
        <v>2.1329999999999998E-2</v>
      </c>
    </row>
    <row r="452" spans="1:13">
      <c r="A452" s="268">
        <v>442</v>
      </c>
      <c r="B452" s="277" t="s">
        <v>2614</v>
      </c>
      <c r="C452" s="277">
        <v>872.5</v>
      </c>
      <c r="D452" s="279">
        <v>874.23333333333323</v>
      </c>
      <c r="E452" s="279">
        <v>859.26666666666642</v>
      </c>
      <c r="F452" s="279">
        <v>846.03333333333319</v>
      </c>
      <c r="G452" s="279">
        <v>831.06666666666638</v>
      </c>
      <c r="H452" s="279">
        <v>887.46666666666647</v>
      </c>
      <c r="I452" s="279">
        <v>902.43333333333339</v>
      </c>
      <c r="J452" s="279">
        <v>915.66666666666652</v>
      </c>
      <c r="K452" s="277">
        <v>889.2</v>
      </c>
      <c r="L452" s="277">
        <v>861</v>
      </c>
      <c r="M452" s="277">
        <v>0.81115999999999999</v>
      </c>
    </row>
    <row r="453" spans="1:13">
      <c r="A453" s="268">
        <v>443</v>
      </c>
      <c r="B453" s="277" t="s">
        <v>3465</v>
      </c>
      <c r="C453" s="277">
        <v>534.75</v>
      </c>
      <c r="D453" s="279">
        <v>534.93333333333339</v>
      </c>
      <c r="E453" s="279">
        <v>528.96666666666681</v>
      </c>
      <c r="F453" s="279">
        <v>523.18333333333339</v>
      </c>
      <c r="G453" s="279">
        <v>517.21666666666681</v>
      </c>
      <c r="H453" s="279">
        <v>540.71666666666681</v>
      </c>
      <c r="I453" s="279">
        <v>546.68333333333351</v>
      </c>
      <c r="J453" s="279">
        <v>552.46666666666681</v>
      </c>
      <c r="K453" s="277">
        <v>540.9</v>
      </c>
      <c r="L453" s="277">
        <v>529.15</v>
      </c>
      <c r="M453" s="277">
        <v>43.920569999999998</v>
      </c>
    </row>
    <row r="454" spans="1:13">
      <c r="A454" s="268">
        <v>444</v>
      </c>
      <c r="B454" s="277" t="s">
        <v>182</v>
      </c>
      <c r="C454" s="277">
        <v>1221.5999999999999</v>
      </c>
      <c r="D454" s="279">
        <v>1211.2</v>
      </c>
      <c r="E454" s="279">
        <v>1183.4000000000001</v>
      </c>
      <c r="F454" s="279">
        <v>1145.2</v>
      </c>
      <c r="G454" s="279">
        <v>1117.4000000000001</v>
      </c>
      <c r="H454" s="279">
        <v>1249.4000000000001</v>
      </c>
      <c r="I454" s="279">
        <v>1277.1999999999998</v>
      </c>
      <c r="J454" s="279">
        <v>1315.4</v>
      </c>
      <c r="K454" s="277">
        <v>1239</v>
      </c>
      <c r="L454" s="277">
        <v>1173</v>
      </c>
      <c r="M454" s="277">
        <v>4.9561000000000002</v>
      </c>
    </row>
    <row r="455" spans="1:13">
      <c r="A455" s="268">
        <v>445</v>
      </c>
      <c r="B455" s="277" t="s">
        <v>543</v>
      </c>
      <c r="C455" s="277">
        <v>790.05</v>
      </c>
      <c r="D455" s="279">
        <v>796.25</v>
      </c>
      <c r="E455" s="279">
        <v>773.8</v>
      </c>
      <c r="F455" s="279">
        <v>757.55</v>
      </c>
      <c r="G455" s="279">
        <v>735.09999999999991</v>
      </c>
      <c r="H455" s="279">
        <v>812.5</v>
      </c>
      <c r="I455" s="279">
        <v>834.95</v>
      </c>
      <c r="J455" s="279">
        <v>851.2</v>
      </c>
      <c r="K455" s="277">
        <v>818.7</v>
      </c>
      <c r="L455" s="277">
        <v>780</v>
      </c>
      <c r="M455" s="277">
        <v>0.32464999999999999</v>
      </c>
    </row>
    <row r="456" spans="1:13">
      <c r="A456" s="268">
        <v>446</v>
      </c>
      <c r="B456" s="277" t="s">
        <v>183</v>
      </c>
      <c r="C456" s="277">
        <v>140.1</v>
      </c>
      <c r="D456" s="279">
        <v>139.18333333333334</v>
      </c>
      <c r="E456" s="279">
        <v>136.61666666666667</v>
      </c>
      <c r="F456" s="279">
        <v>133.13333333333333</v>
      </c>
      <c r="G456" s="279">
        <v>130.56666666666666</v>
      </c>
      <c r="H456" s="279">
        <v>142.66666666666669</v>
      </c>
      <c r="I456" s="279">
        <v>145.23333333333335</v>
      </c>
      <c r="J456" s="279">
        <v>148.7166666666667</v>
      </c>
      <c r="K456" s="277">
        <v>141.75</v>
      </c>
      <c r="L456" s="277">
        <v>135.69999999999999</v>
      </c>
      <c r="M456" s="277">
        <v>1053.58206</v>
      </c>
    </row>
    <row r="457" spans="1:13">
      <c r="A457" s="268">
        <v>447</v>
      </c>
      <c r="B457" s="277" t="s">
        <v>184</v>
      </c>
      <c r="C457" s="277">
        <v>58.4</v>
      </c>
      <c r="D457" s="279">
        <v>57.683333333333337</v>
      </c>
      <c r="E457" s="279">
        <v>56.266666666666673</v>
      </c>
      <c r="F457" s="279">
        <v>54.133333333333333</v>
      </c>
      <c r="G457" s="279">
        <v>52.716666666666669</v>
      </c>
      <c r="H457" s="279">
        <v>59.816666666666677</v>
      </c>
      <c r="I457" s="279">
        <v>61.233333333333334</v>
      </c>
      <c r="J457" s="279">
        <v>63.366666666666681</v>
      </c>
      <c r="K457" s="277">
        <v>59.1</v>
      </c>
      <c r="L457" s="277">
        <v>55.55</v>
      </c>
      <c r="M457" s="277">
        <v>84.284970000000001</v>
      </c>
    </row>
    <row r="458" spans="1:13">
      <c r="A458" s="268">
        <v>448</v>
      </c>
      <c r="B458" s="277" t="s">
        <v>185</v>
      </c>
      <c r="C458" s="277">
        <v>55.65</v>
      </c>
      <c r="D458" s="279">
        <v>54.766666666666673</v>
      </c>
      <c r="E458" s="279">
        <v>53.383333333333347</v>
      </c>
      <c r="F458" s="279">
        <v>51.116666666666674</v>
      </c>
      <c r="G458" s="279">
        <v>49.733333333333348</v>
      </c>
      <c r="H458" s="279">
        <v>57.033333333333346</v>
      </c>
      <c r="I458" s="279">
        <v>58.416666666666671</v>
      </c>
      <c r="J458" s="279">
        <v>60.683333333333344</v>
      </c>
      <c r="K458" s="277">
        <v>56.15</v>
      </c>
      <c r="L458" s="277">
        <v>52.5</v>
      </c>
      <c r="M458" s="277">
        <v>363.18229000000002</v>
      </c>
    </row>
    <row r="459" spans="1:13">
      <c r="A459" s="268">
        <v>449</v>
      </c>
      <c r="B459" s="277" t="s">
        <v>186</v>
      </c>
      <c r="C459" s="277">
        <v>417.4</v>
      </c>
      <c r="D459" s="279">
        <v>408.01666666666665</v>
      </c>
      <c r="E459" s="279">
        <v>395.88333333333333</v>
      </c>
      <c r="F459" s="279">
        <v>374.36666666666667</v>
      </c>
      <c r="G459" s="279">
        <v>362.23333333333335</v>
      </c>
      <c r="H459" s="279">
        <v>429.5333333333333</v>
      </c>
      <c r="I459" s="279">
        <v>441.66666666666663</v>
      </c>
      <c r="J459" s="279">
        <v>463.18333333333328</v>
      </c>
      <c r="K459" s="277">
        <v>420.15</v>
      </c>
      <c r="L459" s="277">
        <v>386.5</v>
      </c>
      <c r="M459" s="277">
        <v>319.99874999999997</v>
      </c>
    </row>
    <row r="460" spans="1:13">
      <c r="A460" s="268">
        <v>450</v>
      </c>
      <c r="B460" s="277" t="s">
        <v>2625</v>
      </c>
      <c r="C460" s="277">
        <v>24.45</v>
      </c>
      <c r="D460" s="279">
        <v>23.866666666666664</v>
      </c>
      <c r="E460" s="279">
        <v>23.083333333333329</v>
      </c>
      <c r="F460" s="279">
        <v>21.716666666666665</v>
      </c>
      <c r="G460" s="279">
        <v>20.93333333333333</v>
      </c>
      <c r="H460" s="279">
        <v>25.233333333333327</v>
      </c>
      <c r="I460" s="279">
        <v>26.016666666666666</v>
      </c>
      <c r="J460" s="279">
        <v>27.383333333333326</v>
      </c>
      <c r="K460" s="277">
        <v>24.65</v>
      </c>
      <c r="L460" s="277">
        <v>22.5</v>
      </c>
      <c r="M460" s="277">
        <v>16.88477</v>
      </c>
    </row>
    <row r="461" spans="1:13">
      <c r="A461" s="268">
        <v>451</v>
      </c>
      <c r="B461" s="277" t="s">
        <v>537</v>
      </c>
      <c r="C461" s="277">
        <v>772.6</v>
      </c>
      <c r="D461" s="279">
        <v>768.26666666666677</v>
      </c>
      <c r="E461" s="279">
        <v>737.53333333333353</v>
      </c>
      <c r="F461" s="279">
        <v>702.46666666666681</v>
      </c>
      <c r="G461" s="279">
        <v>671.73333333333358</v>
      </c>
      <c r="H461" s="279">
        <v>803.33333333333348</v>
      </c>
      <c r="I461" s="279">
        <v>834.06666666666683</v>
      </c>
      <c r="J461" s="279">
        <v>869.13333333333344</v>
      </c>
      <c r="K461" s="277">
        <v>799</v>
      </c>
      <c r="L461" s="277">
        <v>733.2</v>
      </c>
      <c r="M461" s="277">
        <v>0.33295000000000002</v>
      </c>
    </row>
    <row r="462" spans="1:13">
      <c r="A462" s="268">
        <v>452</v>
      </c>
      <c r="B462" s="277" t="s">
        <v>538</v>
      </c>
      <c r="C462" s="277">
        <v>369.5</v>
      </c>
      <c r="D462" s="279">
        <v>365.59999999999997</v>
      </c>
      <c r="E462" s="279">
        <v>357.39999999999992</v>
      </c>
      <c r="F462" s="279">
        <v>345.29999999999995</v>
      </c>
      <c r="G462" s="279">
        <v>337.09999999999991</v>
      </c>
      <c r="H462" s="279">
        <v>377.69999999999993</v>
      </c>
      <c r="I462" s="279">
        <v>385.9</v>
      </c>
      <c r="J462" s="279">
        <v>397.99999999999994</v>
      </c>
      <c r="K462" s="277">
        <v>373.8</v>
      </c>
      <c r="L462" s="277">
        <v>353.5</v>
      </c>
      <c r="M462" s="277">
        <v>0.26968999999999999</v>
      </c>
    </row>
    <row r="463" spans="1:13">
      <c r="A463" s="268">
        <v>453</v>
      </c>
      <c r="B463" s="277" t="s">
        <v>187</v>
      </c>
      <c r="C463" s="277">
        <v>2327.65</v>
      </c>
      <c r="D463" s="279">
        <v>2335.5499999999997</v>
      </c>
      <c r="E463" s="279">
        <v>2312.0999999999995</v>
      </c>
      <c r="F463" s="279">
        <v>2296.5499999999997</v>
      </c>
      <c r="G463" s="279">
        <v>2273.0999999999995</v>
      </c>
      <c r="H463" s="279">
        <v>2351.0999999999995</v>
      </c>
      <c r="I463" s="279">
        <v>2374.5499999999993</v>
      </c>
      <c r="J463" s="279">
        <v>2390.0999999999995</v>
      </c>
      <c r="K463" s="277">
        <v>2359</v>
      </c>
      <c r="L463" s="277">
        <v>2320</v>
      </c>
      <c r="M463" s="277">
        <v>38.665419999999997</v>
      </c>
    </row>
    <row r="464" spans="1:13">
      <c r="A464" s="268">
        <v>454</v>
      </c>
      <c r="B464" s="277" t="s">
        <v>544</v>
      </c>
      <c r="C464" s="277">
        <v>2174.1</v>
      </c>
      <c r="D464" s="279">
        <v>2217.8333333333335</v>
      </c>
      <c r="E464" s="279">
        <v>2096.2666666666669</v>
      </c>
      <c r="F464" s="279">
        <v>2018.4333333333334</v>
      </c>
      <c r="G464" s="279">
        <v>1896.8666666666668</v>
      </c>
      <c r="H464" s="279">
        <v>2295.666666666667</v>
      </c>
      <c r="I464" s="279">
        <v>2417.2333333333336</v>
      </c>
      <c r="J464" s="279">
        <v>2495.0666666666671</v>
      </c>
      <c r="K464" s="277">
        <v>2339.4</v>
      </c>
      <c r="L464" s="277">
        <v>2140</v>
      </c>
      <c r="M464" s="277">
        <v>0.25697999999999999</v>
      </c>
    </row>
    <row r="465" spans="1:13">
      <c r="A465" s="268">
        <v>455</v>
      </c>
      <c r="B465" s="277" t="s">
        <v>188</v>
      </c>
      <c r="C465" s="277">
        <v>753.35</v>
      </c>
      <c r="D465" s="279">
        <v>752.66666666666663</v>
      </c>
      <c r="E465" s="279">
        <v>745.38333333333321</v>
      </c>
      <c r="F465" s="279">
        <v>737.41666666666663</v>
      </c>
      <c r="G465" s="279">
        <v>730.13333333333321</v>
      </c>
      <c r="H465" s="279">
        <v>760.63333333333321</v>
      </c>
      <c r="I465" s="279">
        <v>767.91666666666674</v>
      </c>
      <c r="J465" s="279">
        <v>775.88333333333321</v>
      </c>
      <c r="K465" s="277">
        <v>759.95</v>
      </c>
      <c r="L465" s="277">
        <v>744.7</v>
      </c>
      <c r="M465" s="277">
        <v>30.384060000000002</v>
      </c>
    </row>
    <row r="466" spans="1:13">
      <c r="A466" s="268">
        <v>456</v>
      </c>
      <c r="B466" s="277" t="s">
        <v>546</v>
      </c>
      <c r="C466" s="277">
        <v>746.95</v>
      </c>
      <c r="D466" s="279">
        <v>750.33333333333337</v>
      </c>
      <c r="E466" s="279">
        <v>737.61666666666679</v>
      </c>
      <c r="F466" s="279">
        <v>728.28333333333342</v>
      </c>
      <c r="G466" s="279">
        <v>715.56666666666683</v>
      </c>
      <c r="H466" s="279">
        <v>759.66666666666674</v>
      </c>
      <c r="I466" s="279">
        <v>772.38333333333321</v>
      </c>
      <c r="J466" s="279">
        <v>781.7166666666667</v>
      </c>
      <c r="K466" s="277">
        <v>763.05</v>
      </c>
      <c r="L466" s="277">
        <v>741</v>
      </c>
      <c r="M466" s="277">
        <v>0.26368999999999998</v>
      </c>
    </row>
    <row r="467" spans="1:13">
      <c r="A467" s="268">
        <v>457</v>
      </c>
      <c r="B467" s="277" t="s">
        <v>547</v>
      </c>
      <c r="C467" s="277">
        <v>751</v>
      </c>
      <c r="D467" s="279">
        <v>752.98333333333323</v>
      </c>
      <c r="E467" s="279">
        <v>741.01666666666642</v>
      </c>
      <c r="F467" s="279">
        <v>731.03333333333319</v>
      </c>
      <c r="G467" s="279">
        <v>719.06666666666638</v>
      </c>
      <c r="H467" s="279">
        <v>762.96666666666647</v>
      </c>
      <c r="I467" s="279">
        <v>774.93333333333339</v>
      </c>
      <c r="J467" s="279">
        <v>784.91666666666652</v>
      </c>
      <c r="K467" s="277">
        <v>764.95</v>
      </c>
      <c r="L467" s="277">
        <v>743</v>
      </c>
      <c r="M467" s="277">
        <v>0.76244000000000001</v>
      </c>
    </row>
    <row r="468" spans="1:13">
      <c r="A468" s="268">
        <v>458</v>
      </c>
      <c r="B468" s="277" t="s">
        <v>552</v>
      </c>
      <c r="C468" s="277">
        <v>611.9</v>
      </c>
      <c r="D468" s="279">
        <v>617.38333333333333</v>
      </c>
      <c r="E468" s="279">
        <v>599.76666666666665</v>
      </c>
      <c r="F468" s="279">
        <v>587.63333333333333</v>
      </c>
      <c r="G468" s="279">
        <v>570.01666666666665</v>
      </c>
      <c r="H468" s="279">
        <v>629.51666666666665</v>
      </c>
      <c r="I468" s="279">
        <v>647.13333333333321</v>
      </c>
      <c r="J468" s="279">
        <v>659.26666666666665</v>
      </c>
      <c r="K468" s="277">
        <v>635</v>
      </c>
      <c r="L468" s="277">
        <v>605.25</v>
      </c>
      <c r="M468" s="277">
        <v>1.77705</v>
      </c>
    </row>
    <row r="469" spans="1:13">
      <c r="A469" s="268">
        <v>459</v>
      </c>
      <c r="B469" s="277" t="s">
        <v>548</v>
      </c>
      <c r="C469" s="277">
        <v>38.950000000000003</v>
      </c>
      <c r="D469" s="279">
        <v>39.033333333333331</v>
      </c>
      <c r="E469" s="279">
        <v>38.166666666666664</v>
      </c>
      <c r="F469" s="279">
        <v>37.383333333333333</v>
      </c>
      <c r="G469" s="279">
        <v>36.516666666666666</v>
      </c>
      <c r="H469" s="279">
        <v>39.816666666666663</v>
      </c>
      <c r="I469" s="279">
        <v>40.683333333333337</v>
      </c>
      <c r="J469" s="279">
        <v>41.466666666666661</v>
      </c>
      <c r="K469" s="277">
        <v>39.9</v>
      </c>
      <c r="L469" s="277">
        <v>38.25</v>
      </c>
      <c r="M469" s="277">
        <v>2.60738</v>
      </c>
    </row>
    <row r="470" spans="1:13">
      <c r="A470" s="268">
        <v>460</v>
      </c>
      <c r="B470" s="277" t="s">
        <v>549</v>
      </c>
      <c r="C470" s="277">
        <v>1133.55</v>
      </c>
      <c r="D470" s="279">
        <v>1136.6166666666668</v>
      </c>
      <c r="E470" s="279">
        <v>1090.4833333333336</v>
      </c>
      <c r="F470" s="279">
        <v>1047.4166666666667</v>
      </c>
      <c r="G470" s="279">
        <v>1001.2833333333335</v>
      </c>
      <c r="H470" s="279">
        <v>1179.6833333333336</v>
      </c>
      <c r="I470" s="279">
        <v>1225.8166666666668</v>
      </c>
      <c r="J470" s="279">
        <v>1268.8833333333337</v>
      </c>
      <c r="K470" s="277">
        <v>1182.75</v>
      </c>
      <c r="L470" s="277">
        <v>1093.55</v>
      </c>
      <c r="M470" s="277">
        <v>0.91796</v>
      </c>
    </row>
    <row r="471" spans="1:13">
      <c r="A471" s="268">
        <v>461</v>
      </c>
      <c r="B471" s="277" t="s">
        <v>189</v>
      </c>
      <c r="C471" s="277">
        <v>1161.0999999999999</v>
      </c>
      <c r="D471" s="279">
        <v>1160.3999999999999</v>
      </c>
      <c r="E471" s="279">
        <v>1148.9999999999998</v>
      </c>
      <c r="F471" s="279">
        <v>1136.8999999999999</v>
      </c>
      <c r="G471" s="279">
        <v>1125.4999999999998</v>
      </c>
      <c r="H471" s="279">
        <v>1172.4999999999998</v>
      </c>
      <c r="I471" s="279">
        <v>1183.8999999999999</v>
      </c>
      <c r="J471" s="279">
        <v>1195.9999999999998</v>
      </c>
      <c r="K471" s="277">
        <v>1171.8</v>
      </c>
      <c r="L471" s="277">
        <v>1148.3</v>
      </c>
      <c r="M471" s="277">
        <v>19.184280000000001</v>
      </c>
    </row>
    <row r="472" spans="1:13">
      <c r="A472" s="268">
        <v>462</v>
      </c>
      <c r="B472" s="277" t="s">
        <v>190</v>
      </c>
      <c r="C472" s="277">
        <v>2807.8</v>
      </c>
      <c r="D472" s="279">
        <v>2782.6166666666668</v>
      </c>
      <c r="E472" s="279">
        <v>2745.2333333333336</v>
      </c>
      <c r="F472" s="279">
        <v>2682.666666666667</v>
      </c>
      <c r="G472" s="279">
        <v>2645.2833333333338</v>
      </c>
      <c r="H472" s="279">
        <v>2845.1833333333334</v>
      </c>
      <c r="I472" s="279">
        <v>2882.5666666666666</v>
      </c>
      <c r="J472" s="279">
        <v>2945.1333333333332</v>
      </c>
      <c r="K472" s="277">
        <v>2820</v>
      </c>
      <c r="L472" s="277">
        <v>2720.05</v>
      </c>
      <c r="M472" s="277">
        <v>5.8894099999999998</v>
      </c>
    </row>
    <row r="473" spans="1:13">
      <c r="A473" s="268">
        <v>463</v>
      </c>
      <c r="B473" s="277" t="s">
        <v>191</v>
      </c>
      <c r="C473" s="277">
        <v>325.45</v>
      </c>
      <c r="D473" s="279">
        <v>323.13333333333333</v>
      </c>
      <c r="E473" s="279">
        <v>319.31666666666666</v>
      </c>
      <c r="F473" s="279">
        <v>313.18333333333334</v>
      </c>
      <c r="G473" s="279">
        <v>309.36666666666667</v>
      </c>
      <c r="H473" s="279">
        <v>329.26666666666665</v>
      </c>
      <c r="I473" s="279">
        <v>333.08333333333326</v>
      </c>
      <c r="J473" s="279">
        <v>339.21666666666664</v>
      </c>
      <c r="K473" s="277">
        <v>326.95</v>
      </c>
      <c r="L473" s="277">
        <v>317</v>
      </c>
      <c r="M473" s="277">
        <v>6.52515</v>
      </c>
    </row>
    <row r="474" spans="1:13">
      <c r="A474" s="268">
        <v>464</v>
      </c>
      <c r="B474" s="277" t="s">
        <v>550</v>
      </c>
      <c r="C474" s="277">
        <v>651.4</v>
      </c>
      <c r="D474" s="279">
        <v>645.4</v>
      </c>
      <c r="E474" s="279">
        <v>633</v>
      </c>
      <c r="F474" s="279">
        <v>614.6</v>
      </c>
      <c r="G474" s="279">
        <v>602.20000000000005</v>
      </c>
      <c r="H474" s="279">
        <v>663.8</v>
      </c>
      <c r="I474" s="279">
        <v>676.19999999999982</v>
      </c>
      <c r="J474" s="279">
        <v>694.59999999999991</v>
      </c>
      <c r="K474" s="277">
        <v>657.8</v>
      </c>
      <c r="L474" s="277">
        <v>627</v>
      </c>
      <c r="M474" s="277">
        <v>9.0173100000000002</v>
      </c>
    </row>
    <row r="475" spans="1:13">
      <c r="A475" s="268">
        <v>465</v>
      </c>
      <c r="B475" s="245" t="s">
        <v>551</v>
      </c>
      <c r="C475" s="277">
        <v>6.45</v>
      </c>
      <c r="D475" s="279">
        <v>6.45</v>
      </c>
      <c r="E475" s="279">
        <v>6.3500000000000005</v>
      </c>
      <c r="F475" s="279">
        <v>6.25</v>
      </c>
      <c r="G475" s="279">
        <v>6.15</v>
      </c>
      <c r="H475" s="279">
        <v>6.5500000000000007</v>
      </c>
      <c r="I475" s="279">
        <v>6.65</v>
      </c>
      <c r="J475" s="279">
        <v>6.7500000000000009</v>
      </c>
      <c r="K475" s="277">
        <v>6.55</v>
      </c>
      <c r="L475" s="277">
        <v>6.35</v>
      </c>
      <c r="M475" s="277">
        <v>31.987870000000001</v>
      </c>
    </row>
    <row r="476" spans="1:13">
      <c r="A476" s="268">
        <v>466</v>
      </c>
      <c r="B476" s="245" t="s">
        <v>539</v>
      </c>
      <c r="C476" s="277">
        <v>5841.3</v>
      </c>
      <c r="D476" s="279">
        <v>5861.916666666667</v>
      </c>
      <c r="E476" s="279">
        <v>5785.4833333333336</v>
      </c>
      <c r="F476" s="279">
        <v>5729.666666666667</v>
      </c>
      <c r="G476" s="279">
        <v>5653.2333333333336</v>
      </c>
      <c r="H476" s="279">
        <v>5917.7333333333336</v>
      </c>
      <c r="I476" s="279">
        <v>5994.1666666666661</v>
      </c>
      <c r="J476" s="279">
        <v>6049.9833333333336</v>
      </c>
      <c r="K476" s="277">
        <v>5938.35</v>
      </c>
      <c r="L476" s="277">
        <v>5806.1</v>
      </c>
      <c r="M476" s="277">
        <v>1.353E-2</v>
      </c>
    </row>
    <row r="477" spans="1:13">
      <c r="A477" s="268">
        <v>467</v>
      </c>
      <c r="B477" s="245" t="s">
        <v>541</v>
      </c>
      <c r="C477" s="277">
        <v>29.55</v>
      </c>
      <c r="D477" s="279">
        <v>29.566666666666666</v>
      </c>
      <c r="E477" s="279">
        <v>28.833333333333332</v>
      </c>
      <c r="F477" s="279">
        <v>28.116666666666667</v>
      </c>
      <c r="G477" s="279">
        <v>27.383333333333333</v>
      </c>
      <c r="H477" s="279">
        <v>30.283333333333331</v>
      </c>
      <c r="I477" s="279">
        <v>31.016666666666666</v>
      </c>
      <c r="J477" s="279">
        <v>31.733333333333331</v>
      </c>
      <c r="K477" s="277">
        <v>30.3</v>
      </c>
      <c r="L477" s="277">
        <v>28.85</v>
      </c>
      <c r="M477" s="277">
        <v>36.575479999999999</v>
      </c>
    </row>
    <row r="478" spans="1:13">
      <c r="A478" s="268">
        <v>468</v>
      </c>
      <c r="B478" s="245" t="s">
        <v>192</v>
      </c>
      <c r="C478" s="277">
        <v>438.15</v>
      </c>
      <c r="D478" s="279">
        <v>435.25</v>
      </c>
      <c r="E478" s="279">
        <v>428.5</v>
      </c>
      <c r="F478" s="279">
        <v>418.85</v>
      </c>
      <c r="G478" s="279">
        <v>412.1</v>
      </c>
      <c r="H478" s="279">
        <v>444.9</v>
      </c>
      <c r="I478" s="279">
        <v>451.65</v>
      </c>
      <c r="J478" s="279">
        <v>461.29999999999995</v>
      </c>
      <c r="K478" s="277">
        <v>442</v>
      </c>
      <c r="L478" s="277">
        <v>425.6</v>
      </c>
      <c r="M478" s="277">
        <v>21.662289999999999</v>
      </c>
    </row>
    <row r="479" spans="1:13">
      <c r="A479" s="268">
        <v>469</v>
      </c>
      <c r="B479" s="245" t="s">
        <v>540</v>
      </c>
      <c r="C479" s="277">
        <v>239.1</v>
      </c>
      <c r="D479" s="279">
        <v>235.88333333333335</v>
      </c>
      <c r="E479" s="279">
        <v>229.76666666666671</v>
      </c>
      <c r="F479" s="279">
        <v>220.43333333333337</v>
      </c>
      <c r="G479" s="279">
        <v>214.31666666666672</v>
      </c>
      <c r="H479" s="279">
        <v>245.2166666666667</v>
      </c>
      <c r="I479" s="279">
        <v>251.33333333333331</v>
      </c>
      <c r="J479" s="279">
        <v>260.66666666666669</v>
      </c>
      <c r="K479" s="277">
        <v>242</v>
      </c>
      <c r="L479" s="277">
        <v>226.55</v>
      </c>
      <c r="M479" s="277">
        <v>1.1885600000000001</v>
      </c>
    </row>
    <row r="480" spans="1:13">
      <c r="A480" s="268">
        <v>470</v>
      </c>
      <c r="B480" s="245" t="s">
        <v>193</v>
      </c>
      <c r="C480" s="277">
        <v>1079.45</v>
      </c>
      <c r="D480" s="279">
        <v>1077.9833333333333</v>
      </c>
      <c r="E480" s="279">
        <v>1062.4666666666667</v>
      </c>
      <c r="F480" s="279">
        <v>1045.4833333333333</v>
      </c>
      <c r="G480" s="279">
        <v>1029.9666666666667</v>
      </c>
      <c r="H480" s="279">
        <v>1094.9666666666667</v>
      </c>
      <c r="I480" s="279">
        <v>1110.4833333333336</v>
      </c>
      <c r="J480" s="279">
        <v>1127.4666666666667</v>
      </c>
      <c r="K480" s="277">
        <v>1093.5</v>
      </c>
      <c r="L480" s="277">
        <v>1061</v>
      </c>
      <c r="M480" s="277">
        <v>7.0786100000000003</v>
      </c>
    </row>
    <row r="481" spans="1:13">
      <c r="A481" s="268">
        <v>471</v>
      </c>
      <c r="B481" s="245" t="s">
        <v>553</v>
      </c>
      <c r="C481" s="277">
        <v>12.85</v>
      </c>
      <c r="D481" s="279">
        <v>12.833333333333334</v>
      </c>
      <c r="E481" s="279">
        <v>12.666666666666668</v>
      </c>
      <c r="F481" s="277">
        <v>12.483333333333334</v>
      </c>
      <c r="G481" s="279">
        <v>12.316666666666668</v>
      </c>
      <c r="H481" s="279">
        <v>13.016666666666667</v>
      </c>
      <c r="I481" s="277">
        <v>13.183333333333335</v>
      </c>
      <c r="J481" s="279">
        <v>13.366666666666667</v>
      </c>
      <c r="K481" s="279">
        <v>13</v>
      </c>
      <c r="L481" s="277">
        <v>12.65</v>
      </c>
      <c r="M481" s="279">
        <v>9.2695000000000007</v>
      </c>
    </row>
    <row r="482" spans="1:13">
      <c r="A482" s="268">
        <v>472</v>
      </c>
      <c r="B482" s="245" t="s">
        <v>554</v>
      </c>
      <c r="C482" s="277">
        <v>325.3</v>
      </c>
      <c r="D482" s="279">
        <v>326.10000000000002</v>
      </c>
      <c r="E482" s="279">
        <v>317.30000000000007</v>
      </c>
      <c r="F482" s="277">
        <v>309.30000000000007</v>
      </c>
      <c r="G482" s="279">
        <v>300.50000000000011</v>
      </c>
      <c r="H482" s="279">
        <v>334.1</v>
      </c>
      <c r="I482" s="277">
        <v>342.9</v>
      </c>
      <c r="J482" s="279">
        <v>350.9</v>
      </c>
      <c r="K482" s="279">
        <v>334.9</v>
      </c>
      <c r="L482" s="277">
        <v>318.10000000000002</v>
      </c>
      <c r="M482" s="279">
        <v>1.5979000000000001</v>
      </c>
    </row>
    <row r="483" spans="1:13">
      <c r="A483" s="268">
        <v>473</v>
      </c>
      <c r="B483" s="245" t="s">
        <v>194</v>
      </c>
      <c r="C483" s="245">
        <v>219.35</v>
      </c>
      <c r="D483" s="289">
        <v>220.33333333333334</v>
      </c>
      <c r="E483" s="289">
        <v>214.26666666666668</v>
      </c>
      <c r="F483" s="289">
        <v>209.18333333333334</v>
      </c>
      <c r="G483" s="289">
        <v>203.11666666666667</v>
      </c>
      <c r="H483" s="289">
        <v>225.41666666666669</v>
      </c>
      <c r="I483" s="289">
        <v>231.48333333333335</v>
      </c>
      <c r="J483" s="289">
        <v>236.56666666666669</v>
      </c>
      <c r="K483" s="289">
        <v>226.4</v>
      </c>
      <c r="L483" s="289">
        <v>215.25</v>
      </c>
      <c r="M483" s="289">
        <v>11.00099</v>
      </c>
    </row>
    <row r="484" spans="1:13">
      <c r="A484" s="268">
        <v>474</v>
      </c>
      <c r="B484" s="245" t="s">
        <v>3099</v>
      </c>
      <c r="C484" s="245">
        <v>34.65</v>
      </c>
      <c r="D484" s="289">
        <v>34.016666666666659</v>
      </c>
      <c r="E484" s="289">
        <v>33.23333333333332</v>
      </c>
      <c r="F484" s="289">
        <v>31.816666666666663</v>
      </c>
      <c r="G484" s="289">
        <v>31.033333333333324</v>
      </c>
      <c r="H484" s="289">
        <v>35.433333333333316</v>
      </c>
      <c r="I484" s="289">
        <v>36.216666666666661</v>
      </c>
      <c r="J484" s="289">
        <v>37.633333333333312</v>
      </c>
      <c r="K484" s="289">
        <v>34.799999999999997</v>
      </c>
      <c r="L484" s="289">
        <v>32.6</v>
      </c>
      <c r="M484" s="289">
        <v>10.186809999999999</v>
      </c>
    </row>
    <row r="485" spans="1:13">
      <c r="A485" s="268">
        <v>475</v>
      </c>
      <c r="B485" s="245" t="s">
        <v>195</v>
      </c>
      <c r="C485" s="289">
        <v>3835.6</v>
      </c>
      <c r="D485" s="289">
        <v>3825.2000000000003</v>
      </c>
      <c r="E485" s="289">
        <v>3789.4000000000005</v>
      </c>
      <c r="F485" s="289">
        <v>3743.2000000000003</v>
      </c>
      <c r="G485" s="289">
        <v>3707.4000000000005</v>
      </c>
      <c r="H485" s="289">
        <v>3871.4000000000005</v>
      </c>
      <c r="I485" s="289">
        <v>3907.2000000000007</v>
      </c>
      <c r="J485" s="289">
        <v>3953.4000000000005</v>
      </c>
      <c r="K485" s="289">
        <v>3861</v>
      </c>
      <c r="L485" s="289">
        <v>3779</v>
      </c>
      <c r="M485" s="289">
        <v>3.3242699999999998</v>
      </c>
    </row>
    <row r="486" spans="1:13">
      <c r="A486" s="268">
        <v>476</v>
      </c>
      <c r="B486" s="245" t="s">
        <v>196</v>
      </c>
      <c r="C486" s="289">
        <v>28.25</v>
      </c>
      <c r="D486" s="289">
        <v>28.2</v>
      </c>
      <c r="E486" s="289">
        <v>27.9</v>
      </c>
      <c r="F486" s="289">
        <v>27.55</v>
      </c>
      <c r="G486" s="289">
        <v>27.25</v>
      </c>
      <c r="H486" s="289">
        <v>28.549999999999997</v>
      </c>
      <c r="I486" s="289">
        <v>28.85</v>
      </c>
      <c r="J486" s="289">
        <v>29.199999999999996</v>
      </c>
      <c r="K486" s="289">
        <v>28.5</v>
      </c>
      <c r="L486" s="289">
        <v>27.85</v>
      </c>
      <c r="M486" s="289">
        <v>19.941130000000001</v>
      </c>
    </row>
    <row r="487" spans="1:13">
      <c r="A487" s="268">
        <v>477</v>
      </c>
      <c r="B487" s="245" t="s">
        <v>197</v>
      </c>
      <c r="C487" s="289">
        <v>494.55</v>
      </c>
      <c r="D487" s="289">
        <v>486.66666666666669</v>
      </c>
      <c r="E487" s="289">
        <v>474.93333333333339</v>
      </c>
      <c r="F487" s="289">
        <v>455.31666666666672</v>
      </c>
      <c r="G487" s="289">
        <v>443.58333333333343</v>
      </c>
      <c r="H487" s="289">
        <v>506.28333333333336</v>
      </c>
      <c r="I487" s="289">
        <v>518.01666666666665</v>
      </c>
      <c r="J487" s="289">
        <v>537.63333333333333</v>
      </c>
      <c r="K487" s="289">
        <v>498.4</v>
      </c>
      <c r="L487" s="289">
        <v>467.05</v>
      </c>
      <c r="M487" s="289">
        <v>60.78537</v>
      </c>
    </row>
    <row r="488" spans="1:13">
      <c r="A488" s="268">
        <v>478</v>
      </c>
      <c r="B488" s="245" t="s">
        <v>560</v>
      </c>
      <c r="C488" s="289">
        <v>1715.5</v>
      </c>
      <c r="D488" s="289">
        <v>1726.1666666666667</v>
      </c>
      <c r="E488" s="289">
        <v>1699.3333333333335</v>
      </c>
      <c r="F488" s="289">
        <v>1683.1666666666667</v>
      </c>
      <c r="G488" s="289">
        <v>1656.3333333333335</v>
      </c>
      <c r="H488" s="289">
        <v>1742.3333333333335</v>
      </c>
      <c r="I488" s="289">
        <v>1769.166666666667</v>
      </c>
      <c r="J488" s="289">
        <v>1785.3333333333335</v>
      </c>
      <c r="K488" s="289">
        <v>1753</v>
      </c>
      <c r="L488" s="289">
        <v>1710</v>
      </c>
      <c r="M488" s="289">
        <v>0.24782000000000001</v>
      </c>
    </row>
    <row r="489" spans="1:13">
      <c r="A489" s="268">
        <v>479</v>
      </c>
      <c r="B489" s="245" t="s">
        <v>561</v>
      </c>
      <c r="C489" s="289">
        <v>27.4</v>
      </c>
      <c r="D489" s="289">
        <v>27.416666666666668</v>
      </c>
      <c r="E489" s="289">
        <v>26.983333333333334</v>
      </c>
      <c r="F489" s="289">
        <v>26.566666666666666</v>
      </c>
      <c r="G489" s="289">
        <v>26.133333333333333</v>
      </c>
      <c r="H489" s="289">
        <v>27.833333333333336</v>
      </c>
      <c r="I489" s="289">
        <v>28.266666666666666</v>
      </c>
      <c r="J489" s="289">
        <v>28.683333333333337</v>
      </c>
      <c r="K489" s="289">
        <v>27.85</v>
      </c>
      <c r="L489" s="289">
        <v>27</v>
      </c>
      <c r="M489" s="289">
        <v>12.484870000000001</v>
      </c>
    </row>
    <row r="490" spans="1:13">
      <c r="A490" s="268">
        <v>480</v>
      </c>
      <c r="B490" s="245" t="s">
        <v>285</v>
      </c>
      <c r="C490" s="289">
        <v>300.8</v>
      </c>
      <c r="D490" s="289">
        <v>299.3</v>
      </c>
      <c r="E490" s="289">
        <v>293.55</v>
      </c>
      <c r="F490" s="289">
        <v>286.3</v>
      </c>
      <c r="G490" s="289">
        <v>280.55</v>
      </c>
      <c r="H490" s="289">
        <v>306.55</v>
      </c>
      <c r="I490" s="289">
        <v>312.3</v>
      </c>
      <c r="J490" s="289">
        <v>319.55</v>
      </c>
      <c r="K490" s="289">
        <v>305.05</v>
      </c>
      <c r="L490" s="289">
        <v>292.05</v>
      </c>
      <c r="M490" s="289">
        <v>1.4410499999999999</v>
      </c>
    </row>
    <row r="491" spans="1:13">
      <c r="A491" s="268">
        <v>481</v>
      </c>
      <c r="B491" s="245" t="s">
        <v>563</v>
      </c>
      <c r="C491" s="289">
        <v>722.65</v>
      </c>
      <c r="D491" s="289">
        <v>727.31666666666661</v>
      </c>
      <c r="E491" s="289">
        <v>715.33333333333326</v>
      </c>
      <c r="F491" s="289">
        <v>708.01666666666665</v>
      </c>
      <c r="G491" s="289">
        <v>696.0333333333333</v>
      </c>
      <c r="H491" s="289">
        <v>734.63333333333321</v>
      </c>
      <c r="I491" s="289">
        <v>746.61666666666656</v>
      </c>
      <c r="J491" s="289">
        <v>753.93333333333317</v>
      </c>
      <c r="K491" s="289">
        <v>739.3</v>
      </c>
      <c r="L491" s="289">
        <v>720</v>
      </c>
      <c r="M491" s="289">
        <v>1.4598100000000001</v>
      </c>
    </row>
    <row r="492" spans="1:13">
      <c r="A492" s="268">
        <v>482</v>
      </c>
      <c r="B492" s="245" t="s">
        <v>564</v>
      </c>
      <c r="C492" s="289">
        <v>1466.35</v>
      </c>
      <c r="D492" s="289">
        <v>1468.6333333333332</v>
      </c>
      <c r="E492" s="289">
        <v>1442.7166666666665</v>
      </c>
      <c r="F492" s="289">
        <v>1419.0833333333333</v>
      </c>
      <c r="G492" s="289">
        <v>1393.1666666666665</v>
      </c>
      <c r="H492" s="289">
        <v>1492.2666666666664</v>
      </c>
      <c r="I492" s="289">
        <v>1518.1833333333334</v>
      </c>
      <c r="J492" s="289">
        <v>1541.8166666666664</v>
      </c>
      <c r="K492" s="289">
        <v>1494.55</v>
      </c>
      <c r="L492" s="289">
        <v>1445</v>
      </c>
      <c r="M492" s="289">
        <v>1.3741399999999999</v>
      </c>
    </row>
    <row r="493" spans="1:13">
      <c r="A493" s="268">
        <v>483</v>
      </c>
      <c r="B493" s="245" t="s">
        <v>2781</v>
      </c>
      <c r="C493" s="289">
        <v>934.05</v>
      </c>
      <c r="D493" s="289">
        <v>943.44999999999993</v>
      </c>
      <c r="E493" s="289">
        <v>912.09999999999991</v>
      </c>
      <c r="F493" s="289">
        <v>890.15</v>
      </c>
      <c r="G493" s="289">
        <v>858.8</v>
      </c>
      <c r="H493" s="289">
        <v>965.39999999999986</v>
      </c>
      <c r="I493" s="289">
        <v>996.75</v>
      </c>
      <c r="J493" s="289">
        <v>1018.6999999999998</v>
      </c>
      <c r="K493" s="289">
        <v>974.8</v>
      </c>
      <c r="L493" s="289">
        <v>921.5</v>
      </c>
      <c r="M493" s="289">
        <v>3.1800000000000002E-2</v>
      </c>
    </row>
    <row r="494" spans="1:13">
      <c r="A494" s="268">
        <v>484</v>
      </c>
      <c r="B494" s="245" t="s">
        <v>284</v>
      </c>
      <c r="C494" s="289">
        <v>164.7</v>
      </c>
      <c r="D494" s="289">
        <v>165.04999999999998</v>
      </c>
      <c r="E494" s="289">
        <v>162.64999999999998</v>
      </c>
      <c r="F494" s="289">
        <v>160.6</v>
      </c>
      <c r="G494" s="289">
        <v>158.19999999999999</v>
      </c>
      <c r="H494" s="289">
        <v>167.09999999999997</v>
      </c>
      <c r="I494" s="289">
        <v>169.5</v>
      </c>
      <c r="J494" s="289">
        <v>171.54999999999995</v>
      </c>
      <c r="K494" s="289">
        <v>167.45</v>
      </c>
      <c r="L494" s="289">
        <v>163</v>
      </c>
      <c r="M494" s="289">
        <v>5.0712000000000002</v>
      </c>
    </row>
    <row r="495" spans="1:13">
      <c r="A495" s="268">
        <v>485</v>
      </c>
      <c r="B495" s="245" t="s">
        <v>565</v>
      </c>
      <c r="C495" s="289">
        <v>1000.75</v>
      </c>
      <c r="D495" s="289">
        <v>998.44999999999993</v>
      </c>
      <c r="E495" s="289">
        <v>978.89999999999986</v>
      </c>
      <c r="F495" s="289">
        <v>957.05</v>
      </c>
      <c r="G495" s="289">
        <v>937.49999999999989</v>
      </c>
      <c r="H495" s="289">
        <v>1020.2999999999998</v>
      </c>
      <c r="I495" s="289">
        <v>1039.8499999999999</v>
      </c>
      <c r="J495" s="289">
        <v>1061.6999999999998</v>
      </c>
      <c r="K495" s="289">
        <v>1018</v>
      </c>
      <c r="L495" s="289">
        <v>976.6</v>
      </c>
      <c r="M495" s="289">
        <v>1.0027200000000001</v>
      </c>
    </row>
    <row r="496" spans="1:13">
      <c r="A496" s="268">
        <v>486</v>
      </c>
      <c r="B496" s="245" t="s">
        <v>556</v>
      </c>
      <c r="C496" s="289">
        <v>273.2</v>
      </c>
      <c r="D496" s="289">
        <v>272.40000000000003</v>
      </c>
      <c r="E496" s="289">
        <v>268.80000000000007</v>
      </c>
      <c r="F496" s="289">
        <v>264.40000000000003</v>
      </c>
      <c r="G496" s="289">
        <v>260.80000000000007</v>
      </c>
      <c r="H496" s="289">
        <v>276.80000000000007</v>
      </c>
      <c r="I496" s="289">
        <v>280.40000000000009</v>
      </c>
      <c r="J496" s="289">
        <v>284.80000000000007</v>
      </c>
      <c r="K496" s="289">
        <v>276</v>
      </c>
      <c r="L496" s="289">
        <v>268</v>
      </c>
      <c r="M496" s="289">
        <v>3.72539</v>
      </c>
    </row>
    <row r="497" spans="1:13">
      <c r="A497" s="268">
        <v>487</v>
      </c>
      <c r="B497" s="245" t="s">
        <v>555</v>
      </c>
      <c r="C497" s="289">
        <v>1959.45</v>
      </c>
      <c r="D497" s="289">
        <v>1922.5666666666666</v>
      </c>
      <c r="E497" s="289">
        <v>1848.1333333333332</v>
      </c>
      <c r="F497" s="289">
        <v>1736.8166666666666</v>
      </c>
      <c r="G497" s="289">
        <v>1662.3833333333332</v>
      </c>
      <c r="H497" s="289">
        <v>2033.8833333333332</v>
      </c>
      <c r="I497" s="289">
        <v>2108.3166666666666</v>
      </c>
      <c r="J497" s="289">
        <v>2219.6333333333332</v>
      </c>
      <c r="K497" s="289">
        <v>1997</v>
      </c>
      <c r="L497" s="289">
        <v>1811.25</v>
      </c>
      <c r="M497" s="289">
        <v>1.0943700000000001</v>
      </c>
    </row>
    <row r="498" spans="1:13">
      <c r="A498" s="268">
        <v>488</v>
      </c>
      <c r="B498" s="245" t="s">
        <v>199</v>
      </c>
      <c r="C498" s="289">
        <v>650.29999999999995</v>
      </c>
      <c r="D498" s="289">
        <v>645.43333333333328</v>
      </c>
      <c r="E498" s="289">
        <v>636.86666666666656</v>
      </c>
      <c r="F498" s="289">
        <v>623.43333333333328</v>
      </c>
      <c r="G498" s="289">
        <v>614.86666666666656</v>
      </c>
      <c r="H498" s="289">
        <v>658.86666666666656</v>
      </c>
      <c r="I498" s="289">
        <v>667.43333333333339</v>
      </c>
      <c r="J498" s="289">
        <v>680.86666666666656</v>
      </c>
      <c r="K498" s="289">
        <v>654</v>
      </c>
      <c r="L498" s="289">
        <v>632</v>
      </c>
      <c r="M498" s="289">
        <v>9.3835499999999996</v>
      </c>
    </row>
    <row r="499" spans="1:13">
      <c r="A499" s="268">
        <v>489</v>
      </c>
      <c r="B499" s="245" t="s">
        <v>557</v>
      </c>
      <c r="C499" s="289">
        <v>153.94999999999999</v>
      </c>
      <c r="D499" s="289">
        <v>154</v>
      </c>
      <c r="E499" s="289">
        <v>152</v>
      </c>
      <c r="F499" s="289">
        <v>150.05000000000001</v>
      </c>
      <c r="G499" s="289">
        <v>148.05000000000001</v>
      </c>
      <c r="H499" s="289">
        <v>155.94999999999999</v>
      </c>
      <c r="I499" s="289">
        <v>157.94999999999999</v>
      </c>
      <c r="J499" s="289">
        <v>159.89999999999998</v>
      </c>
      <c r="K499" s="289">
        <v>156</v>
      </c>
      <c r="L499" s="289">
        <v>152.05000000000001</v>
      </c>
      <c r="M499" s="289">
        <v>1.59704</v>
      </c>
    </row>
    <row r="500" spans="1:13">
      <c r="A500" s="268">
        <v>490</v>
      </c>
      <c r="B500" s="245" t="s">
        <v>558</v>
      </c>
      <c r="C500" s="289">
        <v>3330.7</v>
      </c>
      <c r="D500" s="289">
        <v>3323.9</v>
      </c>
      <c r="E500" s="289">
        <v>3297.8</v>
      </c>
      <c r="F500" s="289">
        <v>3264.9</v>
      </c>
      <c r="G500" s="289">
        <v>3238.8</v>
      </c>
      <c r="H500" s="289">
        <v>3356.8</v>
      </c>
      <c r="I500" s="289">
        <v>3382.8999999999996</v>
      </c>
      <c r="J500" s="289">
        <v>3415.8</v>
      </c>
      <c r="K500" s="289">
        <v>3350</v>
      </c>
      <c r="L500" s="289">
        <v>3291</v>
      </c>
      <c r="M500" s="289">
        <v>6.3509999999999997E-2</v>
      </c>
    </row>
    <row r="501" spans="1:13">
      <c r="A501" s="268">
        <v>491</v>
      </c>
      <c r="B501" s="245" t="s">
        <v>562</v>
      </c>
      <c r="C501" s="289">
        <v>741.25</v>
      </c>
      <c r="D501" s="289">
        <v>735.41666666666663</v>
      </c>
      <c r="E501" s="289">
        <v>725.83333333333326</v>
      </c>
      <c r="F501" s="289">
        <v>710.41666666666663</v>
      </c>
      <c r="G501" s="289">
        <v>700.83333333333326</v>
      </c>
      <c r="H501" s="289">
        <v>750.83333333333326</v>
      </c>
      <c r="I501" s="289">
        <v>760.41666666666652</v>
      </c>
      <c r="J501" s="289">
        <v>775.83333333333326</v>
      </c>
      <c r="K501" s="289">
        <v>745</v>
      </c>
      <c r="L501" s="289">
        <v>720</v>
      </c>
      <c r="M501" s="289">
        <v>7.9079999999999998E-2</v>
      </c>
    </row>
    <row r="502" spans="1:13">
      <c r="A502" s="268">
        <v>492</v>
      </c>
      <c r="B502" s="245" t="s">
        <v>566</v>
      </c>
      <c r="C502" s="289">
        <v>6877.6</v>
      </c>
      <c r="D502" s="289">
        <v>7020.9000000000005</v>
      </c>
      <c r="E502" s="289">
        <v>6671.8000000000011</v>
      </c>
      <c r="F502" s="289">
        <v>6466.0000000000009</v>
      </c>
      <c r="G502" s="289">
        <v>6116.9000000000015</v>
      </c>
      <c r="H502" s="289">
        <v>7226.7000000000007</v>
      </c>
      <c r="I502" s="289">
        <v>7575.8000000000011</v>
      </c>
      <c r="J502" s="289">
        <v>7781.6</v>
      </c>
      <c r="K502" s="289">
        <v>7370</v>
      </c>
      <c r="L502" s="289">
        <v>6815.1</v>
      </c>
      <c r="M502" s="289">
        <v>9.9290000000000003E-2</v>
      </c>
    </row>
    <row r="503" spans="1:13">
      <c r="A503" s="268">
        <v>493</v>
      </c>
      <c r="B503" s="245" t="s">
        <v>567</v>
      </c>
      <c r="C503" s="289">
        <v>96.2</v>
      </c>
      <c r="D503" s="289">
        <v>97.333333333333329</v>
      </c>
      <c r="E503" s="289">
        <v>95.066666666666663</v>
      </c>
      <c r="F503" s="289">
        <v>93.933333333333337</v>
      </c>
      <c r="G503" s="289">
        <v>91.666666666666671</v>
      </c>
      <c r="H503" s="289">
        <v>98.466666666666654</v>
      </c>
      <c r="I503" s="289">
        <v>100.73333333333333</v>
      </c>
      <c r="J503" s="289">
        <v>101.86666666666665</v>
      </c>
      <c r="K503" s="289">
        <v>99.6</v>
      </c>
      <c r="L503" s="289">
        <v>96.2</v>
      </c>
      <c r="M503" s="289">
        <v>6.7663799999999998</v>
      </c>
    </row>
    <row r="504" spans="1:13">
      <c r="A504" s="268">
        <v>494</v>
      </c>
      <c r="B504" s="245" t="s">
        <v>568</v>
      </c>
      <c r="C504" s="289">
        <v>56.3</v>
      </c>
      <c r="D504" s="289">
        <v>56.199999999999996</v>
      </c>
      <c r="E504" s="289">
        <v>55.199999999999989</v>
      </c>
      <c r="F504" s="289">
        <v>54.099999999999994</v>
      </c>
      <c r="G504" s="289">
        <v>53.099999999999987</v>
      </c>
      <c r="H504" s="289">
        <v>57.29999999999999</v>
      </c>
      <c r="I504" s="289">
        <v>58.300000000000004</v>
      </c>
      <c r="J504" s="289">
        <v>59.399999999999991</v>
      </c>
      <c r="K504" s="289">
        <v>57.2</v>
      </c>
      <c r="L504" s="289">
        <v>55.1</v>
      </c>
      <c r="M504" s="289">
        <v>11.784380000000001</v>
      </c>
    </row>
    <row r="505" spans="1:13">
      <c r="A505" s="268">
        <v>495</v>
      </c>
      <c r="B505" s="245" t="s">
        <v>2852</v>
      </c>
      <c r="C505" s="289">
        <v>366.95</v>
      </c>
      <c r="D505" s="289">
        <v>365.5333333333333</v>
      </c>
      <c r="E505" s="289">
        <v>362.06666666666661</v>
      </c>
      <c r="F505" s="289">
        <v>357.18333333333328</v>
      </c>
      <c r="G505" s="289">
        <v>353.71666666666658</v>
      </c>
      <c r="H505" s="289">
        <v>370.41666666666663</v>
      </c>
      <c r="I505" s="289">
        <v>373.88333333333333</v>
      </c>
      <c r="J505" s="289">
        <v>378.76666666666665</v>
      </c>
      <c r="K505" s="289">
        <v>369</v>
      </c>
      <c r="L505" s="289">
        <v>360.65</v>
      </c>
      <c r="M505" s="289">
        <v>0.53576999999999997</v>
      </c>
    </row>
    <row r="506" spans="1:13">
      <c r="A506" s="268">
        <v>496</v>
      </c>
      <c r="B506" s="245" t="s">
        <v>569</v>
      </c>
      <c r="C506" s="289">
        <v>2089.1999999999998</v>
      </c>
      <c r="D506" s="289">
        <v>2114.2333333333331</v>
      </c>
      <c r="E506" s="289">
        <v>2055.5166666666664</v>
      </c>
      <c r="F506" s="289">
        <v>2021.8333333333335</v>
      </c>
      <c r="G506" s="289">
        <v>1963.1166666666668</v>
      </c>
      <c r="H506" s="289">
        <v>2147.9166666666661</v>
      </c>
      <c r="I506" s="289">
        <v>2206.6333333333323</v>
      </c>
      <c r="J506" s="289">
        <v>2240.3166666666657</v>
      </c>
      <c r="K506" s="289">
        <v>2172.9499999999998</v>
      </c>
      <c r="L506" s="289">
        <v>2080.5500000000002</v>
      </c>
      <c r="M506" s="289">
        <v>1.06572</v>
      </c>
    </row>
    <row r="507" spans="1:13">
      <c r="A507" s="268">
        <v>497</v>
      </c>
      <c r="B507" s="245" t="s">
        <v>200</v>
      </c>
      <c r="C507" s="289">
        <v>282.85000000000002</v>
      </c>
      <c r="D507" s="289">
        <v>283.59999999999997</v>
      </c>
      <c r="E507" s="289">
        <v>277.74999999999994</v>
      </c>
      <c r="F507" s="289">
        <v>272.64999999999998</v>
      </c>
      <c r="G507" s="289">
        <v>266.79999999999995</v>
      </c>
      <c r="H507" s="289">
        <v>288.69999999999993</v>
      </c>
      <c r="I507" s="289">
        <v>294.54999999999995</v>
      </c>
      <c r="J507" s="289">
        <v>299.64999999999992</v>
      </c>
      <c r="K507" s="289">
        <v>289.45</v>
      </c>
      <c r="L507" s="289">
        <v>278.5</v>
      </c>
      <c r="M507" s="289">
        <v>227.94436999999999</v>
      </c>
    </row>
    <row r="508" spans="1:13">
      <c r="A508" s="268">
        <v>498</v>
      </c>
      <c r="B508" s="245" t="s">
        <v>570</v>
      </c>
      <c r="C508" s="289">
        <v>281.25</v>
      </c>
      <c r="D508" s="289">
        <v>281.31666666666666</v>
      </c>
      <c r="E508" s="289">
        <v>276.0333333333333</v>
      </c>
      <c r="F508" s="289">
        <v>270.81666666666666</v>
      </c>
      <c r="G508" s="289">
        <v>265.5333333333333</v>
      </c>
      <c r="H508" s="289">
        <v>286.5333333333333</v>
      </c>
      <c r="I508" s="289">
        <v>291.81666666666672</v>
      </c>
      <c r="J508" s="289">
        <v>297.0333333333333</v>
      </c>
      <c r="K508" s="289">
        <v>286.60000000000002</v>
      </c>
      <c r="L508" s="289">
        <v>276.10000000000002</v>
      </c>
      <c r="M508" s="289">
        <v>3.5390600000000001</v>
      </c>
    </row>
    <row r="509" spans="1:13">
      <c r="A509" s="268">
        <v>499</v>
      </c>
      <c r="B509" s="245" t="s">
        <v>202</v>
      </c>
      <c r="C509" s="289">
        <v>221.55</v>
      </c>
      <c r="D509" s="289">
        <v>217.5</v>
      </c>
      <c r="E509" s="289">
        <v>211.5</v>
      </c>
      <c r="F509" s="289">
        <v>201.45</v>
      </c>
      <c r="G509" s="289">
        <v>195.45</v>
      </c>
      <c r="H509" s="289">
        <v>227.55</v>
      </c>
      <c r="I509" s="289">
        <v>233.55</v>
      </c>
      <c r="J509" s="289">
        <v>243.60000000000002</v>
      </c>
      <c r="K509" s="289">
        <v>223.5</v>
      </c>
      <c r="L509" s="289">
        <v>207.45</v>
      </c>
      <c r="M509" s="289">
        <v>528.07559000000003</v>
      </c>
    </row>
    <row r="510" spans="1:13">
      <c r="A510" s="268">
        <v>500</v>
      </c>
      <c r="B510" s="245" t="s">
        <v>571</v>
      </c>
      <c r="C510" s="289">
        <v>163.80000000000001</v>
      </c>
      <c r="D510" s="289">
        <v>164.35</v>
      </c>
      <c r="E510" s="289">
        <v>159.94999999999999</v>
      </c>
      <c r="F510" s="289">
        <v>156.1</v>
      </c>
      <c r="G510" s="289">
        <v>151.69999999999999</v>
      </c>
      <c r="H510" s="289">
        <v>168.2</v>
      </c>
      <c r="I510" s="289">
        <v>172.60000000000002</v>
      </c>
      <c r="J510" s="289">
        <v>176.45</v>
      </c>
      <c r="K510" s="289">
        <v>168.75</v>
      </c>
      <c r="L510" s="289">
        <v>160.5</v>
      </c>
      <c r="M510" s="289">
        <v>7.1902699999999999</v>
      </c>
    </row>
    <row r="511" spans="1:13">
      <c r="A511" s="268"/>
      <c r="B511" s="245" t="s">
        <v>572</v>
      </c>
      <c r="C511" s="289">
        <v>1663.25</v>
      </c>
      <c r="D511" s="289">
        <v>1647.5666666666666</v>
      </c>
      <c r="E511" s="289">
        <v>1620.6833333333332</v>
      </c>
      <c r="F511" s="289">
        <v>1578.1166666666666</v>
      </c>
      <c r="G511" s="289">
        <v>1551.2333333333331</v>
      </c>
      <c r="H511" s="289">
        <v>1690.1333333333332</v>
      </c>
      <c r="I511" s="289">
        <v>1717.0166666666664</v>
      </c>
      <c r="J511" s="289">
        <v>1759.5833333333333</v>
      </c>
      <c r="K511" s="289">
        <v>1674.45</v>
      </c>
      <c r="L511" s="289">
        <v>1605</v>
      </c>
      <c r="M511" s="289">
        <v>0.26851000000000003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3"/>
      <c r="B5" s="533"/>
      <c r="C5" s="534"/>
      <c r="D5" s="53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5" t="s">
        <v>574</v>
      </c>
      <c r="C7" s="535"/>
      <c r="D7" s="262">
        <f>Main!B10</f>
        <v>44084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44083</v>
      </c>
      <c r="B10" s="267">
        <v>530109</v>
      </c>
      <c r="C10" s="268" t="s">
        <v>3739</v>
      </c>
      <c r="D10" s="268" t="s">
        <v>3740</v>
      </c>
      <c r="E10" s="268" t="s">
        <v>583</v>
      </c>
      <c r="F10" s="381">
        <v>100704</v>
      </c>
      <c r="G10" s="267">
        <v>10.17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44083</v>
      </c>
      <c r="B11" s="267">
        <v>530109</v>
      </c>
      <c r="C11" s="268" t="s">
        <v>3739</v>
      </c>
      <c r="D11" s="268" t="s">
        <v>3741</v>
      </c>
      <c r="E11" s="268" t="s">
        <v>584</v>
      </c>
      <c r="F11" s="381">
        <v>100500</v>
      </c>
      <c r="G11" s="267">
        <v>10.17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44083</v>
      </c>
      <c r="B12" s="267">
        <v>542865</v>
      </c>
      <c r="C12" s="268" t="s">
        <v>3742</v>
      </c>
      <c r="D12" s="268" t="s">
        <v>3743</v>
      </c>
      <c r="E12" s="268" t="s">
        <v>583</v>
      </c>
      <c r="F12" s="381">
        <v>50000</v>
      </c>
      <c r="G12" s="267">
        <v>15.37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44083</v>
      </c>
      <c r="B13" s="267">
        <v>542865</v>
      </c>
      <c r="C13" s="268" t="s">
        <v>3742</v>
      </c>
      <c r="D13" s="268" t="s">
        <v>3743</v>
      </c>
      <c r="E13" s="268" t="s">
        <v>584</v>
      </c>
      <c r="F13" s="381">
        <v>30000</v>
      </c>
      <c r="G13" s="267">
        <v>15.53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44083</v>
      </c>
      <c r="B14" s="267">
        <v>539800</v>
      </c>
      <c r="C14" s="268" t="s">
        <v>3744</v>
      </c>
      <c r="D14" s="268" t="s">
        <v>3745</v>
      </c>
      <c r="E14" s="268" t="s">
        <v>583</v>
      </c>
      <c r="F14" s="381">
        <v>41024</v>
      </c>
      <c r="G14" s="267">
        <v>49.85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44083</v>
      </c>
      <c r="B15" s="267">
        <v>539800</v>
      </c>
      <c r="C15" s="268" t="s">
        <v>3744</v>
      </c>
      <c r="D15" s="268" t="s">
        <v>3745</v>
      </c>
      <c r="E15" s="268" t="s">
        <v>584</v>
      </c>
      <c r="F15" s="381">
        <v>53525</v>
      </c>
      <c r="G15" s="267">
        <v>49.9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44083</v>
      </c>
      <c r="B16" s="267">
        <v>540190</v>
      </c>
      <c r="C16" s="268" t="s">
        <v>3719</v>
      </c>
      <c r="D16" s="268" t="s">
        <v>3721</v>
      </c>
      <c r="E16" s="268" t="s">
        <v>583</v>
      </c>
      <c r="F16" s="381">
        <v>100669</v>
      </c>
      <c r="G16" s="267">
        <v>9.91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44083</v>
      </c>
      <c r="B17" s="267">
        <v>540190</v>
      </c>
      <c r="C17" s="268" t="s">
        <v>3719</v>
      </c>
      <c r="D17" s="268" t="s">
        <v>3746</v>
      </c>
      <c r="E17" s="268" t="s">
        <v>584</v>
      </c>
      <c r="F17" s="381">
        <v>21000</v>
      </c>
      <c r="G17" s="267">
        <v>9.9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44083</v>
      </c>
      <c r="B18" s="267">
        <v>540190</v>
      </c>
      <c r="C18" s="268" t="s">
        <v>3719</v>
      </c>
      <c r="D18" s="268" t="s">
        <v>3720</v>
      </c>
      <c r="E18" s="268" t="s">
        <v>584</v>
      </c>
      <c r="F18" s="381">
        <v>100000</v>
      </c>
      <c r="G18" s="267">
        <v>9.91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44083</v>
      </c>
      <c r="B19" s="267">
        <v>530663</v>
      </c>
      <c r="C19" s="268" t="s">
        <v>3747</v>
      </c>
      <c r="D19" s="268" t="s">
        <v>3748</v>
      </c>
      <c r="E19" s="268" t="s">
        <v>584</v>
      </c>
      <c r="F19" s="381">
        <v>360000</v>
      </c>
      <c r="G19" s="267">
        <v>0.81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44083</v>
      </c>
      <c r="B20" s="267">
        <v>540377</v>
      </c>
      <c r="C20" s="268" t="s">
        <v>3749</v>
      </c>
      <c r="D20" s="268" t="s">
        <v>3750</v>
      </c>
      <c r="E20" s="268" t="s">
        <v>583</v>
      </c>
      <c r="F20" s="381">
        <v>18000</v>
      </c>
      <c r="G20" s="267">
        <v>14.36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44083</v>
      </c>
      <c r="B21" s="267">
        <v>540515</v>
      </c>
      <c r="C21" s="268" t="s">
        <v>3751</v>
      </c>
      <c r="D21" s="268" t="s">
        <v>3752</v>
      </c>
      <c r="E21" s="268" t="s">
        <v>583</v>
      </c>
      <c r="F21" s="381">
        <v>50000</v>
      </c>
      <c r="G21" s="267">
        <v>12.9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44083</v>
      </c>
      <c r="B22" s="267">
        <v>540515</v>
      </c>
      <c r="C22" s="268" t="s">
        <v>3751</v>
      </c>
      <c r="D22" s="268" t="s">
        <v>3753</v>
      </c>
      <c r="E22" s="268" t="s">
        <v>584</v>
      </c>
      <c r="F22" s="381">
        <v>50000</v>
      </c>
      <c r="G22" s="267">
        <v>12.9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44083</v>
      </c>
      <c r="B23" s="267">
        <v>539762</v>
      </c>
      <c r="C23" s="268" t="s">
        <v>3754</v>
      </c>
      <c r="D23" s="268" t="s">
        <v>3755</v>
      </c>
      <c r="E23" s="268" t="s">
        <v>584</v>
      </c>
      <c r="F23" s="381">
        <v>38150</v>
      </c>
      <c r="G23" s="267">
        <v>9.69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44083</v>
      </c>
      <c r="B24" s="267">
        <v>526905</v>
      </c>
      <c r="C24" s="268" t="s">
        <v>3756</v>
      </c>
      <c r="D24" s="268" t="s">
        <v>3725</v>
      </c>
      <c r="E24" s="268" t="s">
        <v>584</v>
      </c>
      <c r="F24" s="381">
        <v>71500</v>
      </c>
      <c r="G24" s="267">
        <v>9.31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44083</v>
      </c>
      <c r="B25" s="267">
        <v>540175</v>
      </c>
      <c r="C25" s="268" t="s">
        <v>3757</v>
      </c>
      <c r="D25" s="268" t="s">
        <v>3758</v>
      </c>
      <c r="E25" s="268" t="s">
        <v>583</v>
      </c>
      <c r="F25" s="381">
        <v>25000</v>
      </c>
      <c r="G25" s="267">
        <v>30.8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44083</v>
      </c>
      <c r="B26" s="267">
        <v>531952</v>
      </c>
      <c r="C26" s="268" t="s">
        <v>3759</v>
      </c>
      <c r="D26" s="268" t="s">
        <v>3760</v>
      </c>
      <c r="E26" s="268" t="s">
        <v>583</v>
      </c>
      <c r="F26" s="381">
        <v>39364</v>
      </c>
      <c r="G26" s="267">
        <v>34.9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44083</v>
      </c>
      <c r="B27" s="267">
        <v>531952</v>
      </c>
      <c r="C27" s="268" t="s">
        <v>3759</v>
      </c>
      <c r="D27" s="268" t="s">
        <v>3760</v>
      </c>
      <c r="E27" s="268" t="s">
        <v>584</v>
      </c>
      <c r="F27" s="381">
        <v>60464</v>
      </c>
      <c r="G27" s="267">
        <v>35.369999999999997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44083</v>
      </c>
      <c r="B28" s="267">
        <v>531952</v>
      </c>
      <c r="C28" s="268" t="s">
        <v>3759</v>
      </c>
      <c r="D28" s="268" t="s">
        <v>3761</v>
      </c>
      <c r="E28" s="268" t="s">
        <v>583</v>
      </c>
      <c r="F28" s="381">
        <v>30300</v>
      </c>
      <c r="G28" s="267">
        <v>34.78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44083</v>
      </c>
      <c r="B29" s="267">
        <v>531952</v>
      </c>
      <c r="C29" s="268" t="s">
        <v>3759</v>
      </c>
      <c r="D29" s="268" t="s">
        <v>3761</v>
      </c>
      <c r="E29" s="268" t="s">
        <v>584</v>
      </c>
      <c r="F29" s="381">
        <v>90485</v>
      </c>
      <c r="G29" s="267">
        <v>35.36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44083</v>
      </c>
      <c r="B30" s="267">
        <v>539363</v>
      </c>
      <c r="C30" s="268" t="s">
        <v>3762</v>
      </c>
      <c r="D30" s="268" t="s">
        <v>3763</v>
      </c>
      <c r="E30" s="268" t="s">
        <v>583</v>
      </c>
      <c r="F30" s="381">
        <v>54060</v>
      </c>
      <c r="G30" s="267">
        <v>4.7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44083</v>
      </c>
      <c r="B31" s="267">
        <v>539363</v>
      </c>
      <c r="C31" s="268" t="s">
        <v>3762</v>
      </c>
      <c r="D31" s="268" t="s">
        <v>3764</v>
      </c>
      <c r="E31" s="268" t="s">
        <v>584</v>
      </c>
      <c r="F31" s="381">
        <v>54280</v>
      </c>
      <c r="G31" s="267">
        <v>4.7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44083</v>
      </c>
      <c r="B32" s="267">
        <v>542034</v>
      </c>
      <c r="C32" s="268" t="s">
        <v>3765</v>
      </c>
      <c r="D32" s="268" t="s">
        <v>3746</v>
      </c>
      <c r="E32" s="268" t="s">
        <v>584</v>
      </c>
      <c r="F32" s="381">
        <v>36000</v>
      </c>
      <c r="G32" s="267">
        <v>34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44083</v>
      </c>
      <c r="B33" s="267">
        <v>541445</v>
      </c>
      <c r="C33" s="268" t="s">
        <v>3724</v>
      </c>
      <c r="D33" s="268" t="s">
        <v>3766</v>
      </c>
      <c r="E33" s="268" t="s">
        <v>583</v>
      </c>
      <c r="F33" s="381">
        <v>44800</v>
      </c>
      <c r="G33" s="267">
        <v>24.05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44083</v>
      </c>
      <c r="B34" s="267">
        <v>523105</v>
      </c>
      <c r="C34" s="268" t="s">
        <v>3767</v>
      </c>
      <c r="D34" s="268" t="s">
        <v>3768</v>
      </c>
      <c r="E34" s="268" t="s">
        <v>583</v>
      </c>
      <c r="F34" s="381">
        <v>1608</v>
      </c>
      <c r="G34" s="267">
        <v>24.25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44083</v>
      </c>
      <c r="B35" s="267">
        <v>523105</v>
      </c>
      <c r="C35" s="268" t="s">
        <v>3767</v>
      </c>
      <c r="D35" s="268" t="s">
        <v>3769</v>
      </c>
      <c r="E35" s="268" t="s">
        <v>584</v>
      </c>
      <c r="F35" s="381">
        <v>1608</v>
      </c>
      <c r="G35" s="267">
        <v>24.25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44083</v>
      </c>
      <c r="B36" s="267" t="s">
        <v>1162</v>
      </c>
      <c r="C36" s="268" t="s">
        <v>3770</v>
      </c>
      <c r="D36" s="268" t="s">
        <v>3771</v>
      </c>
      <c r="E36" s="268" t="s">
        <v>583</v>
      </c>
      <c r="F36" s="381">
        <v>162460</v>
      </c>
      <c r="G36" s="267">
        <v>217.96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44083</v>
      </c>
      <c r="B37" s="267" t="s">
        <v>97</v>
      </c>
      <c r="C37" s="268" t="s">
        <v>3772</v>
      </c>
      <c r="D37" s="268" t="s">
        <v>3773</v>
      </c>
      <c r="E37" s="268" t="s">
        <v>583</v>
      </c>
      <c r="F37" s="381">
        <v>803003</v>
      </c>
      <c r="G37" s="267">
        <v>1165.44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44083</v>
      </c>
      <c r="B38" s="267" t="s">
        <v>2325</v>
      </c>
      <c r="C38" s="268" t="s">
        <v>3726</v>
      </c>
      <c r="D38" s="268" t="s">
        <v>3727</v>
      </c>
      <c r="E38" s="268" t="s">
        <v>583</v>
      </c>
      <c r="F38" s="381">
        <v>137803</v>
      </c>
      <c r="G38" s="267">
        <v>387.65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44083</v>
      </c>
      <c r="B39" s="267" t="s">
        <v>2325</v>
      </c>
      <c r="C39" s="268" t="s">
        <v>3726</v>
      </c>
      <c r="D39" s="268" t="s">
        <v>3774</v>
      </c>
      <c r="E39" s="268" t="s">
        <v>583</v>
      </c>
      <c r="F39" s="381">
        <v>133308</v>
      </c>
      <c r="G39" s="267">
        <v>388.42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44083</v>
      </c>
      <c r="B40" s="267" t="s">
        <v>3775</v>
      </c>
      <c r="C40" s="268" t="s">
        <v>3776</v>
      </c>
      <c r="D40" s="268" t="s">
        <v>3777</v>
      </c>
      <c r="E40" s="268" t="s">
        <v>583</v>
      </c>
      <c r="F40" s="381">
        <v>192000</v>
      </c>
      <c r="G40" s="267">
        <v>31.5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44083</v>
      </c>
      <c r="B41" s="267" t="s">
        <v>675</v>
      </c>
      <c r="C41" s="268" t="s">
        <v>3778</v>
      </c>
      <c r="D41" s="268" t="s">
        <v>3779</v>
      </c>
      <c r="E41" s="268" t="s">
        <v>583</v>
      </c>
      <c r="F41" s="381">
        <v>864000</v>
      </c>
      <c r="G41" s="267">
        <v>215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44083</v>
      </c>
      <c r="B42" s="267" t="s">
        <v>3780</v>
      </c>
      <c r="C42" s="268" t="s">
        <v>3781</v>
      </c>
      <c r="D42" s="268" t="s">
        <v>3723</v>
      </c>
      <c r="E42" s="268" t="s">
        <v>583</v>
      </c>
      <c r="F42" s="381">
        <v>28000</v>
      </c>
      <c r="G42" s="267">
        <v>173.11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44083</v>
      </c>
      <c r="B43" s="267" t="s">
        <v>2684</v>
      </c>
      <c r="C43" s="268" t="s">
        <v>3782</v>
      </c>
      <c r="D43" s="268" t="s">
        <v>3783</v>
      </c>
      <c r="E43" s="268" t="s">
        <v>583</v>
      </c>
      <c r="F43" s="381">
        <v>141000</v>
      </c>
      <c r="G43" s="267">
        <v>9.15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44083</v>
      </c>
      <c r="B44" s="267" t="s">
        <v>1162</v>
      </c>
      <c r="C44" s="268" t="s">
        <v>3770</v>
      </c>
      <c r="D44" s="268" t="s">
        <v>3784</v>
      </c>
      <c r="E44" s="268" t="s">
        <v>584</v>
      </c>
      <c r="F44" s="381">
        <v>162460</v>
      </c>
      <c r="G44" s="267">
        <v>217.96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44083</v>
      </c>
      <c r="B45" s="267" t="s">
        <v>2325</v>
      </c>
      <c r="C45" s="268" t="s">
        <v>3726</v>
      </c>
      <c r="D45" s="268" t="s">
        <v>3774</v>
      </c>
      <c r="E45" s="268" t="s">
        <v>584</v>
      </c>
      <c r="F45" s="381">
        <v>133308</v>
      </c>
      <c r="G45" s="267">
        <v>387.41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44083</v>
      </c>
      <c r="B46" s="267" t="s">
        <v>2325</v>
      </c>
      <c r="C46" s="268" t="s">
        <v>3726</v>
      </c>
      <c r="D46" s="268" t="s">
        <v>3727</v>
      </c>
      <c r="E46" s="268" t="s">
        <v>584</v>
      </c>
      <c r="F46" s="381">
        <v>137803</v>
      </c>
      <c r="G46" s="267">
        <v>389.11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44083</v>
      </c>
      <c r="B47" s="267" t="s">
        <v>3775</v>
      </c>
      <c r="C47" s="268" t="s">
        <v>3776</v>
      </c>
      <c r="D47" s="268" t="s">
        <v>3785</v>
      </c>
      <c r="E47" s="268" t="s">
        <v>584</v>
      </c>
      <c r="F47" s="381">
        <v>560000</v>
      </c>
      <c r="G47" s="267">
        <v>31.55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44083</v>
      </c>
      <c r="B48" s="267" t="s">
        <v>675</v>
      </c>
      <c r="C48" s="268" t="s">
        <v>3778</v>
      </c>
      <c r="D48" s="268" t="s">
        <v>3786</v>
      </c>
      <c r="E48" s="268" t="s">
        <v>584</v>
      </c>
      <c r="F48" s="381">
        <v>1045664</v>
      </c>
      <c r="G48" s="267">
        <v>215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44083</v>
      </c>
      <c r="B49" s="267" t="s">
        <v>3780</v>
      </c>
      <c r="C49" s="268" t="s">
        <v>3781</v>
      </c>
      <c r="D49" s="268" t="s">
        <v>3722</v>
      </c>
      <c r="E49" s="268" t="s">
        <v>584</v>
      </c>
      <c r="F49" s="381">
        <v>26000</v>
      </c>
      <c r="G49" s="267">
        <v>173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44083</v>
      </c>
      <c r="B50" s="267" t="s">
        <v>2684</v>
      </c>
      <c r="C50" s="268" t="s">
        <v>3782</v>
      </c>
      <c r="D50" s="268" t="s">
        <v>3783</v>
      </c>
      <c r="E50" s="268" t="s">
        <v>584</v>
      </c>
      <c r="F50" s="381">
        <v>139904</v>
      </c>
      <c r="G50" s="267">
        <v>9.02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44083</v>
      </c>
      <c r="B51" s="267" t="s">
        <v>3178</v>
      </c>
      <c r="C51" s="268" t="s">
        <v>3787</v>
      </c>
      <c r="D51" s="268" t="s">
        <v>3788</v>
      </c>
      <c r="E51" s="268" t="s">
        <v>584</v>
      </c>
      <c r="F51" s="381">
        <v>209057</v>
      </c>
      <c r="G51" s="267">
        <v>2.2000000000000002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2"/>
  <sheetViews>
    <sheetView zoomScale="85" zoomScaleNormal="85" workbookViewId="0">
      <selection activeCell="H28" sqref="H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9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4" t="s">
        <v>3656</v>
      </c>
      <c r="K10" s="504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9">
        <v>2</v>
      </c>
      <c r="B11" s="445">
        <v>44057</v>
      </c>
      <c r="C11" s="448"/>
      <c r="D11" s="449" t="s">
        <v>128</v>
      </c>
      <c r="E11" s="450" t="s">
        <v>601</v>
      </c>
      <c r="F11" s="491">
        <v>198</v>
      </c>
      <c r="G11" s="491">
        <v>187</v>
      </c>
      <c r="H11" s="491">
        <v>187</v>
      </c>
      <c r="I11" s="491" t="s">
        <v>3640</v>
      </c>
      <c r="J11" s="504" t="s">
        <v>3692</v>
      </c>
      <c r="K11" s="504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664</v>
      </c>
      <c r="O11" s="433">
        <v>44078</v>
      </c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521">
        <v>825</v>
      </c>
      <c r="I12" s="440" t="s">
        <v>3642</v>
      </c>
      <c r="J12" s="441" t="s">
        <v>3630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521">
        <v>180.5</v>
      </c>
      <c r="I13" s="440">
        <v>195</v>
      </c>
      <c r="J13" s="441" t="s">
        <v>3644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9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3647</v>
      </c>
      <c r="J14" s="504" t="s">
        <v>3671</v>
      </c>
      <c r="K14" s="504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601</v>
      </c>
      <c r="F15" s="439">
        <v>2142.5</v>
      </c>
      <c r="G15" s="438">
        <v>1980</v>
      </c>
      <c r="H15" s="438">
        <v>2250</v>
      </c>
      <c r="I15" s="440" t="s">
        <v>3648</v>
      </c>
      <c r="J15" s="441" t="s">
        <v>3711</v>
      </c>
      <c r="K15" s="441">
        <f t="shared" ref="K15" si="12">H15-F15</f>
        <v>107.5</v>
      </c>
      <c r="L15" s="478">
        <f t="shared" ref="L15" si="13">(F15*-0.8)/100</f>
        <v>-17.14</v>
      </c>
      <c r="M15" s="442">
        <f t="shared" ref="M15" si="14">(K15+L15)/F15</f>
        <v>4.2175029171528586E-2</v>
      </c>
      <c r="N15" s="443" t="s">
        <v>600</v>
      </c>
      <c r="O15" s="444">
        <v>44082</v>
      </c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3649</v>
      </c>
      <c r="E16" s="423" t="s">
        <v>601</v>
      </c>
      <c r="F16" s="423" t="s">
        <v>3650</v>
      </c>
      <c r="G16" s="431">
        <v>487</v>
      </c>
      <c r="H16" s="423"/>
      <c r="I16" s="411" t="s">
        <v>3651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499">
        <v>8</v>
      </c>
      <c r="B17" s="445">
        <v>44075</v>
      </c>
      <c r="C17" s="448"/>
      <c r="D17" s="449" t="s">
        <v>3652</v>
      </c>
      <c r="E17" s="450" t="s">
        <v>601</v>
      </c>
      <c r="F17" s="491">
        <v>309</v>
      </c>
      <c r="G17" s="491">
        <v>290</v>
      </c>
      <c r="H17" s="491">
        <v>289.5</v>
      </c>
      <c r="I17" s="491" t="s">
        <v>3653</v>
      </c>
      <c r="J17" s="504" t="s">
        <v>3712</v>
      </c>
      <c r="K17" s="504">
        <f t="shared" ref="K17" si="15">H17-F17</f>
        <v>-19.5</v>
      </c>
      <c r="L17" s="479">
        <f t="shared" ref="L17" si="16">(F17*-0.8)/100</f>
        <v>-2.472</v>
      </c>
      <c r="M17" s="432">
        <f t="shared" ref="M17" si="17">(K17+L17)/F17</f>
        <v>-7.1106796116504861E-2</v>
      </c>
      <c r="N17" s="446" t="s">
        <v>664</v>
      </c>
      <c r="O17" s="433">
        <v>44082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3654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3655</v>
      </c>
      <c r="K18" s="441">
        <f t="shared" ref="K18" si="18">H18-F18</f>
        <v>22</v>
      </c>
      <c r="L18" s="478">
        <f>(F18*-0.08)/100</f>
        <v>-0.42320000000000002</v>
      </c>
      <c r="M18" s="442">
        <f t="shared" ref="M18" si="19">(K18+L18)/F18</f>
        <v>4.0787901701323251E-2</v>
      </c>
      <c r="N18" s="443" t="s">
        <v>600</v>
      </c>
      <c r="O18" s="505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3676</v>
      </c>
      <c r="G19" s="431">
        <v>15300</v>
      </c>
      <c r="H19" s="423"/>
      <c r="I19" s="411" t="s">
        <v>3677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3678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601</v>
      </c>
      <c r="F21" s="423" t="s">
        <v>3689</v>
      </c>
      <c r="G21" s="431">
        <v>950</v>
      </c>
      <c r="H21" s="423"/>
      <c r="I21" s="411" t="s">
        <v>3690</v>
      </c>
      <c r="J21" s="424" t="s">
        <v>602</v>
      </c>
      <c r="K21" s="424"/>
      <c r="L21" s="480"/>
      <c r="M21" s="424"/>
      <c r="N21" s="425"/>
      <c r="O21" s="426"/>
      <c r="Q21" s="428"/>
      <c r="R21" s="429" t="s">
        <v>3187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>
        <v>13</v>
      </c>
      <c r="B22" s="408">
        <v>44083</v>
      </c>
      <c r="C22" s="422"/>
      <c r="D22" s="459" t="s">
        <v>98</v>
      </c>
      <c r="E22" s="423" t="s">
        <v>601</v>
      </c>
      <c r="F22" s="423" t="s">
        <v>3728</v>
      </c>
      <c r="G22" s="431">
        <v>145</v>
      </c>
      <c r="H22" s="423"/>
      <c r="I22" s="411">
        <v>175</v>
      </c>
      <c r="J22" s="424" t="s">
        <v>602</v>
      </c>
      <c r="K22" s="424"/>
      <c r="L22" s="480"/>
      <c r="M22" s="424"/>
      <c r="N22" s="425"/>
      <c r="O22" s="426"/>
      <c r="Q22" s="428"/>
      <c r="R22" s="429" t="s">
        <v>3187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08" t="s">
        <v>3660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3661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:M38" si="20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10">
        <v>2</v>
      </c>
      <c r="B38" s="445">
        <v>44075</v>
      </c>
      <c r="C38" s="448"/>
      <c r="D38" s="511" t="s">
        <v>3662</v>
      </c>
      <c r="E38" s="450" t="s">
        <v>3628</v>
      </c>
      <c r="F38" s="518">
        <v>191</v>
      </c>
      <c r="G38" s="512">
        <v>197</v>
      </c>
      <c r="H38" s="450">
        <v>195</v>
      </c>
      <c r="I38" s="513" t="s">
        <v>3663</v>
      </c>
      <c r="J38" s="504" t="s">
        <v>3682</v>
      </c>
      <c r="K38" s="504">
        <f>F38-H38</f>
        <v>-4</v>
      </c>
      <c r="L38" s="479">
        <f>(F38*-0.8)/100</f>
        <v>-1.528</v>
      </c>
      <c r="M38" s="432">
        <f t="shared" si="20"/>
        <v>-2.8942408376963352E-2</v>
      </c>
      <c r="N38" s="446" t="s">
        <v>600</v>
      </c>
      <c r="O38" s="433">
        <v>44077</v>
      </c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08" t="s">
        <v>3664</v>
      </c>
      <c r="E39" s="489" t="s">
        <v>601</v>
      </c>
      <c r="F39" s="517">
        <v>3865</v>
      </c>
      <c r="G39" s="493">
        <v>3740</v>
      </c>
      <c r="H39" s="489">
        <v>3930</v>
      </c>
      <c r="I39" s="490" t="s">
        <v>3665</v>
      </c>
      <c r="J39" s="451" t="s">
        <v>3670</v>
      </c>
      <c r="K39" s="451">
        <f t="shared" ref="K39:K41" si="21">H39-F39</f>
        <v>65</v>
      </c>
      <c r="L39" s="477">
        <f>(F39*-0.07)/100</f>
        <v>-2.7055000000000002</v>
      </c>
      <c r="M39" s="455">
        <f t="shared" ref="M39:M41" si="22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10">
        <v>4</v>
      </c>
      <c r="B40" s="445">
        <v>44076</v>
      </c>
      <c r="C40" s="448"/>
      <c r="D40" s="511" t="s">
        <v>237</v>
      </c>
      <c r="E40" s="450" t="s">
        <v>601</v>
      </c>
      <c r="F40" s="518">
        <v>267</v>
      </c>
      <c r="G40" s="512">
        <v>260</v>
      </c>
      <c r="H40" s="450">
        <v>260</v>
      </c>
      <c r="I40" s="513">
        <v>278</v>
      </c>
      <c r="J40" s="504" t="s">
        <v>3683</v>
      </c>
      <c r="K40" s="504">
        <f t="shared" si="21"/>
        <v>-7</v>
      </c>
      <c r="L40" s="479">
        <f>(F40*-0.8)/100</f>
        <v>-2.1360000000000001</v>
      </c>
      <c r="M40" s="432">
        <f t="shared" si="22"/>
        <v>-3.421722846441947E-2</v>
      </c>
      <c r="N40" s="446" t="s">
        <v>600</v>
      </c>
      <c r="O40" s="433">
        <v>44077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7">
        <v>5</v>
      </c>
      <c r="B41" s="452">
        <v>44076</v>
      </c>
      <c r="C41" s="488"/>
      <c r="D41" s="508" t="s">
        <v>504</v>
      </c>
      <c r="E41" s="489" t="s">
        <v>601</v>
      </c>
      <c r="F41" s="517">
        <v>642</v>
      </c>
      <c r="G41" s="493">
        <v>625</v>
      </c>
      <c r="H41" s="489">
        <v>659.5</v>
      </c>
      <c r="I41" s="490" t="s">
        <v>3679</v>
      </c>
      <c r="J41" s="451" t="s">
        <v>3693</v>
      </c>
      <c r="K41" s="451">
        <f t="shared" si="21"/>
        <v>17.5</v>
      </c>
      <c r="L41" s="477">
        <f>(F41*-0.8)/100</f>
        <v>-5.1360000000000001</v>
      </c>
      <c r="M41" s="455">
        <f t="shared" si="22"/>
        <v>1.9258566978193149E-2</v>
      </c>
      <c r="N41" s="456" t="s">
        <v>600</v>
      </c>
      <c r="O41" s="509">
        <v>44078</v>
      </c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08" t="s">
        <v>136</v>
      </c>
      <c r="E42" s="489" t="s">
        <v>601</v>
      </c>
      <c r="F42" s="451">
        <v>948</v>
      </c>
      <c r="G42" s="493">
        <v>918</v>
      </c>
      <c r="H42" s="489">
        <v>969.5</v>
      </c>
      <c r="I42" s="490" t="s">
        <v>3680</v>
      </c>
      <c r="J42" s="451" t="s">
        <v>3681</v>
      </c>
      <c r="K42" s="451">
        <f t="shared" ref="K42" si="23">H42-F42</f>
        <v>21.5</v>
      </c>
      <c r="L42" s="477">
        <f>(F42*-0.8)/100</f>
        <v>-7.5840000000000005</v>
      </c>
      <c r="M42" s="455">
        <f t="shared" ref="M42:M43" si="24">(K42+L42)/F42</f>
        <v>1.4679324894514768E-2</v>
      </c>
      <c r="N42" s="456" t="s">
        <v>600</v>
      </c>
      <c r="O42" s="509">
        <v>44077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7">
        <v>7</v>
      </c>
      <c r="B43" s="452">
        <v>44078</v>
      </c>
      <c r="C43" s="488"/>
      <c r="D43" s="508" t="s">
        <v>186</v>
      </c>
      <c r="E43" s="489" t="s">
        <v>3628</v>
      </c>
      <c r="F43" s="451">
        <v>431.5</v>
      </c>
      <c r="G43" s="493">
        <v>446</v>
      </c>
      <c r="H43" s="489">
        <v>425</v>
      </c>
      <c r="I43" s="490" t="s">
        <v>3661</v>
      </c>
      <c r="J43" s="451" t="s">
        <v>3703</v>
      </c>
      <c r="K43" s="451">
        <f>+F43-H43</f>
        <v>6.5</v>
      </c>
      <c r="L43" s="477">
        <f>(F43*-0.07)/100</f>
        <v>-0.30205000000000004</v>
      </c>
      <c r="M43" s="455">
        <f t="shared" si="24"/>
        <v>1.4363731170336036E-2</v>
      </c>
      <c r="N43" s="456" t="s">
        <v>600</v>
      </c>
      <c r="O43" s="461">
        <v>44078</v>
      </c>
      <c r="P43" s="7"/>
      <c r="Q43" s="11"/>
      <c r="R43" s="519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>
        <v>8</v>
      </c>
      <c r="B44" s="408">
        <v>44078</v>
      </c>
      <c r="C44" s="422"/>
      <c r="D44" s="459" t="s">
        <v>116</v>
      </c>
      <c r="E44" s="423" t="s">
        <v>601</v>
      </c>
      <c r="F44" s="423" t="s">
        <v>3704</v>
      </c>
      <c r="G44" s="431">
        <v>2060</v>
      </c>
      <c r="H44" s="423"/>
      <c r="I44" s="411" t="s">
        <v>3705</v>
      </c>
      <c r="J44" s="424" t="s">
        <v>602</v>
      </c>
      <c r="K44" s="424"/>
      <c r="L44" s="480"/>
      <c r="M44" s="424"/>
      <c r="N44" s="425"/>
      <c r="O44" s="426"/>
      <c r="P44" s="64"/>
      <c r="Q44" s="64"/>
      <c r="R44" s="421" t="s">
        <v>603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487">
        <v>9</v>
      </c>
      <c r="B45" s="452">
        <v>44081</v>
      </c>
      <c r="C45" s="488"/>
      <c r="D45" s="508" t="s">
        <v>186</v>
      </c>
      <c r="E45" s="489" t="s">
        <v>3628</v>
      </c>
      <c r="F45" s="451">
        <v>425.5</v>
      </c>
      <c r="G45" s="493">
        <v>442</v>
      </c>
      <c r="H45" s="489">
        <v>418.5</v>
      </c>
      <c r="I45" s="490" t="s">
        <v>3706</v>
      </c>
      <c r="J45" s="451" t="s">
        <v>3638</v>
      </c>
      <c r="K45" s="451">
        <f>+F45-H45</f>
        <v>7</v>
      </c>
      <c r="L45" s="477">
        <f>(F45*-0.07)/100</f>
        <v>-0.29785000000000006</v>
      </c>
      <c r="M45" s="455">
        <f t="shared" ref="M45:M46" si="25">(K45+L45)/F45</f>
        <v>1.5751233842538188E-2</v>
      </c>
      <c r="N45" s="456" t="s">
        <v>600</v>
      </c>
      <c r="O45" s="461">
        <v>44081</v>
      </c>
      <c r="P45" s="64"/>
      <c r="Q45" s="64"/>
      <c r="R45" s="421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10">
        <v>10</v>
      </c>
      <c r="B46" s="445">
        <v>44081</v>
      </c>
      <c r="C46" s="448"/>
      <c r="D46" s="511" t="s">
        <v>67</v>
      </c>
      <c r="E46" s="450" t="s">
        <v>601</v>
      </c>
      <c r="F46" s="518">
        <v>491</v>
      </c>
      <c r="G46" s="512">
        <v>477</v>
      </c>
      <c r="H46" s="450">
        <v>477</v>
      </c>
      <c r="I46" s="513" t="s">
        <v>3707</v>
      </c>
      <c r="J46" s="504" t="s">
        <v>3683</v>
      </c>
      <c r="K46" s="504">
        <f t="shared" ref="K46" si="26">H46-F46</f>
        <v>-14</v>
      </c>
      <c r="L46" s="479">
        <f>(F46*-0.8)/100</f>
        <v>-3.9279999999999999</v>
      </c>
      <c r="M46" s="432">
        <f t="shared" si="25"/>
        <v>-3.6513238289205704E-2</v>
      </c>
      <c r="N46" s="446" t="s">
        <v>600</v>
      </c>
      <c r="O46" s="433">
        <v>44082</v>
      </c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87">
        <v>11</v>
      </c>
      <c r="B47" s="452">
        <v>44081</v>
      </c>
      <c r="C47" s="422"/>
      <c r="D47" s="508" t="s">
        <v>93</v>
      </c>
      <c r="E47" s="489" t="s">
        <v>3628</v>
      </c>
      <c r="F47" s="451">
        <v>155</v>
      </c>
      <c r="G47" s="493">
        <v>160</v>
      </c>
      <c r="H47" s="489">
        <v>152</v>
      </c>
      <c r="I47" s="490">
        <v>135</v>
      </c>
      <c r="J47" s="451" t="s">
        <v>3708</v>
      </c>
      <c r="K47" s="451">
        <f>+F47-H47</f>
        <v>3</v>
      </c>
      <c r="L47" s="477">
        <f>(F47*-0.07)/100</f>
        <v>-0.10850000000000001</v>
      </c>
      <c r="M47" s="455">
        <f t="shared" ref="M47" si="27">(K47+L47)/F47</f>
        <v>1.8654838709677421E-2</v>
      </c>
      <c r="N47" s="456" t="s">
        <v>600</v>
      </c>
      <c r="O47" s="461">
        <v>44081</v>
      </c>
      <c r="P47" s="64"/>
      <c r="Q47" s="64"/>
      <c r="R47" s="421" t="s">
        <v>3187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>
        <v>12</v>
      </c>
      <c r="B48" s="408">
        <v>44082</v>
      </c>
      <c r="C48" s="422"/>
      <c r="D48" s="459" t="s">
        <v>136</v>
      </c>
      <c r="E48" s="423" t="s">
        <v>601</v>
      </c>
      <c r="F48" s="423" t="s">
        <v>3713</v>
      </c>
      <c r="G48" s="431">
        <v>900</v>
      </c>
      <c r="H48" s="423"/>
      <c r="I48" s="411" t="s">
        <v>3714</v>
      </c>
      <c r="J48" s="424" t="s">
        <v>602</v>
      </c>
      <c r="K48" s="424"/>
      <c r="L48" s="480"/>
      <c r="M48" s="424"/>
      <c r="N48" s="425"/>
      <c r="O48" s="426"/>
      <c r="P48" s="64"/>
      <c r="Q48" s="64"/>
      <c r="R48" s="421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>
        <v>13</v>
      </c>
      <c r="B49" s="408">
        <v>44082</v>
      </c>
      <c r="C49" s="422"/>
      <c r="D49" s="459" t="s">
        <v>146</v>
      </c>
      <c r="E49" s="423" t="s">
        <v>601</v>
      </c>
      <c r="F49" s="423" t="s">
        <v>3715</v>
      </c>
      <c r="G49" s="431">
        <v>1170</v>
      </c>
      <c r="H49" s="423"/>
      <c r="I49" s="411">
        <v>1270</v>
      </c>
      <c r="J49" s="424" t="s">
        <v>602</v>
      </c>
      <c r="K49" s="424"/>
      <c r="L49" s="480"/>
      <c r="M49" s="424"/>
      <c r="N49" s="425"/>
      <c r="O49" s="426"/>
      <c r="P49" s="64"/>
      <c r="Q49" s="64"/>
      <c r="R49" s="421" t="s">
        <v>3187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87">
        <v>14</v>
      </c>
      <c r="B50" s="452">
        <v>44083</v>
      </c>
      <c r="C50" s="488"/>
      <c r="D50" s="508" t="s">
        <v>3729</v>
      </c>
      <c r="E50" s="489" t="s">
        <v>601</v>
      </c>
      <c r="F50" s="451">
        <v>714.5</v>
      </c>
      <c r="G50" s="493">
        <v>695</v>
      </c>
      <c r="H50" s="489">
        <v>726</v>
      </c>
      <c r="I50" s="490">
        <v>740</v>
      </c>
      <c r="J50" s="451" t="s">
        <v>3730</v>
      </c>
      <c r="K50" s="451">
        <f t="shared" ref="K50" si="28">H50-F50</f>
        <v>11.5</v>
      </c>
      <c r="L50" s="477">
        <f>(F50*-0.07)/100</f>
        <v>-0.50015000000000009</v>
      </c>
      <c r="M50" s="455">
        <f t="shared" ref="M50" si="29">(K50+L50)/F50</f>
        <v>1.539517144856543E-2</v>
      </c>
      <c r="N50" s="456" t="s">
        <v>600</v>
      </c>
      <c r="O50" s="461">
        <v>44083</v>
      </c>
      <c r="P50" s="64"/>
      <c r="Q50" s="64"/>
      <c r="R50" s="421" t="s">
        <v>603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>
        <v>15</v>
      </c>
      <c r="B51" s="408">
        <v>44083</v>
      </c>
      <c r="C51" s="422"/>
      <c r="D51" s="459" t="s">
        <v>195</v>
      </c>
      <c r="E51" s="423" t="s">
        <v>601</v>
      </c>
      <c r="F51" s="423" t="s">
        <v>3731</v>
      </c>
      <c r="G51" s="431">
        <v>3710</v>
      </c>
      <c r="H51" s="423"/>
      <c r="I51" s="411" t="s">
        <v>3732</v>
      </c>
      <c r="J51" s="424" t="s">
        <v>602</v>
      </c>
      <c r="K51" s="424"/>
      <c r="L51" s="480"/>
      <c r="M51" s="424"/>
      <c r="N51" s="425"/>
      <c r="O51" s="426"/>
      <c r="P51" s="64"/>
      <c r="Q51" s="64"/>
      <c r="R51" s="421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0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1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0"/>
      <c r="B63" s="408"/>
      <c r="C63" s="463"/>
      <c r="D63" s="464"/>
      <c r="E63" s="465"/>
      <c r="F63" s="465"/>
      <c r="G63" s="466"/>
      <c r="H63" s="466"/>
      <c r="I63" s="465"/>
      <c r="J63" s="465"/>
      <c r="K63" s="465"/>
      <c r="L63" s="465"/>
      <c r="M63" s="465"/>
      <c r="N63" s="465"/>
      <c r="O63" s="465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0"/>
      <c r="B64" s="408"/>
      <c r="C64" s="463"/>
      <c r="D64" s="464"/>
      <c r="E64" s="465"/>
      <c r="F64" s="465"/>
      <c r="G64" s="466"/>
      <c r="H64" s="466"/>
      <c r="I64" s="465"/>
      <c r="J64" s="465"/>
      <c r="K64" s="465"/>
      <c r="L64" s="465"/>
      <c r="M64" s="465"/>
      <c r="N64" s="465"/>
      <c r="O64" s="465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2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3"/>
      <c r="O65" s="503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2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3"/>
      <c r="O66" s="503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87">
        <v>1</v>
      </c>
      <c r="B73" s="452">
        <v>44071</v>
      </c>
      <c r="C73" s="495"/>
      <c r="D73" s="520" t="s">
        <v>3646</v>
      </c>
      <c r="E73" s="494" t="s">
        <v>601</v>
      </c>
      <c r="F73" s="454">
        <v>2272</v>
      </c>
      <c r="G73" s="454">
        <v>2230</v>
      </c>
      <c r="H73" s="454">
        <v>2298.5</v>
      </c>
      <c r="I73" s="454">
        <v>2450</v>
      </c>
      <c r="J73" s="451" t="s">
        <v>3684</v>
      </c>
      <c r="K73" s="451">
        <f>H73-F73</f>
        <v>26.5</v>
      </c>
      <c r="L73" s="477">
        <f t="shared" ref="L73:L78" si="30">(H73*N73)*0.07%</f>
        <v>482.68500000000006</v>
      </c>
      <c r="M73" s="477">
        <f t="shared" ref="M73:M78" si="31">(K73*N73)-L73</f>
        <v>7467.3149999999996</v>
      </c>
      <c r="N73" s="494">
        <v>300</v>
      </c>
      <c r="O73" s="456" t="s">
        <v>600</v>
      </c>
      <c r="P73" s="509">
        <v>44077</v>
      </c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87">
        <v>2</v>
      </c>
      <c r="B74" s="452">
        <v>44075</v>
      </c>
      <c r="C74" s="495"/>
      <c r="D74" s="520" t="s">
        <v>3659</v>
      </c>
      <c r="E74" s="494" t="s">
        <v>3628</v>
      </c>
      <c r="F74" s="454">
        <v>11510</v>
      </c>
      <c r="G74" s="454">
        <v>11610</v>
      </c>
      <c r="H74" s="454">
        <v>11420</v>
      </c>
      <c r="I74" s="454" t="s">
        <v>3666</v>
      </c>
      <c r="J74" s="451" t="s">
        <v>3639</v>
      </c>
      <c r="K74" s="451">
        <f>F74-H74</f>
        <v>90</v>
      </c>
      <c r="L74" s="451">
        <f t="shared" si="30"/>
        <v>599.55000000000007</v>
      </c>
      <c r="M74" s="451">
        <f t="shared" si="31"/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87">
        <v>3</v>
      </c>
      <c r="B75" s="452">
        <v>44075</v>
      </c>
      <c r="C75" s="495"/>
      <c r="D75" s="520" t="s">
        <v>3659</v>
      </c>
      <c r="E75" s="494" t="s">
        <v>3628</v>
      </c>
      <c r="F75" s="454">
        <v>11525</v>
      </c>
      <c r="G75" s="454">
        <v>11650</v>
      </c>
      <c r="H75" s="454">
        <v>11445</v>
      </c>
      <c r="I75" s="454" t="s">
        <v>3666</v>
      </c>
      <c r="J75" s="451" t="s">
        <v>3641</v>
      </c>
      <c r="K75" s="451">
        <f>F75-H75</f>
        <v>80</v>
      </c>
      <c r="L75" s="477">
        <f t="shared" si="30"/>
        <v>600.86250000000007</v>
      </c>
      <c r="M75" s="477">
        <f t="shared" si="31"/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87">
        <v>4</v>
      </c>
      <c r="B76" s="452">
        <v>44076</v>
      </c>
      <c r="C76" s="495"/>
      <c r="D76" s="520" t="s">
        <v>3659</v>
      </c>
      <c r="E76" s="494" t="s">
        <v>3628</v>
      </c>
      <c r="F76" s="454">
        <v>11525</v>
      </c>
      <c r="G76" s="454">
        <v>11650</v>
      </c>
      <c r="H76" s="454">
        <v>11455</v>
      </c>
      <c r="I76" s="454" t="s">
        <v>3666</v>
      </c>
      <c r="J76" s="451" t="s">
        <v>775</v>
      </c>
      <c r="K76" s="451">
        <f>F76-H76</f>
        <v>70</v>
      </c>
      <c r="L76" s="477">
        <f t="shared" si="30"/>
        <v>601.38750000000005</v>
      </c>
      <c r="M76" s="477">
        <f t="shared" si="31"/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87">
        <v>5</v>
      </c>
      <c r="B77" s="452">
        <v>44077</v>
      </c>
      <c r="C77" s="458"/>
      <c r="D77" s="520" t="s">
        <v>3659</v>
      </c>
      <c r="E77" s="494" t="s">
        <v>3628</v>
      </c>
      <c r="F77" s="454">
        <v>11590</v>
      </c>
      <c r="G77" s="454">
        <v>11710</v>
      </c>
      <c r="H77" s="454">
        <v>11520</v>
      </c>
      <c r="I77" s="454">
        <v>11400</v>
      </c>
      <c r="J77" s="451" t="s">
        <v>775</v>
      </c>
      <c r="K77" s="451">
        <f>F77-H77</f>
        <v>70</v>
      </c>
      <c r="L77" s="477">
        <f t="shared" si="30"/>
        <v>604.80000000000007</v>
      </c>
      <c r="M77" s="477">
        <f t="shared" si="31"/>
        <v>4645.2</v>
      </c>
      <c r="N77" s="494">
        <v>75</v>
      </c>
      <c r="O77" s="456" t="s">
        <v>600</v>
      </c>
      <c r="P77" s="461">
        <v>44077</v>
      </c>
      <c r="Q77" s="391"/>
      <c r="R77" s="344" t="s">
        <v>603</v>
      </c>
      <c r="S77" s="40"/>
      <c r="Y77" s="40"/>
      <c r="Z77" s="40"/>
    </row>
    <row r="78" spans="1:34" s="404" customFormat="1" ht="14.25" customHeight="1">
      <c r="A78" s="487">
        <v>6</v>
      </c>
      <c r="B78" s="452">
        <v>44082</v>
      </c>
      <c r="C78" s="458"/>
      <c r="D78" s="520" t="s">
        <v>3659</v>
      </c>
      <c r="E78" s="494" t="s">
        <v>3628</v>
      </c>
      <c r="F78" s="454">
        <v>11415</v>
      </c>
      <c r="G78" s="454">
        <v>11540</v>
      </c>
      <c r="H78" s="454">
        <v>11355</v>
      </c>
      <c r="I78" s="454" t="s">
        <v>3666</v>
      </c>
      <c r="J78" s="451" t="s">
        <v>3148</v>
      </c>
      <c r="K78" s="451">
        <f>F78-H78</f>
        <v>60</v>
      </c>
      <c r="L78" s="477">
        <f t="shared" si="30"/>
        <v>596.13750000000005</v>
      </c>
      <c r="M78" s="477">
        <f t="shared" si="31"/>
        <v>3903.8625000000002</v>
      </c>
      <c r="N78" s="494">
        <v>75</v>
      </c>
      <c r="O78" s="456" t="s">
        <v>600</v>
      </c>
      <c r="P78" s="461">
        <v>44082</v>
      </c>
      <c r="Q78" s="391"/>
      <c r="R78" s="344" t="s">
        <v>603</v>
      </c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498"/>
      <c r="K79" s="498"/>
      <c r="L79" s="496"/>
      <c r="M79" s="496"/>
      <c r="N79" s="460"/>
      <c r="O79" s="424"/>
      <c r="P79" s="497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3658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3668</v>
      </c>
      <c r="K86" s="451">
        <f t="shared" ref="K86:K87" si="32">H86-F86</f>
        <v>15</v>
      </c>
      <c r="L86" s="451">
        <v>100</v>
      </c>
      <c r="M86" s="451">
        <f t="shared" ref="M86:M87" si="33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3658</v>
      </c>
      <c r="E87" s="454" t="s">
        <v>601</v>
      </c>
      <c r="F87" s="454" t="s">
        <v>3667</v>
      </c>
      <c r="G87" s="493">
        <v>0</v>
      </c>
      <c r="H87" s="493">
        <v>63</v>
      </c>
      <c r="I87" s="454">
        <v>120</v>
      </c>
      <c r="J87" s="451" t="s">
        <v>3669</v>
      </c>
      <c r="K87" s="451">
        <f t="shared" si="32"/>
        <v>15.5</v>
      </c>
      <c r="L87" s="451">
        <v>100</v>
      </c>
      <c r="M87" s="451">
        <f t="shared" si="33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3691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3672</v>
      </c>
      <c r="K88" s="451">
        <f t="shared" ref="K88:K89" si="34">H88-F88</f>
        <v>12</v>
      </c>
      <c r="L88" s="451">
        <v>100</v>
      </c>
      <c r="M88" s="451">
        <f t="shared" ref="M88:M89" si="35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91">
        <v>4</v>
      </c>
      <c r="B89" s="514">
        <v>44076</v>
      </c>
      <c r="C89" s="514"/>
      <c r="D89" s="515" t="s">
        <v>3673</v>
      </c>
      <c r="E89" s="516" t="s">
        <v>601</v>
      </c>
      <c r="F89" s="516">
        <v>37.5</v>
      </c>
      <c r="G89" s="512"/>
      <c r="H89" s="512">
        <v>0</v>
      </c>
      <c r="I89" s="516">
        <v>80</v>
      </c>
      <c r="J89" s="504" t="s">
        <v>3685</v>
      </c>
      <c r="K89" s="504">
        <f t="shared" si="34"/>
        <v>-37.5</v>
      </c>
      <c r="L89" s="504">
        <v>100</v>
      </c>
      <c r="M89" s="504">
        <f t="shared" si="35"/>
        <v>-2912.5</v>
      </c>
      <c r="N89" s="504">
        <v>75</v>
      </c>
      <c r="O89" s="446" t="s">
        <v>664</v>
      </c>
      <c r="P89" s="433">
        <v>44077</v>
      </c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5</v>
      </c>
      <c r="B90" s="492">
        <v>44076</v>
      </c>
      <c r="C90" s="492"/>
      <c r="D90" s="453" t="s">
        <v>3674</v>
      </c>
      <c r="E90" s="454" t="s">
        <v>601</v>
      </c>
      <c r="F90" s="454">
        <v>51</v>
      </c>
      <c r="G90" s="493">
        <v>35</v>
      </c>
      <c r="H90" s="493">
        <v>60</v>
      </c>
      <c r="I90" s="454" t="s">
        <v>3675</v>
      </c>
      <c r="J90" s="451" t="s">
        <v>3406</v>
      </c>
      <c r="K90" s="451">
        <f t="shared" ref="K90:K91" si="36">H90-F90</f>
        <v>9</v>
      </c>
      <c r="L90" s="451">
        <v>100</v>
      </c>
      <c r="M90" s="451">
        <f t="shared" ref="M90:M91" si="37">(K90*N90)-100</f>
        <v>2600</v>
      </c>
      <c r="N90" s="451">
        <v>300</v>
      </c>
      <c r="O90" s="456" t="s">
        <v>600</v>
      </c>
      <c r="P90" s="509">
        <v>44077</v>
      </c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74">
        <v>6</v>
      </c>
      <c r="B91" s="492">
        <v>44077</v>
      </c>
      <c r="C91" s="492"/>
      <c r="D91" s="453" t="s">
        <v>3686</v>
      </c>
      <c r="E91" s="454" t="s">
        <v>601</v>
      </c>
      <c r="F91" s="454">
        <v>10.75</v>
      </c>
      <c r="G91" s="493">
        <v>7.5</v>
      </c>
      <c r="H91" s="493">
        <v>12.75</v>
      </c>
      <c r="I91" s="454" t="s">
        <v>3687</v>
      </c>
      <c r="J91" s="451" t="s">
        <v>3688</v>
      </c>
      <c r="K91" s="451">
        <f t="shared" si="36"/>
        <v>2</v>
      </c>
      <c r="L91" s="451">
        <v>100</v>
      </c>
      <c r="M91" s="451">
        <f t="shared" si="37"/>
        <v>3602</v>
      </c>
      <c r="N91" s="451">
        <v>1851</v>
      </c>
      <c r="O91" s="456" t="s">
        <v>600</v>
      </c>
      <c r="P91" s="461">
        <v>44077</v>
      </c>
      <c r="Q91" s="391"/>
      <c r="R91" s="344" t="s">
        <v>603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491">
        <v>7</v>
      </c>
      <c r="B92" s="514">
        <v>44077</v>
      </c>
      <c r="C92" s="514"/>
      <c r="D92" s="515" t="s">
        <v>3686</v>
      </c>
      <c r="E92" s="516" t="s">
        <v>601</v>
      </c>
      <c r="F92" s="516">
        <v>10.8</v>
      </c>
      <c r="G92" s="512">
        <v>7.5</v>
      </c>
      <c r="H92" s="512">
        <v>7.5</v>
      </c>
      <c r="I92" s="516" t="s">
        <v>3687</v>
      </c>
      <c r="J92" s="504" t="s">
        <v>3695</v>
      </c>
      <c r="K92" s="504">
        <f t="shared" ref="K92:K93" si="38">H92-F92</f>
        <v>-3.3000000000000007</v>
      </c>
      <c r="L92" s="504">
        <v>100</v>
      </c>
      <c r="M92" s="504">
        <f t="shared" ref="M92:M93" si="39">(K92*N92)-100</f>
        <v>-6208.3000000000011</v>
      </c>
      <c r="N92" s="504">
        <v>1851</v>
      </c>
      <c r="O92" s="446" t="s">
        <v>600</v>
      </c>
      <c r="P92" s="433">
        <v>44078</v>
      </c>
      <c r="Q92" s="391"/>
      <c r="R92" s="344" t="s">
        <v>603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8</v>
      </c>
      <c r="B93" s="492">
        <v>44078</v>
      </c>
      <c r="C93" s="492"/>
      <c r="D93" s="453" t="s">
        <v>3694</v>
      </c>
      <c r="E93" s="454" t="s">
        <v>601</v>
      </c>
      <c r="F93" s="454">
        <v>20.5</v>
      </c>
      <c r="G93" s="493">
        <v>15.5</v>
      </c>
      <c r="H93" s="493">
        <v>22.4</v>
      </c>
      <c r="I93" s="454">
        <v>30</v>
      </c>
      <c r="J93" s="451" t="s">
        <v>3696</v>
      </c>
      <c r="K93" s="451">
        <f t="shared" si="38"/>
        <v>1.8999999999999986</v>
      </c>
      <c r="L93" s="451">
        <v>100</v>
      </c>
      <c r="M93" s="451">
        <f t="shared" si="39"/>
        <v>2179.9999999999982</v>
      </c>
      <c r="N93" s="451">
        <v>1200</v>
      </c>
      <c r="O93" s="456" t="s">
        <v>600</v>
      </c>
      <c r="P93" s="461">
        <v>44078</v>
      </c>
      <c r="Q93" s="391"/>
      <c r="R93" s="344" t="s">
        <v>3187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74">
        <v>9</v>
      </c>
      <c r="B94" s="492">
        <v>44078</v>
      </c>
      <c r="C94" s="492"/>
      <c r="D94" s="453" t="s">
        <v>3674</v>
      </c>
      <c r="E94" s="454" t="s">
        <v>601</v>
      </c>
      <c r="F94" s="454">
        <v>55</v>
      </c>
      <c r="G94" s="493">
        <v>37</v>
      </c>
      <c r="H94" s="493">
        <v>62</v>
      </c>
      <c r="I94" s="454" t="s">
        <v>3675</v>
      </c>
      <c r="J94" s="451" t="s">
        <v>3638</v>
      </c>
      <c r="K94" s="451">
        <f t="shared" ref="K94" si="40">H94-F94</f>
        <v>7</v>
      </c>
      <c r="L94" s="451">
        <v>100</v>
      </c>
      <c r="M94" s="451">
        <f t="shared" ref="M94" si="41">(K94*N94)-100</f>
        <v>2000</v>
      </c>
      <c r="N94" s="451">
        <v>300</v>
      </c>
      <c r="O94" s="456" t="s">
        <v>600</v>
      </c>
      <c r="P94" s="461">
        <v>44078</v>
      </c>
      <c r="Q94" s="391"/>
      <c r="R94" s="344" t="s">
        <v>603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6">
        <v>10</v>
      </c>
      <c r="B95" s="471">
        <v>44078</v>
      </c>
      <c r="C95" s="471"/>
      <c r="D95" s="472" t="s">
        <v>3697</v>
      </c>
      <c r="E95" s="473" t="s">
        <v>601</v>
      </c>
      <c r="F95" s="473" t="s">
        <v>3698</v>
      </c>
      <c r="G95" s="431">
        <v>95</v>
      </c>
      <c r="H95" s="431"/>
      <c r="I95" s="473" t="s">
        <v>3699</v>
      </c>
      <c r="J95" s="498" t="s">
        <v>602</v>
      </c>
      <c r="K95" s="498"/>
      <c r="L95" s="498"/>
      <c r="M95" s="498"/>
      <c r="N95" s="498"/>
      <c r="O95" s="424"/>
      <c r="P95" s="507"/>
      <c r="Q95" s="391"/>
      <c r="R95" s="344" t="s">
        <v>603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11</v>
      </c>
      <c r="B96" s="492">
        <v>44078</v>
      </c>
      <c r="C96" s="492"/>
      <c r="D96" s="453" t="s">
        <v>3700</v>
      </c>
      <c r="E96" s="454" t="s">
        <v>601</v>
      </c>
      <c r="F96" s="454">
        <v>46</v>
      </c>
      <c r="G96" s="493">
        <v>15</v>
      </c>
      <c r="H96" s="493">
        <v>61.5</v>
      </c>
      <c r="I96" s="454" t="s">
        <v>3701</v>
      </c>
      <c r="J96" s="451" t="s">
        <v>3702</v>
      </c>
      <c r="K96" s="451">
        <f t="shared" ref="K96" si="42">H96-F96</f>
        <v>15.5</v>
      </c>
      <c r="L96" s="451">
        <v>100</v>
      </c>
      <c r="M96" s="451">
        <f t="shared" ref="M96" si="43">(K96*N96)-100</f>
        <v>1062.5</v>
      </c>
      <c r="N96" s="451">
        <v>75</v>
      </c>
      <c r="O96" s="456" t="s">
        <v>600</v>
      </c>
      <c r="P96" s="461">
        <v>44078</v>
      </c>
      <c r="Q96" s="391"/>
      <c r="R96" s="344" t="s">
        <v>603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4">
        <v>12</v>
      </c>
      <c r="B97" s="492">
        <v>44081</v>
      </c>
      <c r="C97" s="471"/>
      <c r="D97" s="453" t="s">
        <v>3700</v>
      </c>
      <c r="E97" s="454" t="s">
        <v>601</v>
      </c>
      <c r="F97" s="454">
        <v>61.5</v>
      </c>
      <c r="G97" s="493">
        <v>25</v>
      </c>
      <c r="H97" s="493">
        <v>81</v>
      </c>
      <c r="I97" s="454" t="s">
        <v>3709</v>
      </c>
      <c r="J97" s="451" t="s">
        <v>3710</v>
      </c>
      <c r="K97" s="451">
        <f t="shared" ref="K97:K98" si="44">H97-F97</f>
        <v>19.5</v>
      </c>
      <c r="L97" s="451">
        <v>100</v>
      </c>
      <c r="M97" s="451">
        <f t="shared" ref="M97:M98" si="45">(K97*N97)-100</f>
        <v>1362.5</v>
      </c>
      <c r="N97" s="451">
        <v>75</v>
      </c>
      <c r="O97" s="456" t="s">
        <v>600</v>
      </c>
      <c r="P97" s="461">
        <v>44081</v>
      </c>
      <c r="Q97" s="391"/>
      <c r="R97" s="344" t="s">
        <v>603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91">
        <v>13</v>
      </c>
      <c r="B98" s="514">
        <v>44081</v>
      </c>
      <c r="C98" s="514"/>
      <c r="D98" s="515" t="s">
        <v>3700</v>
      </c>
      <c r="E98" s="516" t="s">
        <v>601</v>
      </c>
      <c r="F98" s="516">
        <v>60</v>
      </c>
      <c r="G98" s="512">
        <v>25</v>
      </c>
      <c r="H98" s="512">
        <v>30</v>
      </c>
      <c r="I98" s="516" t="s">
        <v>3709</v>
      </c>
      <c r="J98" s="504" t="s">
        <v>3716</v>
      </c>
      <c r="K98" s="504">
        <f t="shared" si="44"/>
        <v>-30</v>
      </c>
      <c r="L98" s="504">
        <v>100</v>
      </c>
      <c r="M98" s="504">
        <f t="shared" si="45"/>
        <v>-2350</v>
      </c>
      <c r="N98" s="504">
        <v>75</v>
      </c>
      <c r="O98" s="446" t="s">
        <v>664</v>
      </c>
      <c r="P98" s="433">
        <v>44082</v>
      </c>
      <c r="Q98" s="391"/>
      <c r="R98" s="344" t="s">
        <v>603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74">
        <v>14</v>
      </c>
      <c r="B99" s="492">
        <v>44082</v>
      </c>
      <c r="C99" s="471"/>
      <c r="D99" s="453" t="s">
        <v>3717</v>
      </c>
      <c r="E99" s="454" t="s">
        <v>601</v>
      </c>
      <c r="F99" s="454">
        <v>58</v>
      </c>
      <c r="G99" s="493">
        <v>18</v>
      </c>
      <c r="H99" s="493">
        <v>75</v>
      </c>
      <c r="I99" s="454" t="s">
        <v>3709</v>
      </c>
      <c r="J99" s="451" t="s">
        <v>3718</v>
      </c>
      <c r="K99" s="451">
        <f t="shared" ref="K99" si="46">H99-F99</f>
        <v>17</v>
      </c>
      <c r="L99" s="451">
        <v>100</v>
      </c>
      <c r="M99" s="451">
        <f t="shared" ref="M99" si="47">(K99*N99)-100</f>
        <v>1175</v>
      </c>
      <c r="N99" s="451">
        <v>75</v>
      </c>
      <c r="O99" s="456" t="s">
        <v>600</v>
      </c>
      <c r="P99" s="461">
        <v>44082</v>
      </c>
      <c r="Q99" s="391"/>
      <c r="R99" s="344" t="s">
        <v>603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6">
        <v>15</v>
      </c>
      <c r="B100" s="471">
        <v>44083</v>
      </c>
      <c r="C100" s="471"/>
      <c r="D100" s="472" t="s">
        <v>3733</v>
      </c>
      <c r="E100" s="473" t="s">
        <v>601</v>
      </c>
      <c r="F100" s="473" t="s">
        <v>3734</v>
      </c>
      <c r="G100" s="431">
        <v>23</v>
      </c>
      <c r="H100" s="431"/>
      <c r="I100" s="473">
        <v>70</v>
      </c>
      <c r="J100" s="498" t="s">
        <v>602</v>
      </c>
      <c r="K100" s="498"/>
      <c r="L100" s="498"/>
      <c r="M100" s="498"/>
      <c r="N100" s="498"/>
      <c r="O100" s="424"/>
      <c r="P100" s="507"/>
      <c r="Q100" s="391"/>
      <c r="R100" s="344" t="s">
        <v>3187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506">
        <v>16</v>
      </c>
      <c r="B101" s="471">
        <v>44083</v>
      </c>
      <c r="C101" s="471"/>
      <c r="D101" s="472" t="s">
        <v>3736</v>
      </c>
      <c r="E101" s="473" t="s">
        <v>601</v>
      </c>
      <c r="F101" s="473" t="s">
        <v>3737</v>
      </c>
      <c r="G101" s="431">
        <v>18</v>
      </c>
      <c r="H101" s="431"/>
      <c r="I101" s="473" t="s">
        <v>3738</v>
      </c>
      <c r="J101" s="498" t="s">
        <v>602</v>
      </c>
      <c r="K101" s="498"/>
      <c r="L101" s="498"/>
      <c r="M101" s="498"/>
      <c r="N101" s="498"/>
      <c r="O101" s="424"/>
      <c r="P101" s="507"/>
      <c r="Q101" s="391"/>
      <c r="R101" s="344" t="s">
        <v>603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506"/>
      <c r="B102" s="471"/>
      <c r="C102" s="471"/>
      <c r="D102" s="472"/>
      <c r="E102" s="473"/>
      <c r="F102" s="473"/>
      <c r="G102" s="431"/>
      <c r="H102" s="431"/>
      <c r="I102" s="473"/>
      <c r="J102" s="498"/>
      <c r="K102" s="498"/>
      <c r="L102" s="498"/>
      <c r="M102" s="498"/>
      <c r="N102" s="498"/>
      <c r="O102" s="424"/>
      <c r="P102" s="50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506"/>
      <c r="B103" s="471"/>
      <c r="C103" s="471"/>
      <c r="D103" s="472"/>
      <c r="E103" s="473"/>
      <c r="F103" s="473"/>
      <c r="G103" s="431"/>
      <c r="H103" s="431"/>
      <c r="I103" s="473"/>
      <c r="J103" s="498"/>
      <c r="K103" s="498"/>
      <c r="L103" s="498"/>
      <c r="M103" s="498"/>
      <c r="N103" s="498"/>
      <c r="O103" s="424"/>
      <c r="P103" s="49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506"/>
      <c r="B104" s="471"/>
      <c r="C104" s="471"/>
      <c r="D104" s="472"/>
      <c r="E104" s="473"/>
      <c r="F104" s="473"/>
      <c r="G104" s="431"/>
      <c r="H104" s="431"/>
      <c r="I104" s="473"/>
      <c r="J104" s="498"/>
      <c r="K104" s="498"/>
      <c r="L104" s="498"/>
      <c r="M104" s="498"/>
      <c r="N104" s="498"/>
      <c r="O104" s="424"/>
      <c r="P104" s="498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78"/>
      <c r="B105" s="379"/>
      <c r="C105" s="379"/>
      <c r="D105" s="380"/>
      <c r="E105" s="378"/>
      <c r="F105" s="405"/>
      <c r="G105" s="378"/>
      <c r="H105" s="378"/>
      <c r="I105" s="378"/>
      <c r="J105" s="379"/>
      <c r="K105" s="406"/>
      <c r="L105" s="378"/>
      <c r="M105" s="378"/>
      <c r="N105" s="378"/>
      <c r="O105" s="407"/>
      <c r="P105" s="391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ht="15">
      <c r="A106" s="100" t="s">
        <v>619</v>
      </c>
      <c r="B106" s="101"/>
      <c r="C106" s="101"/>
      <c r="D106" s="102"/>
      <c r="E106" s="34"/>
      <c r="F106" s="32"/>
      <c r="G106" s="32"/>
      <c r="H106" s="73"/>
      <c r="I106" s="120"/>
      <c r="J106" s="121"/>
      <c r="K106" s="17"/>
      <c r="L106" s="17"/>
      <c r="M106" s="17"/>
      <c r="N106" s="11"/>
      <c r="O106" s="53"/>
      <c r="Q106" s="9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591</v>
      </c>
      <c r="H107" s="21" t="s">
        <v>592</v>
      </c>
      <c r="I107" s="21" t="s">
        <v>593</v>
      </c>
      <c r="J107" s="20" t="s">
        <v>594</v>
      </c>
      <c r="K107" s="21" t="s">
        <v>595</v>
      </c>
      <c r="L107" s="21" t="s">
        <v>596</v>
      </c>
      <c r="M107" s="21" t="s">
        <v>597</v>
      </c>
      <c r="N107" s="22" t="s">
        <v>598</v>
      </c>
      <c r="O107" s="21" t="s">
        <v>599</v>
      </c>
      <c r="P107" s="98"/>
      <c r="Q107" s="11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 ht="14.25">
      <c r="A108" s="491">
        <v>1</v>
      </c>
      <c r="B108" s="514">
        <v>44071</v>
      </c>
      <c r="C108" s="514"/>
      <c r="D108" s="515" t="s">
        <v>330</v>
      </c>
      <c r="E108" s="516" t="s">
        <v>601</v>
      </c>
      <c r="F108" s="516">
        <v>267</v>
      </c>
      <c r="G108" s="512">
        <v>245</v>
      </c>
      <c r="H108" s="512">
        <v>243</v>
      </c>
      <c r="I108" s="516" t="s">
        <v>3645</v>
      </c>
      <c r="J108" s="504" t="s">
        <v>3735</v>
      </c>
      <c r="K108" s="504">
        <f t="shared" ref="K108" si="48">H108-F108</f>
        <v>-24</v>
      </c>
      <c r="L108" s="479">
        <f>(F108*-0.8)/100</f>
        <v>-2.1360000000000001</v>
      </c>
      <c r="M108" s="432">
        <f t="shared" ref="M108" si="49">(K108+L108)/F108</f>
        <v>-9.7887640449438193E-2</v>
      </c>
      <c r="N108" s="446" t="s">
        <v>664</v>
      </c>
      <c r="O108" s="433">
        <v>44083</v>
      </c>
      <c r="P108" s="98"/>
      <c r="Q108" s="11"/>
      <c r="R108" s="17" t="s">
        <v>603</v>
      </c>
      <c r="S108" s="16"/>
      <c r="T108" s="16"/>
      <c r="U108" s="16"/>
      <c r="V108" s="16"/>
      <c r="W108" s="16"/>
      <c r="X108" s="16"/>
      <c r="Y108" s="16"/>
      <c r="Z108" s="16"/>
    </row>
    <row r="109" spans="1:34" s="8" customFormat="1">
      <c r="A109" s="392"/>
      <c r="B109" s="393"/>
      <c r="C109" s="394"/>
      <c r="D109" s="395"/>
      <c r="E109" s="396"/>
      <c r="F109" s="396"/>
      <c r="G109" s="397"/>
      <c r="H109" s="397"/>
      <c r="I109" s="396"/>
      <c r="J109" s="398"/>
      <c r="K109" s="399"/>
      <c r="L109" s="400"/>
      <c r="M109" s="401"/>
      <c r="N109" s="402"/>
      <c r="O109" s="403"/>
      <c r="P109" s="124"/>
      <c r="Q109"/>
      <c r="R109" s="95"/>
      <c r="T109" s="57"/>
      <c r="U109" s="57"/>
      <c r="V109" s="57"/>
      <c r="W109" s="57"/>
      <c r="X109" s="57"/>
      <c r="Y109" s="57"/>
      <c r="Z109" s="57"/>
    </row>
    <row r="110" spans="1:34">
      <c r="A110" s="23" t="s">
        <v>604</v>
      </c>
      <c r="B110" s="23"/>
      <c r="C110" s="23"/>
      <c r="D110" s="23"/>
      <c r="E110" s="5"/>
      <c r="F110" s="30" t="s">
        <v>606</v>
      </c>
      <c r="G110" s="82"/>
      <c r="H110" s="82"/>
      <c r="I110" s="38"/>
      <c r="J110" s="85"/>
      <c r="K110" s="83"/>
      <c r="L110" s="84"/>
      <c r="M110" s="85"/>
      <c r="N110" s="86"/>
      <c r="O110" s="125"/>
      <c r="P110" s="11"/>
      <c r="Q110" s="16"/>
      <c r="R110" s="97"/>
      <c r="S110" s="16"/>
      <c r="T110" s="16"/>
      <c r="U110" s="16"/>
      <c r="V110" s="16"/>
      <c r="W110" s="16"/>
      <c r="X110" s="16"/>
      <c r="Y110" s="16"/>
    </row>
    <row r="111" spans="1:34">
      <c r="A111" s="29" t="s">
        <v>605</v>
      </c>
      <c r="B111" s="23"/>
      <c r="C111" s="23"/>
      <c r="D111" s="23"/>
      <c r="E111" s="32"/>
      <c r="F111" s="30" t="s">
        <v>608</v>
      </c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9"/>
      <c r="B112" s="23"/>
      <c r="C112" s="23"/>
      <c r="D112" s="23"/>
      <c r="E112" s="32"/>
      <c r="F112" s="30"/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41"/>
      <c r="H114" s="42"/>
      <c r="I114" s="82"/>
      <c r="J114" s="17"/>
      <c r="K114" s="83"/>
      <c r="L114" s="84"/>
      <c r="M114" s="85"/>
      <c r="N114" s="86"/>
      <c r="O114" s="87"/>
      <c r="P114" s="5"/>
      <c r="Q114" s="11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7"/>
      <c r="B115" s="45"/>
      <c r="C115" s="103"/>
      <c r="D115" s="6"/>
      <c r="E115" s="38"/>
      <c r="F115" s="82"/>
      <c r="G115" s="41"/>
      <c r="H115" s="42"/>
      <c r="I115" s="82"/>
      <c r="J115" s="17"/>
      <c r="K115" s="83"/>
      <c r="L115" s="84"/>
      <c r="M115" s="85"/>
      <c r="N115" s="86"/>
      <c r="O115" s="87"/>
      <c r="P115" s="5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 ht="15">
      <c r="A116" s="5"/>
      <c r="B116" s="104" t="s">
        <v>620</v>
      </c>
      <c r="C116" s="104"/>
      <c r="D116" s="104"/>
      <c r="E116" s="104"/>
      <c r="F116" s="17"/>
      <c r="G116" s="17"/>
      <c r="H116" s="105"/>
      <c r="I116" s="17"/>
      <c r="J116" s="74"/>
      <c r="K116" s="75"/>
      <c r="L116" s="17"/>
      <c r="M116" s="17"/>
      <c r="N116" s="16"/>
      <c r="O116" s="99"/>
      <c r="P116" s="7"/>
      <c r="Q116" s="11"/>
      <c r="R116" s="142"/>
      <c r="S116" s="16"/>
      <c r="T116" s="16"/>
      <c r="U116" s="16"/>
      <c r="V116" s="16"/>
      <c r="W116" s="16"/>
      <c r="X116" s="16"/>
      <c r="Y116" s="16"/>
      <c r="Z116" s="16"/>
    </row>
    <row r="117" spans="1:26" ht="38.25">
      <c r="A117" s="20" t="s">
        <v>16</v>
      </c>
      <c r="B117" s="21" t="s">
        <v>575</v>
      </c>
      <c r="C117" s="21"/>
      <c r="D117" s="22" t="s">
        <v>588</v>
      </c>
      <c r="E117" s="21" t="s">
        <v>589</v>
      </c>
      <c r="F117" s="21" t="s">
        <v>590</v>
      </c>
      <c r="G117" s="21" t="s">
        <v>621</v>
      </c>
      <c r="H117" s="21" t="s">
        <v>622</v>
      </c>
      <c r="I117" s="21" t="s">
        <v>593</v>
      </c>
      <c r="J117" s="61" t="s">
        <v>594</v>
      </c>
      <c r="K117" s="21" t="s">
        <v>595</v>
      </c>
      <c r="L117" s="21" t="s">
        <v>596</v>
      </c>
      <c r="M117" s="21" t="s">
        <v>597</v>
      </c>
      <c r="N117" s="22" t="s">
        <v>598</v>
      </c>
      <c r="O117" s="99"/>
      <c r="P117" s="7"/>
      <c r="Q117" s="11"/>
      <c r="R117" s="142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1</v>
      </c>
      <c r="B118" s="106">
        <v>41579</v>
      </c>
      <c r="C118" s="106"/>
      <c r="D118" s="107" t="s">
        <v>623</v>
      </c>
      <c r="E118" s="108" t="s">
        <v>624</v>
      </c>
      <c r="F118" s="109">
        <v>82</v>
      </c>
      <c r="G118" s="108" t="s">
        <v>625</v>
      </c>
      <c r="H118" s="108">
        <v>100</v>
      </c>
      <c r="I118" s="126">
        <v>100</v>
      </c>
      <c r="J118" s="127" t="s">
        <v>626</v>
      </c>
      <c r="K118" s="128">
        <f t="shared" ref="K118:K149" si="50">H118-F118</f>
        <v>18</v>
      </c>
      <c r="L118" s="129">
        <f t="shared" ref="L118:L149" si="51">K118/F118</f>
        <v>0.21951219512195122</v>
      </c>
      <c r="M118" s="130" t="s">
        <v>600</v>
      </c>
      <c r="N118" s="131">
        <v>42657</v>
      </c>
      <c r="O118" s="53"/>
      <c r="P118" s="11"/>
      <c r="Q118" s="16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2</v>
      </c>
      <c r="B119" s="106">
        <v>41794</v>
      </c>
      <c r="C119" s="106"/>
      <c r="D119" s="107" t="s">
        <v>627</v>
      </c>
      <c r="E119" s="108" t="s">
        <v>601</v>
      </c>
      <c r="F119" s="109">
        <v>257</v>
      </c>
      <c r="G119" s="108" t="s">
        <v>625</v>
      </c>
      <c r="H119" s="108">
        <v>300</v>
      </c>
      <c r="I119" s="126">
        <v>300</v>
      </c>
      <c r="J119" s="127" t="s">
        <v>626</v>
      </c>
      <c r="K119" s="128">
        <f t="shared" si="50"/>
        <v>43</v>
      </c>
      <c r="L119" s="129">
        <f t="shared" si="51"/>
        <v>0.16731517509727625</v>
      </c>
      <c r="M119" s="130" t="s">
        <v>600</v>
      </c>
      <c r="N119" s="131">
        <v>41822</v>
      </c>
      <c r="O119" s="53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</v>
      </c>
      <c r="B120" s="106">
        <v>41828</v>
      </c>
      <c r="C120" s="106"/>
      <c r="D120" s="107" t="s">
        <v>628</v>
      </c>
      <c r="E120" s="108" t="s">
        <v>601</v>
      </c>
      <c r="F120" s="109">
        <v>393</v>
      </c>
      <c r="G120" s="108" t="s">
        <v>625</v>
      </c>
      <c r="H120" s="108">
        <v>468</v>
      </c>
      <c r="I120" s="126">
        <v>468</v>
      </c>
      <c r="J120" s="127" t="s">
        <v>626</v>
      </c>
      <c r="K120" s="128">
        <f t="shared" si="50"/>
        <v>75</v>
      </c>
      <c r="L120" s="129">
        <f t="shared" si="51"/>
        <v>0.19083969465648856</v>
      </c>
      <c r="M120" s="130" t="s">
        <v>600</v>
      </c>
      <c r="N120" s="131">
        <v>41863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</v>
      </c>
      <c r="B121" s="106">
        <v>41857</v>
      </c>
      <c r="C121" s="106"/>
      <c r="D121" s="107" t="s">
        <v>629</v>
      </c>
      <c r="E121" s="108" t="s">
        <v>601</v>
      </c>
      <c r="F121" s="109">
        <v>205</v>
      </c>
      <c r="G121" s="108" t="s">
        <v>625</v>
      </c>
      <c r="H121" s="108">
        <v>275</v>
      </c>
      <c r="I121" s="126">
        <v>250</v>
      </c>
      <c r="J121" s="127" t="s">
        <v>626</v>
      </c>
      <c r="K121" s="128">
        <f t="shared" si="50"/>
        <v>70</v>
      </c>
      <c r="L121" s="129">
        <f t="shared" si="51"/>
        <v>0.34146341463414637</v>
      </c>
      <c r="M121" s="130" t="s">
        <v>600</v>
      </c>
      <c r="N121" s="131">
        <v>41962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</v>
      </c>
      <c r="B122" s="106">
        <v>41886</v>
      </c>
      <c r="C122" s="106"/>
      <c r="D122" s="107" t="s">
        <v>630</v>
      </c>
      <c r="E122" s="108" t="s">
        <v>601</v>
      </c>
      <c r="F122" s="109">
        <v>162</v>
      </c>
      <c r="G122" s="108" t="s">
        <v>625</v>
      </c>
      <c r="H122" s="108">
        <v>190</v>
      </c>
      <c r="I122" s="126">
        <v>190</v>
      </c>
      <c r="J122" s="127" t="s">
        <v>626</v>
      </c>
      <c r="K122" s="128">
        <f t="shared" si="50"/>
        <v>28</v>
      </c>
      <c r="L122" s="129">
        <f t="shared" si="51"/>
        <v>0.1728395061728395</v>
      </c>
      <c r="M122" s="130" t="s">
        <v>600</v>
      </c>
      <c r="N122" s="131">
        <v>42006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6</v>
      </c>
      <c r="B123" s="106">
        <v>41886</v>
      </c>
      <c r="C123" s="106"/>
      <c r="D123" s="107" t="s">
        <v>631</v>
      </c>
      <c r="E123" s="108" t="s">
        <v>601</v>
      </c>
      <c r="F123" s="109">
        <v>75</v>
      </c>
      <c r="G123" s="108" t="s">
        <v>625</v>
      </c>
      <c r="H123" s="108">
        <v>91.5</v>
      </c>
      <c r="I123" s="126" t="s">
        <v>632</v>
      </c>
      <c r="J123" s="127" t="s">
        <v>633</v>
      </c>
      <c r="K123" s="128">
        <f t="shared" si="50"/>
        <v>16.5</v>
      </c>
      <c r="L123" s="129">
        <f t="shared" si="51"/>
        <v>0.22</v>
      </c>
      <c r="M123" s="130" t="s">
        <v>600</v>
      </c>
      <c r="N123" s="131">
        <v>41954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7</v>
      </c>
      <c r="B124" s="106">
        <v>41913</v>
      </c>
      <c r="C124" s="106"/>
      <c r="D124" s="107" t="s">
        <v>634</v>
      </c>
      <c r="E124" s="108" t="s">
        <v>601</v>
      </c>
      <c r="F124" s="109">
        <v>850</v>
      </c>
      <c r="G124" s="108" t="s">
        <v>625</v>
      </c>
      <c r="H124" s="108">
        <v>982.5</v>
      </c>
      <c r="I124" s="126">
        <v>1050</v>
      </c>
      <c r="J124" s="127" t="s">
        <v>635</v>
      </c>
      <c r="K124" s="128">
        <f t="shared" si="50"/>
        <v>132.5</v>
      </c>
      <c r="L124" s="129">
        <f t="shared" si="51"/>
        <v>0.15588235294117647</v>
      </c>
      <c r="M124" s="130" t="s">
        <v>600</v>
      </c>
      <c r="N124" s="131">
        <v>42039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8</v>
      </c>
      <c r="B125" s="106">
        <v>41913</v>
      </c>
      <c r="C125" s="106"/>
      <c r="D125" s="107" t="s">
        <v>636</v>
      </c>
      <c r="E125" s="108" t="s">
        <v>601</v>
      </c>
      <c r="F125" s="109">
        <v>475</v>
      </c>
      <c r="G125" s="108" t="s">
        <v>625</v>
      </c>
      <c r="H125" s="108">
        <v>515</v>
      </c>
      <c r="I125" s="126">
        <v>600</v>
      </c>
      <c r="J125" s="127" t="s">
        <v>637</v>
      </c>
      <c r="K125" s="128">
        <f t="shared" si="50"/>
        <v>40</v>
      </c>
      <c r="L125" s="129">
        <f t="shared" si="51"/>
        <v>8.4210526315789472E-2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9</v>
      </c>
      <c r="B126" s="106">
        <v>41913</v>
      </c>
      <c r="C126" s="106"/>
      <c r="D126" s="107" t="s">
        <v>638</v>
      </c>
      <c r="E126" s="108" t="s">
        <v>601</v>
      </c>
      <c r="F126" s="109">
        <v>86</v>
      </c>
      <c r="G126" s="108" t="s">
        <v>625</v>
      </c>
      <c r="H126" s="108">
        <v>99</v>
      </c>
      <c r="I126" s="126">
        <v>140</v>
      </c>
      <c r="J126" s="127" t="s">
        <v>639</v>
      </c>
      <c r="K126" s="128">
        <f t="shared" si="50"/>
        <v>13</v>
      </c>
      <c r="L126" s="129">
        <f t="shared" si="51"/>
        <v>0.15116279069767441</v>
      </c>
      <c r="M126" s="130" t="s">
        <v>600</v>
      </c>
      <c r="N126" s="131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10</v>
      </c>
      <c r="B127" s="106">
        <v>41926</v>
      </c>
      <c r="C127" s="106"/>
      <c r="D127" s="107" t="s">
        <v>640</v>
      </c>
      <c r="E127" s="108" t="s">
        <v>601</v>
      </c>
      <c r="F127" s="109">
        <v>496.6</v>
      </c>
      <c r="G127" s="108" t="s">
        <v>625</v>
      </c>
      <c r="H127" s="108">
        <v>621</v>
      </c>
      <c r="I127" s="126">
        <v>580</v>
      </c>
      <c r="J127" s="127" t="s">
        <v>626</v>
      </c>
      <c r="K127" s="128">
        <f t="shared" si="50"/>
        <v>124.39999999999998</v>
      </c>
      <c r="L127" s="129">
        <f t="shared" si="51"/>
        <v>0.25050342327829234</v>
      </c>
      <c r="M127" s="130" t="s">
        <v>600</v>
      </c>
      <c r="N127" s="131">
        <v>42605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11</v>
      </c>
      <c r="B128" s="106">
        <v>41926</v>
      </c>
      <c r="C128" s="106"/>
      <c r="D128" s="107" t="s">
        <v>641</v>
      </c>
      <c r="E128" s="108" t="s">
        <v>601</v>
      </c>
      <c r="F128" s="109">
        <v>2481.9</v>
      </c>
      <c r="G128" s="108" t="s">
        <v>625</v>
      </c>
      <c r="H128" s="108">
        <v>2840</v>
      </c>
      <c r="I128" s="126">
        <v>2870</v>
      </c>
      <c r="J128" s="127" t="s">
        <v>642</v>
      </c>
      <c r="K128" s="128">
        <f t="shared" si="50"/>
        <v>358.09999999999991</v>
      </c>
      <c r="L128" s="129">
        <f t="shared" si="51"/>
        <v>0.14428462065353154</v>
      </c>
      <c r="M128" s="130" t="s">
        <v>600</v>
      </c>
      <c r="N128" s="131">
        <v>42017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12</v>
      </c>
      <c r="B129" s="106">
        <v>41928</v>
      </c>
      <c r="C129" s="106"/>
      <c r="D129" s="107" t="s">
        <v>643</v>
      </c>
      <c r="E129" s="108" t="s">
        <v>601</v>
      </c>
      <c r="F129" s="109">
        <v>84.5</v>
      </c>
      <c r="G129" s="108" t="s">
        <v>625</v>
      </c>
      <c r="H129" s="108">
        <v>93</v>
      </c>
      <c r="I129" s="126">
        <v>110</v>
      </c>
      <c r="J129" s="127" t="s">
        <v>644</v>
      </c>
      <c r="K129" s="128">
        <f t="shared" si="50"/>
        <v>8.5</v>
      </c>
      <c r="L129" s="129">
        <f t="shared" si="51"/>
        <v>0.10059171597633136</v>
      </c>
      <c r="M129" s="130" t="s">
        <v>600</v>
      </c>
      <c r="N129" s="131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13</v>
      </c>
      <c r="B130" s="106">
        <v>41928</v>
      </c>
      <c r="C130" s="106"/>
      <c r="D130" s="107" t="s">
        <v>645</v>
      </c>
      <c r="E130" s="108" t="s">
        <v>601</v>
      </c>
      <c r="F130" s="109">
        <v>401</v>
      </c>
      <c r="G130" s="108" t="s">
        <v>625</v>
      </c>
      <c r="H130" s="108">
        <v>428</v>
      </c>
      <c r="I130" s="126">
        <v>450</v>
      </c>
      <c r="J130" s="127" t="s">
        <v>646</v>
      </c>
      <c r="K130" s="128">
        <f t="shared" si="50"/>
        <v>27</v>
      </c>
      <c r="L130" s="129">
        <f t="shared" si="51"/>
        <v>6.7331670822942641E-2</v>
      </c>
      <c r="M130" s="130" t="s">
        <v>600</v>
      </c>
      <c r="N130" s="131">
        <v>42020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14</v>
      </c>
      <c r="B131" s="106">
        <v>41928</v>
      </c>
      <c r="C131" s="106"/>
      <c r="D131" s="107" t="s">
        <v>647</v>
      </c>
      <c r="E131" s="108" t="s">
        <v>601</v>
      </c>
      <c r="F131" s="109">
        <v>101</v>
      </c>
      <c r="G131" s="108" t="s">
        <v>625</v>
      </c>
      <c r="H131" s="108">
        <v>112</v>
      </c>
      <c r="I131" s="126">
        <v>120</v>
      </c>
      <c r="J131" s="127" t="s">
        <v>648</v>
      </c>
      <c r="K131" s="128">
        <f t="shared" si="50"/>
        <v>11</v>
      </c>
      <c r="L131" s="129">
        <f t="shared" si="51"/>
        <v>0.10891089108910891</v>
      </c>
      <c r="M131" s="130" t="s">
        <v>600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15</v>
      </c>
      <c r="B132" s="106">
        <v>41954</v>
      </c>
      <c r="C132" s="106"/>
      <c r="D132" s="107" t="s">
        <v>649</v>
      </c>
      <c r="E132" s="108" t="s">
        <v>601</v>
      </c>
      <c r="F132" s="109">
        <v>59</v>
      </c>
      <c r="G132" s="108" t="s">
        <v>625</v>
      </c>
      <c r="H132" s="108">
        <v>76</v>
      </c>
      <c r="I132" s="126">
        <v>76</v>
      </c>
      <c r="J132" s="127" t="s">
        <v>626</v>
      </c>
      <c r="K132" s="128">
        <f t="shared" si="50"/>
        <v>17</v>
      </c>
      <c r="L132" s="129">
        <f t="shared" si="51"/>
        <v>0.28813559322033899</v>
      </c>
      <c r="M132" s="130" t="s">
        <v>600</v>
      </c>
      <c r="N132" s="131">
        <v>43032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16</v>
      </c>
      <c r="B133" s="106">
        <v>41954</v>
      </c>
      <c r="C133" s="106"/>
      <c r="D133" s="107" t="s">
        <v>638</v>
      </c>
      <c r="E133" s="108" t="s">
        <v>601</v>
      </c>
      <c r="F133" s="109">
        <v>99</v>
      </c>
      <c r="G133" s="108" t="s">
        <v>625</v>
      </c>
      <c r="H133" s="108">
        <v>120</v>
      </c>
      <c r="I133" s="126">
        <v>120</v>
      </c>
      <c r="J133" s="127" t="s">
        <v>650</v>
      </c>
      <c r="K133" s="128">
        <f t="shared" si="50"/>
        <v>21</v>
      </c>
      <c r="L133" s="129">
        <f t="shared" si="51"/>
        <v>0.21212121212121213</v>
      </c>
      <c r="M133" s="130" t="s">
        <v>600</v>
      </c>
      <c r="N133" s="131">
        <v>41960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17</v>
      </c>
      <c r="B134" s="106">
        <v>41956</v>
      </c>
      <c r="C134" s="106"/>
      <c r="D134" s="107" t="s">
        <v>651</v>
      </c>
      <c r="E134" s="108" t="s">
        <v>601</v>
      </c>
      <c r="F134" s="109">
        <v>22</v>
      </c>
      <c r="G134" s="108" t="s">
        <v>625</v>
      </c>
      <c r="H134" s="108">
        <v>33.549999999999997</v>
      </c>
      <c r="I134" s="126">
        <v>32</v>
      </c>
      <c r="J134" s="127" t="s">
        <v>652</v>
      </c>
      <c r="K134" s="128">
        <f t="shared" si="50"/>
        <v>11.549999999999997</v>
      </c>
      <c r="L134" s="129">
        <f t="shared" si="51"/>
        <v>0.52499999999999991</v>
      </c>
      <c r="M134" s="130" t="s">
        <v>600</v>
      </c>
      <c r="N134" s="131">
        <v>42188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18</v>
      </c>
      <c r="B135" s="106">
        <v>41976</v>
      </c>
      <c r="C135" s="106"/>
      <c r="D135" s="107" t="s">
        <v>653</v>
      </c>
      <c r="E135" s="108" t="s">
        <v>601</v>
      </c>
      <c r="F135" s="109">
        <v>440</v>
      </c>
      <c r="G135" s="108" t="s">
        <v>625</v>
      </c>
      <c r="H135" s="108">
        <v>520</v>
      </c>
      <c r="I135" s="126">
        <v>520</v>
      </c>
      <c r="J135" s="127" t="s">
        <v>654</v>
      </c>
      <c r="K135" s="128">
        <f t="shared" si="50"/>
        <v>80</v>
      </c>
      <c r="L135" s="129">
        <f t="shared" si="51"/>
        <v>0.18181818181818182</v>
      </c>
      <c r="M135" s="130" t="s">
        <v>600</v>
      </c>
      <c r="N135" s="131">
        <v>42208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19</v>
      </c>
      <c r="B136" s="106">
        <v>41976</v>
      </c>
      <c r="C136" s="106"/>
      <c r="D136" s="107" t="s">
        <v>655</v>
      </c>
      <c r="E136" s="108" t="s">
        <v>601</v>
      </c>
      <c r="F136" s="109">
        <v>360</v>
      </c>
      <c r="G136" s="108" t="s">
        <v>625</v>
      </c>
      <c r="H136" s="108">
        <v>427</v>
      </c>
      <c r="I136" s="126">
        <v>425</v>
      </c>
      <c r="J136" s="127" t="s">
        <v>656</v>
      </c>
      <c r="K136" s="128">
        <f t="shared" si="50"/>
        <v>67</v>
      </c>
      <c r="L136" s="129">
        <f t="shared" si="51"/>
        <v>0.18611111111111112</v>
      </c>
      <c r="M136" s="130" t="s">
        <v>600</v>
      </c>
      <c r="N136" s="131">
        <v>42058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20</v>
      </c>
      <c r="B137" s="106">
        <v>42012</v>
      </c>
      <c r="C137" s="106"/>
      <c r="D137" s="107" t="s">
        <v>657</v>
      </c>
      <c r="E137" s="108" t="s">
        <v>601</v>
      </c>
      <c r="F137" s="109">
        <v>360</v>
      </c>
      <c r="G137" s="108" t="s">
        <v>625</v>
      </c>
      <c r="H137" s="108">
        <v>455</v>
      </c>
      <c r="I137" s="126">
        <v>420</v>
      </c>
      <c r="J137" s="127" t="s">
        <v>658</v>
      </c>
      <c r="K137" s="128">
        <f t="shared" si="50"/>
        <v>95</v>
      </c>
      <c r="L137" s="129">
        <f t="shared" si="51"/>
        <v>0.2638888888888889</v>
      </c>
      <c r="M137" s="130" t="s">
        <v>600</v>
      </c>
      <c r="N137" s="131">
        <v>42024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21</v>
      </c>
      <c r="B138" s="106">
        <v>42012</v>
      </c>
      <c r="C138" s="106"/>
      <c r="D138" s="107" t="s">
        <v>659</v>
      </c>
      <c r="E138" s="108" t="s">
        <v>601</v>
      </c>
      <c r="F138" s="109">
        <v>130</v>
      </c>
      <c r="G138" s="108"/>
      <c r="H138" s="108">
        <v>175.5</v>
      </c>
      <c r="I138" s="126">
        <v>165</v>
      </c>
      <c r="J138" s="127" t="s">
        <v>660</v>
      </c>
      <c r="K138" s="128">
        <f t="shared" si="50"/>
        <v>45.5</v>
      </c>
      <c r="L138" s="129">
        <f t="shared" si="51"/>
        <v>0.35</v>
      </c>
      <c r="M138" s="130" t="s">
        <v>600</v>
      </c>
      <c r="N138" s="131">
        <v>43088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22</v>
      </c>
      <c r="B139" s="106">
        <v>42040</v>
      </c>
      <c r="C139" s="106"/>
      <c r="D139" s="107" t="s">
        <v>390</v>
      </c>
      <c r="E139" s="108" t="s">
        <v>624</v>
      </c>
      <c r="F139" s="109">
        <v>98</v>
      </c>
      <c r="G139" s="108"/>
      <c r="H139" s="108">
        <v>120</v>
      </c>
      <c r="I139" s="126">
        <v>120</v>
      </c>
      <c r="J139" s="127" t="s">
        <v>626</v>
      </c>
      <c r="K139" s="128">
        <f t="shared" si="50"/>
        <v>22</v>
      </c>
      <c r="L139" s="129">
        <f t="shared" si="51"/>
        <v>0.22448979591836735</v>
      </c>
      <c r="M139" s="130" t="s">
        <v>600</v>
      </c>
      <c r="N139" s="131">
        <v>42753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23</v>
      </c>
      <c r="B140" s="106">
        <v>42040</v>
      </c>
      <c r="C140" s="106"/>
      <c r="D140" s="107" t="s">
        <v>661</v>
      </c>
      <c r="E140" s="108" t="s">
        <v>624</v>
      </c>
      <c r="F140" s="109">
        <v>196</v>
      </c>
      <c r="G140" s="108"/>
      <c r="H140" s="108">
        <v>262</v>
      </c>
      <c r="I140" s="126">
        <v>255</v>
      </c>
      <c r="J140" s="127" t="s">
        <v>626</v>
      </c>
      <c r="K140" s="128">
        <f t="shared" si="50"/>
        <v>66</v>
      </c>
      <c r="L140" s="129">
        <f t="shared" si="51"/>
        <v>0.33673469387755101</v>
      </c>
      <c r="M140" s="130" t="s">
        <v>600</v>
      </c>
      <c r="N140" s="131">
        <v>42599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24</v>
      </c>
      <c r="B141" s="110">
        <v>42067</v>
      </c>
      <c r="C141" s="110"/>
      <c r="D141" s="111" t="s">
        <v>389</v>
      </c>
      <c r="E141" s="112" t="s">
        <v>624</v>
      </c>
      <c r="F141" s="113">
        <v>235</v>
      </c>
      <c r="G141" s="113"/>
      <c r="H141" s="114">
        <v>77</v>
      </c>
      <c r="I141" s="132" t="s">
        <v>662</v>
      </c>
      <c r="J141" s="133" t="s">
        <v>663</v>
      </c>
      <c r="K141" s="134">
        <f t="shared" si="50"/>
        <v>-158</v>
      </c>
      <c r="L141" s="135">
        <f t="shared" si="51"/>
        <v>-0.67234042553191486</v>
      </c>
      <c r="M141" s="136" t="s">
        <v>664</v>
      </c>
      <c r="N141" s="137">
        <v>43522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25</v>
      </c>
      <c r="B142" s="106">
        <v>42067</v>
      </c>
      <c r="C142" s="106"/>
      <c r="D142" s="107" t="s">
        <v>481</v>
      </c>
      <c r="E142" s="108" t="s">
        <v>624</v>
      </c>
      <c r="F142" s="109">
        <v>185</v>
      </c>
      <c r="G142" s="108"/>
      <c r="H142" s="108">
        <v>224</v>
      </c>
      <c r="I142" s="126" t="s">
        <v>665</v>
      </c>
      <c r="J142" s="127" t="s">
        <v>626</v>
      </c>
      <c r="K142" s="128">
        <f t="shared" si="50"/>
        <v>39</v>
      </c>
      <c r="L142" s="129">
        <f t="shared" si="51"/>
        <v>0.21081081081081082</v>
      </c>
      <c r="M142" s="130" t="s">
        <v>600</v>
      </c>
      <c r="N142" s="131">
        <v>42647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4">
        <v>26</v>
      </c>
      <c r="B143" s="115">
        <v>42090</v>
      </c>
      <c r="C143" s="115"/>
      <c r="D143" s="116" t="s">
        <v>666</v>
      </c>
      <c r="E143" s="117" t="s">
        <v>624</v>
      </c>
      <c r="F143" s="118">
        <v>49.5</v>
      </c>
      <c r="G143" s="119"/>
      <c r="H143" s="119">
        <v>15.85</v>
      </c>
      <c r="I143" s="119">
        <v>67</v>
      </c>
      <c r="J143" s="138" t="s">
        <v>667</v>
      </c>
      <c r="K143" s="119">
        <f t="shared" si="50"/>
        <v>-33.65</v>
      </c>
      <c r="L143" s="139">
        <f t="shared" si="51"/>
        <v>-0.67979797979797973</v>
      </c>
      <c r="M143" s="136" t="s">
        <v>664</v>
      </c>
      <c r="N143" s="140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27</v>
      </c>
      <c r="B144" s="106">
        <v>42093</v>
      </c>
      <c r="C144" s="106"/>
      <c r="D144" s="107" t="s">
        <v>668</v>
      </c>
      <c r="E144" s="108" t="s">
        <v>624</v>
      </c>
      <c r="F144" s="109">
        <v>183.5</v>
      </c>
      <c r="G144" s="108"/>
      <c r="H144" s="108">
        <v>219</v>
      </c>
      <c r="I144" s="126">
        <v>218</v>
      </c>
      <c r="J144" s="127" t="s">
        <v>669</v>
      </c>
      <c r="K144" s="128">
        <f t="shared" si="50"/>
        <v>35.5</v>
      </c>
      <c r="L144" s="129">
        <f t="shared" si="51"/>
        <v>0.19346049046321526</v>
      </c>
      <c r="M144" s="130" t="s">
        <v>600</v>
      </c>
      <c r="N144" s="131">
        <v>42103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28</v>
      </c>
      <c r="B145" s="106">
        <v>42114</v>
      </c>
      <c r="C145" s="106"/>
      <c r="D145" s="107" t="s">
        <v>670</v>
      </c>
      <c r="E145" s="108" t="s">
        <v>624</v>
      </c>
      <c r="F145" s="109">
        <f>(227+237)/2</f>
        <v>232</v>
      </c>
      <c r="G145" s="108"/>
      <c r="H145" s="108">
        <v>298</v>
      </c>
      <c r="I145" s="126">
        <v>298</v>
      </c>
      <c r="J145" s="127" t="s">
        <v>626</v>
      </c>
      <c r="K145" s="128">
        <f t="shared" si="50"/>
        <v>66</v>
      </c>
      <c r="L145" s="129">
        <f t="shared" si="51"/>
        <v>0.28448275862068967</v>
      </c>
      <c r="M145" s="130" t="s">
        <v>600</v>
      </c>
      <c r="N145" s="131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29</v>
      </c>
      <c r="B146" s="106">
        <v>42128</v>
      </c>
      <c r="C146" s="106"/>
      <c r="D146" s="107" t="s">
        <v>671</v>
      </c>
      <c r="E146" s="108" t="s">
        <v>601</v>
      </c>
      <c r="F146" s="109">
        <v>385</v>
      </c>
      <c r="G146" s="108"/>
      <c r="H146" s="108">
        <f>212.5+331</f>
        <v>543.5</v>
      </c>
      <c r="I146" s="126">
        <v>510</v>
      </c>
      <c r="J146" s="127" t="s">
        <v>672</v>
      </c>
      <c r="K146" s="128">
        <f t="shared" si="50"/>
        <v>158.5</v>
      </c>
      <c r="L146" s="129">
        <f t="shared" si="51"/>
        <v>0.41168831168831171</v>
      </c>
      <c r="M146" s="130" t="s">
        <v>600</v>
      </c>
      <c r="N146" s="131">
        <v>42235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30</v>
      </c>
      <c r="B147" s="106">
        <v>42128</v>
      </c>
      <c r="C147" s="106"/>
      <c r="D147" s="107" t="s">
        <v>673</v>
      </c>
      <c r="E147" s="108" t="s">
        <v>601</v>
      </c>
      <c r="F147" s="109">
        <v>115.5</v>
      </c>
      <c r="G147" s="108"/>
      <c r="H147" s="108">
        <v>146</v>
      </c>
      <c r="I147" s="126">
        <v>142</v>
      </c>
      <c r="J147" s="127" t="s">
        <v>674</v>
      </c>
      <c r="K147" s="128">
        <f t="shared" si="50"/>
        <v>30.5</v>
      </c>
      <c r="L147" s="129">
        <f t="shared" si="51"/>
        <v>0.26406926406926406</v>
      </c>
      <c r="M147" s="130" t="s">
        <v>600</v>
      </c>
      <c r="N147" s="131">
        <v>42202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31</v>
      </c>
      <c r="B148" s="106">
        <v>42151</v>
      </c>
      <c r="C148" s="106"/>
      <c r="D148" s="107" t="s">
        <v>675</v>
      </c>
      <c r="E148" s="108" t="s">
        <v>601</v>
      </c>
      <c r="F148" s="109">
        <v>237.5</v>
      </c>
      <c r="G148" s="108"/>
      <c r="H148" s="108">
        <v>279.5</v>
      </c>
      <c r="I148" s="126">
        <v>278</v>
      </c>
      <c r="J148" s="127" t="s">
        <v>626</v>
      </c>
      <c r="K148" s="128">
        <f t="shared" si="50"/>
        <v>42</v>
      </c>
      <c r="L148" s="129">
        <f t="shared" si="51"/>
        <v>0.17684210526315788</v>
      </c>
      <c r="M148" s="130" t="s">
        <v>600</v>
      </c>
      <c r="N148" s="131">
        <v>42222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32</v>
      </c>
      <c r="B149" s="106">
        <v>42174</v>
      </c>
      <c r="C149" s="106"/>
      <c r="D149" s="107" t="s">
        <v>645</v>
      </c>
      <c r="E149" s="108" t="s">
        <v>624</v>
      </c>
      <c r="F149" s="109">
        <v>340</v>
      </c>
      <c r="G149" s="108"/>
      <c r="H149" s="108">
        <v>448</v>
      </c>
      <c r="I149" s="126">
        <v>448</v>
      </c>
      <c r="J149" s="127" t="s">
        <v>626</v>
      </c>
      <c r="K149" s="128">
        <f t="shared" si="50"/>
        <v>108</v>
      </c>
      <c r="L149" s="129">
        <f t="shared" si="51"/>
        <v>0.31764705882352939</v>
      </c>
      <c r="M149" s="130" t="s">
        <v>600</v>
      </c>
      <c r="N149" s="131">
        <v>43018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33</v>
      </c>
      <c r="B150" s="106">
        <v>42191</v>
      </c>
      <c r="C150" s="106"/>
      <c r="D150" s="107" t="s">
        <v>676</v>
      </c>
      <c r="E150" s="108" t="s">
        <v>624</v>
      </c>
      <c r="F150" s="109">
        <v>390</v>
      </c>
      <c r="G150" s="108"/>
      <c r="H150" s="108">
        <v>460</v>
      </c>
      <c r="I150" s="126">
        <v>460</v>
      </c>
      <c r="J150" s="127" t="s">
        <v>626</v>
      </c>
      <c r="K150" s="128">
        <f t="shared" ref="K150:K170" si="52">H150-F150</f>
        <v>70</v>
      </c>
      <c r="L150" s="129">
        <f t="shared" ref="L150:L170" si="53">K150/F150</f>
        <v>0.17948717948717949</v>
      </c>
      <c r="M150" s="130" t="s">
        <v>600</v>
      </c>
      <c r="N150" s="131">
        <v>42478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34</v>
      </c>
      <c r="B151" s="110">
        <v>42195</v>
      </c>
      <c r="C151" s="110"/>
      <c r="D151" s="111" t="s">
        <v>677</v>
      </c>
      <c r="E151" s="112" t="s">
        <v>624</v>
      </c>
      <c r="F151" s="113">
        <v>122.5</v>
      </c>
      <c r="G151" s="113"/>
      <c r="H151" s="114">
        <v>61</v>
      </c>
      <c r="I151" s="132">
        <v>172</v>
      </c>
      <c r="J151" s="133" t="s">
        <v>678</v>
      </c>
      <c r="K151" s="134">
        <f t="shared" si="52"/>
        <v>-61.5</v>
      </c>
      <c r="L151" s="135">
        <f t="shared" si="53"/>
        <v>-0.50204081632653064</v>
      </c>
      <c r="M151" s="136" t="s">
        <v>664</v>
      </c>
      <c r="N151" s="137">
        <v>43333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35</v>
      </c>
      <c r="B152" s="106">
        <v>42219</v>
      </c>
      <c r="C152" s="106"/>
      <c r="D152" s="107" t="s">
        <v>679</v>
      </c>
      <c r="E152" s="108" t="s">
        <v>624</v>
      </c>
      <c r="F152" s="109">
        <v>297.5</v>
      </c>
      <c r="G152" s="108"/>
      <c r="H152" s="108">
        <v>350</v>
      </c>
      <c r="I152" s="126">
        <v>360</v>
      </c>
      <c r="J152" s="127" t="s">
        <v>680</v>
      </c>
      <c r="K152" s="128">
        <f t="shared" si="52"/>
        <v>52.5</v>
      </c>
      <c r="L152" s="129">
        <f t="shared" si="53"/>
        <v>0.17647058823529413</v>
      </c>
      <c r="M152" s="130" t="s">
        <v>600</v>
      </c>
      <c r="N152" s="131">
        <v>42232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36</v>
      </c>
      <c r="B153" s="106">
        <v>42219</v>
      </c>
      <c r="C153" s="106"/>
      <c r="D153" s="107" t="s">
        <v>681</v>
      </c>
      <c r="E153" s="108" t="s">
        <v>624</v>
      </c>
      <c r="F153" s="109">
        <v>115.5</v>
      </c>
      <c r="G153" s="108"/>
      <c r="H153" s="108">
        <v>149</v>
      </c>
      <c r="I153" s="126">
        <v>140</v>
      </c>
      <c r="J153" s="141" t="s">
        <v>682</v>
      </c>
      <c r="K153" s="128">
        <f t="shared" si="52"/>
        <v>33.5</v>
      </c>
      <c r="L153" s="129">
        <f t="shared" si="53"/>
        <v>0.29004329004329005</v>
      </c>
      <c r="M153" s="130" t="s">
        <v>600</v>
      </c>
      <c r="N153" s="131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37</v>
      </c>
      <c r="B154" s="106">
        <v>42251</v>
      </c>
      <c r="C154" s="106"/>
      <c r="D154" s="107" t="s">
        <v>675</v>
      </c>
      <c r="E154" s="108" t="s">
        <v>624</v>
      </c>
      <c r="F154" s="109">
        <v>226</v>
      </c>
      <c r="G154" s="108"/>
      <c r="H154" s="108">
        <v>292</v>
      </c>
      <c r="I154" s="126">
        <v>292</v>
      </c>
      <c r="J154" s="127" t="s">
        <v>683</v>
      </c>
      <c r="K154" s="128">
        <f t="shared" si="52"/>
        <v>66</v>
      </c>
      <c r="L154" s="129">
        <f t="shared" si="53"/>
        <v>0.29203539823008851</v>
      </c>
      <c r="M154" s="130" t="s">
        <v>600</v>
      </c>
      <c r="N154" s="131">
        <v>42286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38</v>
      </c>
      <c r="B155" s="106">
        <v>42254</v>
      </c>
      <c r="C155" s="106"/>
      <c r="D155" s="107" t="s">
        <v>670</v>
      </c>
      <c r="E155" s="108" t="s">
        <v>624</v>
      </c>
      <c r="F155" s="109">
        <v>232.5</v>
      </c>
      <c r="G155" s="108"/>
      <c r="H155" s="108">
        <v>312.5</v>
      </c>
      <c r="I155" s="126">
        <v>310</v>
      </c>
      <c r="J155" s="127" t="s">
        <v>626</v>
      </c>
      <c r="K155" s="128">
        <f t="shared" si="52"/>
        <v>80</v>
      </c>
      <c r="L155" s="129">
        <f t="shared" si="53"/>
        <v>0.34408602150537637</v>
      </c>
      <c r="M155" s="130" t="s">
        <v>600</v>
      </c>
      <c r="N155" s="131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39</v>
      </c>
      <c r="B156" s="106">
        <v>42268</v>
      </c>
      <c r="C156" s="106"/>
      <c r="D156" s="107" t="s">
        <v>684</v>
      </c>
      <c r="E156" s="108" t="s">
        <v>624</v>
      </c>
      <c r="F156" s="109">
        <v>196.5</v>
      </c>
      <c r="G156" s="108"/>
      <c r="H156" s="108">
        <v>238</v>
      </c>
      <c r="I156" s="126">
        <v>238</v>
      </c>
      <c r="J156" s="127" t="s">
        <v>683</v>
      </c>
      <c r="K156" s="128">
        <f t="shared" si="52"/>
        <v>41.5</v>
      </c>
      <c r="L156" s="129">
        <f t="shared" si="53"/>
        <v>0.21119592875318066</v>
      </c>
      <c r="M156" s="130" t="s">
        <v>600</v>
      </c>
      <c r="N156" s="131">
        <v>42291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40</v>
      </c>
      <c r="B157" s="106">
        <v>42271</v>
      </c>
      <c r="C157" s="106"/>
      <c r="D157" s="107" t="s">
        <v>623</v>
      </c>
      <c r="E157" s="108" t="s">
        <v>624</v>
      </c>
      <c r="F157" s="109">
        <v>65</v>
      </c>
      <c r="G157" s="108"/>
      <c r="H157" s="108">
        <v>82</v>
      </c>
      <c r="I157" s="126">
        <v>82</v>
      </c>
      <c r="J157" s="127" t="s">
        <v>683</v>
      </c>
      <c r="K157" s="128">
        <f t="shared" si="52"/>
        <v>17</v>
      </c>
      <c r="L157" s="129">
        <f t="shared" si="53"/>
        <v>0.26153846153846155</v>
      </c>
      <c r="M157" s="130" t="s">
        <v>600</v>
      </c>
      <c r="N157" s="131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41</v>
      </c>
      <c r="B158" s="106">
        <v>42291</v>
      </c>
      <c r="C158" s="106"/>
      <c r="D158" s="107" t="s">
        <v>685</v>
      </c>
      <c r="E158" s="108" t="s">
        <v>624</v>
      </c>
      <c r="F158" s="109">
        <v>144</v>
      </c>
      <c r="G158" s="108"/>
      <c r="H158" s="108">
        <v>182.5</v>
      </c>
      <c r="I158" s="126">
        <v>181</v>
      </c>
      <c r="J158" s="127" t="s">
        <v>683</v>
      </c>
      <c r="K158" s="128">
        <f t="shared" si="52"/>
        <v>38.5</v>
      </c>
      <c r="L158" s="129">
        <f t="shared" si="53"/>
        <v>0.2673611111111111</v>
      </c>
      <c r="M158" s="130" t="s">
        <v>600</v>
      </c>
      <c r="N158" s="131">
        <v>42817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42</v>
      </c>
      <c r="B159" s="106">
        <v>42291</v>
      </c>
      <c r="C159" s="106"/>
      <c r="D159" s="107" t="s">
        <v>686</v>
      </c>
      <c r="E159" s="108" t="s">
        <v>624</v>
      </c>
      <c r="F159" s="109">
        <v>264</v>
      </c>
      <c r="G159" s="108"/>
      <c r="H159" s="108">
        <v>311</v>
      </c>
      <c r="I159" s="126">
        <v>311</v>
      </c>
      <c r="J159" s="127" t="s">
        <v>683</v>
      </c>
      <c r="K159" s="128">
        <f t="shared" si="52"/>
        <v>47</v>
      </c>
      <c r="L159" s="129">
        <f t="shared" si="53"/>
        <v>0.17803030303030304</v>
      </c>
      <c r="M159" s="130" t="s">
        <v>600</v>
      </c>
      <c r="N159" s="131">
        <v>42604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43</v>
      </c>
      <c r="B160" s="106">
        <v>42318</v>
      </c>
      <c r="C160" s="106"/>
      <c r="D160" s="107" t="s">
        <v>687</v>
      </c>
      <c r="E160" s="108" t="s">
        <v>601</v>
      </c>
      <c r="F160" s="109">
        <v>549.5</v>
      </c>
      <c r="G160" s="108"/>
      <c r="H160" s="108">
        <v>630</v>
      </c>
      <c r="I160" s="126">
        <v>630</v>
      </c>
      <c r="J160" s="127" t="s">
        <v>683</v>
      </c>
      <c r="K160" s="128">
        <f t="shared" si="52"/>
        <v>80.5</v>
      </c>
      <c r="L160" s="129">
        <f t="shared" si="53"/>
        <v>0.1464968152866242</v>
      </c>
      <c r="M160" s="130" t="s">
        <v>600</v>
      </c>
      <c r="N160" s="131">
        <v>42419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44</v>
      </c>
      <c r="B161" s="106">
        <v>42342</v>
      </c>
      <c r="C161" s="106"/>
      <c r="D161" s="107" t="s">
        <v>688</v>
      </c>
      <c r="E161" s="108" t="s">
        <v>624</v>
      </c>
      <c r="F161" s="109">
        <v>1027.5</v>
      </c>
      <c r="G161" s="108"/>
      <c r="H161" s="108">
        <v>1315</v>
      </c>
      <c r="I161" s="126">
        <v>1250</v>
      </c>
      <c r="J161" s="127" t="s">
        <v>683</v>
      </c>
      <c r="K161" s="128">
        <f t="shared" si="52"/>
        <v>287.5</v>
      </c>
      <c r="L161" s="129">
        <f t="shared" si="53"/>
        <v>0.27980535279805352</v>
      </c>
      <c r="M161" s="130" t="s">
        <v>600</v>
      </c>
      <c r="N161" s="131">
        <v>43244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45</v>
      </c>
      <c r="B162" s="106">
        <v>42367</v>
      </c>
      <c r="C162" s="106"/>
      <c r="D162" s="107" t="s">
        <v>689</v>
      </c>
      <c r="E162" s="108" t="s">
        <v>624</v>
      </c>
      <c r="F162" s="109">
        <v>465</v>
      </c>
      <c r="G162" s="108"/>
      <c r="H162" s="108">
        <v>540</v>
      </c>
      <c r="I162" s="126">
        <v>540</v>
      </c>
      <c r="J162" s="127" t="s">
        <v>683</v>
      </c>
      <c r="K162" s="128">
        <f t="shared" si="52"/>
        <v>75</v>
      </c>
      <c r="L162" s="129">
        <f t="shared" si="53"/>
        <v>0.16129032258064516</v>
      </c>
      <c r="M162" s="130" t="s">
        <v>600</v>
      </c>
      <c r="N162" s="131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46</v>
      </c>
      <c r="B163" s="106">
        <v>42380</v>
      </c>
      <c r="C163" s="106"/>
      <c r="D163" s="107" t="s">
        <v>390</v>
      </c>
      <c r="E163" s="108" t="s">
        <v>601</v>
      </c>
      <c r="F163" s="109">
        <v>81</v>
      </c>
      <c r="G163" s="108"/>
      <c r="H163" s="108">
        <v>110</v>
      </c>
      <c r="I163" s="126">
        <v>110</v>
      </c>
      <c r="J163" s="127" t="s">
        <v>683</v>
      </c>
      <c r="K163" s="128">
        <f t="shared" si="52"/>
        <v>29</v>
      </c>
      <c r="L163" s="129">
        <f t="shared" si="53"/>
        <v>0.35802469135802467</v>
      </c>
      <c r="M163" s="130" t="s">
        <v>600</v>
      </c>
      <c r="N163" s="131">
        <v>42745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47</v>
      </c>
      <c r="B164" s="106">
        <v>42382</v>
      </c>
      <c r="C164" s="106"/>
      <c r="D164" s="107" t="s">
        <v>690</v>
      </c>
      <c r="E164" s="108" t="s">
        <v>601</v>
      </c>
      <c r="F164" s="109">
        <v>417.5</v>
      </c>
      <c r="G164" s="108"/>
      <c r="H164" s="108">
        <v>547</v>
      </c>
      <c r="I164" s="126">
        <v>535</v>
      </c>
      <c r="J164" s="127" t="s">
        <v>683</v>
      </c>
      <c r="K164" s="128">
        <f t="shared" si="52"/>
        <v>129.5</v>
      </c>
      <c r="L164" s="129">
        <f t="shared" si="53"/>
        <v>0.31017964071856285</v>
      </c>
      <c r="M164" s="130" t="s">
        <v>600</v>
      </c>
      <c r="N164" s="131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48</v>
      </c>
      <c r="B165" s="106">
        <v>42408</v>
      </c>
      <c r="C165" s="106"/>
      <c r="D165" s="107" t="s">
        <v>691</v>
      </c>
      <c r="E165" s="108" t="s">
        <v>624</v>
      </c>
      <c r="F165" s="109">
        <v>650</v>
      </c>
      <c r="G165" s="108"/>
      <c r="H165" s="108">
        <v>800</v>
      </c>
      <c r="I165" s="126">
        <v>800</v>
      </c>
      <c r="J165" s="127" t="s">
        <v>683</v>
      </c>
      <c r="K165" s="128">
        <f t="shared" si="52"/>
        <v>150</v>
      </c>
      <c r="L165" s="129">
        <f t="shared" si="53"/>
        <v>0.23076923076923078</v>
      </c>
      <c r="M165" s="130" t="s">
        <v>600</v>
      </c>
      <c r="N165" s="131">
        <v>43154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49</v>
      </c>
      <c r="B166" s="106">
        <v>42433</v>
      </c>
      <c r="C166" s="106"/>
      <c r="D166" s="107" t="s">
        <v>197</v>
      </c>
      <c r="E166" s="108" t="s">
        <v>624</v>
      </c>
      <c r="F166" s="109">
        <v>437.5</v>
      </c>
      <c r="G166" s="108"/>
      <c r="H166" s="108">
        <v>504.5</v>
      </c>
      <c r="I166" s="126">
        <v>522</v>
      </c>
      <c r="J166" s="127" t="s">
        <v>692</v>
      </c>
      <c r="K166" s="128">
        <f t="shared" si="52"/>
        <v>67</v>
      </c>
      <c r="L166" s="129">
        <f t="shared" si="53"/>
        <v>0.15314285714285714</v>
      </c>
      <c r="M166" s="130" t="s">
        <v>600</v>
      </c>
      <c r="N166" s="131">
        <v>42480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50</v>
      </c>
      <c r="B167" s="106">
        <v>42438</v>
      </c>
      <c r="C167" s="106"/>
      <c r="D167" s="107" t="s">
        <v>693</v>
      </c>
      <c r="E167" s="108" t="s">
        <v>624</v>
      </c>
      <c r="F167" s="109">
        <v>189.5</v>
      </c>
      <c r="G167" s="108"/>
      <c r="H167" s="108">
        <v>218</v>
      </c>
      <c r="I167" s="126">
        <v>218</v>
      </c>
      <c r="J167" s="127" t="s">
        <v>683</v>
      </c>
      <c r="K167" s="128">
        <f t="shared" si="52"/>
        <v>28.5</v>
      </c>
      <c r="L167" s="129">
        <f t="shared" si="53"/>
        <v>0.15039577836411611</v>
      </c>
      <c r="M167" s="130" t="s">
        <v>600</v>
      </c>
      <c r="N167" s="131">
        <v>43034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51</v>
      </c>
      <c r="B168" s="115">
        <v>42471</v>
      </c>
      <c r="C168" s="115"/>
      <c r="D168" s="116" t="s">
        <v>694</v>
      </c>
      <c r="E168" s="117" t="s">
        <v>624</v>
      </c>
      <c r="F168" s="118">
        <v>36.5</v>
      </c>
      <c r="G168" s="119"/>
      <c r="H168" s="119">
        <v>15.85</v>
      </c>
      <c r="I168" s="119">
        <v>60</v>
      </c>
      <c r="J168" s="138" t="s">
        <v>695</v>
      </c>
      <c r="K168" s="134">
        <f t="shared" si="52"/>
        <v>-20.65</v>
      </c>
      <c r="L168" s="168">
        <f t="shared" si="53"/>
        <v>-0.5657534246575342</v>
      </c>
      <c r="M168" s="136" t="s">
        <v>664</v>
      </c>
      <c r="N168" s="169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52</v>
      </c>
      <c r="B169" s="106">
        <v>42472</v>
      </c>
      <c r="C169" s="106"/>
      <c r="D169" s="107" t="s">
        <v>696</v>
      </c>
      <c r="E169" s="108" t="s">
        <v>624</v>
      </c>
      <c r="F169" s="109">
        <v>93</v>
      </c>
      <c r="G169" s="108"/>
      <c r="H169" s="108">
        <v>149</v>
      </c>
      <c r="I169" s="126">
        <v>140</v>
      </c>
      <c r="J169" s="141" t="s">
        <v>697</v>
      </c>
      <c r="K169" s="128">
        <f t="shared" si="52"/>
        <v>56</v>
      </c>
      <c r="L169" s="129">
        <f t="shared" si="53"/>
        <v>0.60215053763440862</v>
      </c>
      <c r="M169" s="130" t="s">
        <v>600</v>
      </c>
      <c r="N169" s="131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53</v>
      </c>
      <c r="B170" s="106">
        <v>42472</v>
      </c>
      <c r="C170" s="106"/>
      <c r="D170" s="107" t="s">
        <v>698</v>
      </c>
      <c r="E170" s="108" t="s">
        <v>624</v>
      </c>
      <c r="F170" s="109">
        <v>130</v>
      </c>
      <c r="G170" s="108"/>
      <c r="H170" s="108">
        <v>150</v>
      </c>
      <c r="I170" s="126" t="s">
        <v>699</v>
      </c>
      <c r="J170" s="127" t="s">
        <v>683</v>
      </c>
      <c r="K170" s="128">
        <f t="shared" si="52"/>
        <v>20</v>
      </c>
      <c r="L170" s="129">
        <f t="shared" si="53"/>
        <v>0.15384615384615385</v>
      </c>
      <c r="M170" s="130" t="s">
        <v>600</v>
      </c>
      <c r="N170" s="131">
        <v>42564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54</v>
      </c>
      <c r="B171" s="106">
        <v>42473</v>
      </c>
      <c r="C171" s="106"/>
      <c r="D171" s="107" t="s">
        <v>354</v>
      </c>
      <c r="E171" s="108" t="s">
        <v>624</v>
      </c>
      <c r="F171" s="109">
        <v>196</v>
      </c>
      <c r="G171" s="108"/>
      <c r="H171" s="108">
        <v>299</v>
      </c>
      <c r="I171" s="126">
        <v>299</v>
      </c>
      <c r="J171" s="127" t="s">
        <v>683</v>
      </c>
      <c r="K171" s="128">
        <v>103</v>
      </c>
      <c r="L171" s="129">
        <v>0.52551020408163296</v>
      </c>
      <c r="M171" s="130" t="s">
        <v>600</v>
      </c>
      <c r="N171" s="131">
        <v>42620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55</v>
      </c>
      <c r="B172" s="106">
        <v>42473</v>
      </c>
      <c r="C172" s="106"/>
      <c r="D172" s="107" t="s">
        <v>757</v>
      </c>
      <c r="E172" s="108" t="s">
        <v>624</v>
      </c>
      <c r="F172" s="109">
        <v>88</v>
      </c>
      <c r="G172" s="108"/>
      <c r="H172" s="108">
        <v>103</v>
      </c>
      <c r="I172" s="126">
        <v>103</v>
      </c>
      <c r="J172" s="127" t="s">
        <v>683</v>
      </c>
      <c r="K172" s="128">
        <v>15</v>
      </c>
      <c r="L172" s="129">
        <v>0.170454545454545</v>
      </c>
      <c r="M172" s="130" t="s">
        <v>600</v>
      </c>
      <c r="N172" s="131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56</v>
      </c>
      <c r="B173" s="106">
        <v>42492</v>
      </c>
      <c r="C173" s="106"/>
      <c r="D173" s="107" t="s">
        <v>700</v>
      </c>
      <c r="E173" s="108" t="s">
        <v>624</v>
      </c>
      <c r="F173" s="109">
        <v>127.5</v>
      </c>
      <c r="G173" s="108"/>
      <c r="H173" s="108">
        <v>148</v>
      </c>
      <c r="I173" s="126" t="s">
        <v>701</v>
      </c>
      <c r="J173" s="127" t="s">
        <v>683</v>
      </c>
      <c r="K173" s="128">
        <f>H173-F173</f>
        <v>20.5</v>
      </c>
      <c r="L173" s="129">
        <f>K173/F173</f>
        <v>0.16078431372549021</v>
      </c>
      <c r="M173" s="130" t="s">
        <v>600</v>
      </c>
      <c r="N173" s="131">
        <v>42564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57</v>
      </c>
      <c r="B174" s="106">
        <v>42493</v>
      </c>
      <c r="C174" s="106"/>
      <c r="D174" s="107" t="s">
        <v>702</v>
      </c>
      <c r="E174" s="108" t="s">
        <v>624</v>
      </c>
      <c r="F174" s="109">
        <v>675</v>
      </c>
      <c r="G174" s="108"/>
      <c r="H174" s="108">
        <v>815</v>
      </c>
      <c r="I174" s="126" t="s">
        <v>703</v>
      </c>
      <c r="J174" s="127" t="s">
        <v>683</v>
      </c>
      <c r="K174" s="128">
        <f>H174-F174</f>
        <v>140</v>
      </c>
      <c r="L174" s="129">
        <f>K174/F174</f>
        <v>0.2074074074074074</v>
      </c>
      <c r="M174" s="130" t="s">
        <v>600</v>
      </c>
      <c r="N174" s="131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58</v>
      </c>
      <c r="B175" s="110">
        <v>42522</v>
      </c>
      <c r="C175" s="110"/>
      <c r="D175" s="111" t="s">
        <v>758</v>
      </c>
      <c r="E175" s="112" t="s">
        <v>624</v>
      </c>
      <c r="F175" s="113">
        <v>500</v>
      </c>
      <c r="G175" s="113"/>
      <c r="H175" s="114">
        <v>232.5</v>
      </c>
      <c r="I175" s="132" t="s">
        <v>759</v>
      </c>
      <c r="J175" s="133" t="s">
        <v>760</v>
      </c>
      <c r="K175" s="134">
        <f>H175-F175</f>
        <v>-267.5</v>
      </c>
      <c r="L175" s="135">
        <f>K175/F175</f>
        <v>-0.53500000000000003</v>
      </c>
      <c r="M175" s="136" t="s">
        <v>664</v>
      </c>
      <c r="N175" s="137">
        <v>43735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59</v>
      </c>
      <c r="B176" s="106">
        <v>42527</v>
      </c>
      <c r="C176" s="106"/>
      <c r="D176" s="107" t="s">
        <v>704</v>
      </c>
      <c r="E176" s="108" t="s">
        <v>624</v>
      </c>
      <c r="F176" s="109">
        <v>110</v>
      </c>
      <c r="G176" s="108"/>
      <c r="H176" s="108">
        <v>126.5</v>
      </c>
      <c r="I176" s="126">
        <v>125</v>
      </c>
      <c r="J176" s="127" t="s">
        <v>633</v>
      </c>
      <c r="K176" s="128">
        <f>H176-F176</f>
        <v>16.5</v>
      </c>
      <c r="L176" s="129">
        <f>K176/F176</f>
        <v>0.15</v>
      </c>
      <c r="M176" s="130" t="s">
        <v>600</v>
      </c>
      <c r="N176" s="131">
        <v>42552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60</v>
      </c>
      <c r="B177" s="106">
        <v>42538</v>
      </c>
      <c r="C177" s="106"/>
      <c r="D177" s="107" t="s">
        <v>705</v>
      </c>
      <c r="E177" s="108" t="s">
        <v>624</v>
      </c>
      <c r="F177" s="109">
        <v>44</v>
      </c>
      <c r="G177" s="108"/>
      <c r="H177" s="108">
        <v>69.5</v>
      </c>
      <c r="I177" s="126">
        <v>69.5</v>
      </c>
      <c r="J177" s="127" t="s">
        <v>706</v>
      </c>
      <c r="K177" s="128">
        <f>H177-F177</f>
        <v>25.5</v>
      </c>
      <c r="L177" s="129">
        <f>K177/F177</f>
        <v>0.57954545454545459</v>
      </c>
      <c r="M177" s="130" t="s">
        <v>600</v>
      </c>
      <c r="N177" s="131">
        <v>42977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61</v>
      </c>
      <c r="B178" s="106">
        <v>42549</v>
      </c>
      <c r="C178" s="106"/>
      <c r="D178" s="148" t="s">
        <v>761</v>
      </c>
      <c r="E178" s="108" t="s">
        <v>624</v>
      </c>
      <c r="F178" s="109">
        <v>262.5</v>
      </c>
      <c r="G178" s="108"/>
      <c r="H178" s="108">
        <v>340</v>
      </c>
      <c r="I178" s="126">
        <v>333</v>
      </c>
      <c r="J178" s="127" t="s">
        <v>762</v>
      </c>
      <c r="K178" s="128">
        <v>77.5</v>
      </c>
      <c r="L178" s="129">
        <v>0.29523809523809502</v>
      </c>
      <c r="M178" s="130" t="s">
        <v>600</v>
      </c>
      <c r="N178" s="131">
        <v>43017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62</v>
      </c>
      <c r="B179" s="106">
        <v>42549</v>
      </c>
      <c r="C179" s="106"/>
      <c r="D179" s="148" t="s">
        <v>763</v>
      </c>
      <c r="E179" s="108" t="s">
        <v>624</v>
      </c>
      <c r="F179" s="109">
        <v>840</v>
      </c>
      <c r="G179" s="108"/>
      <c r="H179" s="108">
        <v>1230</v>
      </c>
      <c r="I179" s="126">
        <v>1230</v>
      </c>
      <c r="J179" s="127" t="s">
        <v>683</v>
      </c>
      <c r="K179" s="128">
        <v>390</v>
      </c>
      <c r="L179" s="129">
        <v>0.46428571428571402</v>
      </c>
      <c r="M179" s="130" t="s">
        <v>600</v>
      </c>
      <c r="N179" s="131">
        <v>42649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5">
        <v>63</v>
      </c>
      <c r="B180" s="143">
        <v>42556</v>
      </c>
      <c r="C180" s="143"/>
      <c r="D180" s="144" t="s">
        <v>707</v>
      </c>
      <c r="E180" s="145" t="s">
        <v>624</v>
      </c>
      <c r="F180" s="146">
        <v>395</v>
      </c>
      <c r="G180" s="147"/>
      <c r="H180" s="147">
        <f>(468.5+342.5)/2</f>
        <v>405.5</v>
      </c>
      <c r="I180" s="147">
        <v>510</v>
      </c>
      <c r="J180" s="170" t="s">
        <v>708</v>
      </c>
      <c r="K180" s="171">
        <f t="shared" ref="K180:K186" si="54">H180-F180</f>
        <v>10.5</v>
      </c>
      <c r="L180" s="172">
        <f t="shared" ref="L180:L186" si="55">K180/F180</f>
        <v>2.6582278481012658E-2</v>
      </c>
      <c r="M180" s="173" t="s">
        <v>709</v>
      </c>
      <c r="N180" s="174">
        <v>43606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64</v>
      </c>
      <c r="B181" s="110">
        <v>42584</v>
      </c>
      <c r="C181" s="110"/>
      <c r="D181" s="111" t="s">
        <v>710</v>
      </c>
      <c r="E181" s="112" t="s">
        <v>601</v>
      </c>
      <c r="F181" s="113">
        <f>169.5-12.8</f>
        <v>156.69999999999999</v>
      </c>
      <c r="G181" s="113"/>
      <c r="H181" s="114">
        <v>77</v>
      </c>
      <c r="I181" s="132" t="s">
        <v>711</v>
      </c>
      <c r="J181" s="384" t="s">
        <v>3402</v>
      </c>
      <c r="K181" s="134">
        <f t="shared" si="54"/>
        <v>-79.699999999999989</v>
      </c>
      <c r="L181" s="135">
        <f t="shared" si="55"/>
        <v>-0.50861518825781749</v>
      </c>
      <c r="M181" s="136" t="s">
        <v>664</v>
      </c>
      <c r="N181" s="137">
        <v>43522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65</v>
      </c>
      <c r="B182" s="110">
        <v>42586</v>
      </c>
      <c r="C182" s="110"/>
      <c r="D182" s="111" t="s">
        <v>712</v>
      </c>
      <c r="E182" s="112" t="s">
        <v>624</v>
      </c>
      <c r="F182" s="113">
        <v>400</v>
      </c>
      <c r="G182" s="113"/>
      <c r="H182" s="114">
        <v>305</v>
      </c>
      <c r="I182" s="132">
        <v>475</v>
      </c>
      <c r="J182" s="133" t="s">
        <v>713</v>
      </c>
      <c r="K182" s="134">
        <f t="shared" si="54"/>
        <v>-95</v>
      </c>
      <c r="L182" s="135">
        <f t="shared" si="55"/>
        <v>-0.23749999999999999</v>
      </c>
      <c r="M182" s="136" t="s">
        <v>664</v>
      </c>
      <c r="N182" s="137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66</v>
      </c>
      <c r="B183" s="106">
        <v>42593</v>
      </c>
      <c r="C183" s="106"/>
      <c r="D183" s="107" t="s">
        <v>714</v>
      </c>
      <c r="E183" s="108" t="s">
        <v>624</v>
      </c>
      <c r="F183" s="109">
        <v>86.5</v>
      </c>
      <c r="G183" s="108"/>
      <c r="H183" s="108">
        <v>130</v>
      </c>
      <c r="I183" s="126">
        <v>130</v>
      </c>
      <c r="J183" s="141" t="s">
        <v>715</v>
      </c>
      <c r="K183" s="128">
        <f t="shared" si="54"/>
        <v>43.5</v>
      </c>
      <c r="L183" s="129">
        <f t="shared" si="55"/>
        <v>0.50289017341040465</v>
      </c>
      <c r="M183" s="130" t="s">
        <v>600</v>
      </c>
      <c r="N183" s="131">
        <v>43091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67</v>
      </c>
      <c r="B184" s="110">
        <v>42600</v>
      </c>
      <c r="C184" s="110"/>
      <c r="D184" s="111" t="s">
        <v>381</v>
      </c>
      <c r="E184" s="112" t="s">
        <v>624</v>
      </c>
      <c r="F184" s="113">
        <v>133.5</v>
      </c>
      <c r="G184" s="113"/>
      <c r="H184" s="114">
        <v>126.5</v>
      </c>
      <c r="I184" s="132">
        <v>178</v>
      </c>
      <c r="J184" s="133" t="s">
        <v>716</v>
      </c>
      <c r="K184" s="134">
        <f t="shared" si="54"/>
        <v>-7</v>
      </c>
      <c r="L184" s="135">
        <f t="shared" si="55"/>
        <v>-5.2434456928838954E-2</v>
      </c>
      <c r="M184" s="136" t="s">
        <v>664</v>
      </c>
      <c r="N184" s="137">
        <v>42615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68</v>
      </c>
      <c r="B185" s="106">
        <v>42613</v>
      </c>
      <c r="C185" s="106"/>
      <c r="D185" s="107" t="s">
        <v>717</v>
      </c>
      <c r="E185" s="108" t="s">
        <v>624</v>
      </c>
      <c r="F185" s="109">
        <v>560</v>
      </c>
      <c r="G185" s="108"/>
      <c r="H185" s="108">
        <v>725</v>
      </c>
      <c r="I185" s="126">
        <v>725</v>
      </c>
      <c r="J185" s="127" t="s">
        <v>626</v>
      </c>
      <c r="K185" s="128">
        <f t="shared" si="54"/>
        <v>165</v>
      </c>
      <c r="L185" s="129">
        <f t="shared" si="55"/>
        <v>0.29464285714285715</v>
      </c>
      <c r="M185" s="130" t="s">
        <v>600</v>
      </c>
      <c r="N185" s="131">
        <v>42456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69</v>
      </c>
      <c r="B186" s="106">
        <v>42614</v>
      </c>
      <c r="C186" s="106"/>
      <c r="D186" s="107" t="s">
        <v>718</v>
      </c>
      <c r="E186" s="108" t="s">
        <v>624</v>
      </c>
      <c r="F186" s="109">
        <v>160.5</v>
      </c>
      <c r="G186" s="108"/>
      <c r="H186" s="108">
        <v>210</v>
      </c>
      <c r="I186" s="126">
        <v>210</v>
      </c>
      <c r="J186" s="127" t="s">
        <v>626</v>
      </c>
      <c r="K186" s="128">
        <f t="shared" si="54"/>
        <v>49.5</v>
      </c>
      <c r="L186" s="129">
        <f t="shared" si="55"/>
        <v>0.30841121495327101</v>
      </c>
      <c r="M186" s="130" t="s">
        <v>600</v>
      </c>
      <c r="N186" s="131">
        <v>42871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70</v>
      </c>
      <c r="B187" s="106">
        <v>42646</v>
      </c>
      <c r="C187" s="106"/>
      <c r="D187" s="148" t="s">
        <v>405</v>
      </c>
      <c r="E187" s="108" t="s">
        <v>624</v>
      </c>
      <c r="F187" s="109">
        <v>430</v>
      </c>
      <c r="G187" s="108"/>
      <c r="H187" s="108">
        <v>596</v>
      </c>
      <c r="I187" s="126">
        <v>575</v>
      </c>
      <c r="J187" s="127" t="s">
        <v>764</v>
      </c>
      <c r="K187" s="128">
        <v>166</v>
      </c>
      <c r="L187" s="129">
        <v>0.38604651162790699</v>
      </c>
      <c r="M187" s="130" t="s">
        <v>600</v>
      </c>
      <c r="N187" s="131">
        <v>42769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71</v>
      </c>
      <c r="B188" s="106">
        <v>42657</v>
      </c>
      <c r="C188" s="106"/>
      <c r="D188" s="107" t="s">
        <v>719</v>
      </c>
      <c r="E188" s="108" t="s">
        <v>624</v>
      </c>
      <c r="F188" s="109">
        <v>280</v>
      </c>
      <c r="G188" s="108"/>
      <c r="H188" s="108">
        <v>345</v>
      </c>
      <c r="I188" s="126">
        <v>345</v>
      </c>
      <c r="J188" s="127" t="s">
        <v>626</v>
      </c>
      <c r="K188" s="128">
        <f t="shared" ref="K188:K193" si="56">H188-F188</f>
        <v>65</v>
      </c>
      <c r="L188" s="129">
        <f>K188/F188</f>
        <v>0.23214285714285715</v>
      </c>
      <c r="M188" s="130" t="s">
        <v>600</v>
      </c>
      <c r="N188" s="131">
        <v>42814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72</v>
      </c>
      <c r="B189" s="106">
        <v>42657</v>
      </c>
      <c r="C189" s="106"/>
      <c r="D189" s="107" t="s">
        <v>720</v>
      </c>
      <c r="E189" s="108" t="s">
        <v>624</v>
      </c>
      <c r="F189" s="109">
        <v>245</v>
      </c>
      <c r="G189" s="108"/>
      <c r="H189" s="108">
        <v>325.5</v>
      </c>
      <c r="I189" s="126">
        <v>330</v>
      </c>
      <c r="J189" s="127" t="s">
        <v>721</v>
      </c>
      <c r="K189" s="128">
        <f t="shared" si="56"/>
        <v>80.5</v>
      </c>
      <c r="L189" s="129">
        <f>K189/F189</f>
        <v>0.32857142857142857</v>
      </c>
      <c r="M189" s="130" t="s">
        <v>600</v>
      </c>
      <c r="N189" s="131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73</v>
      </c>
      <c r="B190" s="106">
        <v>42660</v>
      </c>
      <c r="C190" s="106"/>
      <c r="D190" s="107" t="s">
        <v>349</v>
      </c>
      <c r="E190" s="108" t="s">
        <v>624</v>
      </c>
      <c r="F190" s="109">
        <v>125</v>
      </c>
      <c r="G190" s="108"/>
      <c r="H190" s="108">
        <v>160</v>
      </c>
      <c r="I190" s="126">
        <v>160</v>
      </c>
      <c r="J190" s="127" t="s">
        <v>683</v>
      </c>
      <c r="K190" s="128">
        <f t="shared" si="56"/>
        <v>35</v>
      </c>
      <c r="L190" s="129">
        <v>0.28000000000000003</v>
      </c>
      <c r="M190" s="130" t="s">
        <v>600</v>
      </c>
      <c r="N190" s="131">
        <v>42803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74</v>
      </c>
      <c r="B191" s="106">
        <v>42660</v>
      </c>
      <c r="C191" s="106"/>
      <c r="D191" s="107" t="s">
        <v>483</v>
      </c>
      <c r="E191" s="108" t="s">
        <v>624</v>
      </c>
      <c r="F191" s="109">
        <v>114</v>
      </c>
      <c r="G191" s="108"/>
      <c r="H191" s="108">
        <v>145</v>
      </c>
      <c r="I191" s="126">
        <v>145</v>
      </c>
      <c r="J191" s="127" t="s">
        <v>683</v>
      </c>
      <c r="K191" s="128">
        <f t="shared" si="56"/>
        <v>31</v>
      </c>
      <c r="L191" s="129">
        <f>K191/F191</f>
        <v>0.27192982456140352</v>
      </c>
      <c r="M191" s="130" t="s">
        <v>600</v>
      </c>
      <c r="N191" s="131">
        <v>42859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75</v>
      </c>
      <c r="B192" s="106">
        <v>42660</v>
      </c>
      <c r="C192" s="106"/>
      <c r="D192" s="107" t="s">
        <v>722</v>
      </c>
      <c r="E192" s="108" t="s">
        <v>624</v>
      </c>
      <c r="F192" s="109">
        <v>212</v>
      </c>
      <c r="G192" s="108"/>
      <c r="H192" s="108">
        <v>280</v>
      </c>
      <c r="I192" s="126">
        <v>276</v>
      </c>
      <c r="J192" s="127" t="s">
        <v>723</v>
      </c>
      <c r="K192" s="128">
        <f t="shared" si="56"/>
        <v>68</v>
      </c>
      <c r="L192" s="129">
        <f>K192/F192</f>
        <v>0.32075471698113206</v>
      </c>
      <c r="M192" s="130" t="s">
        <v>600</v>
      </c>
      <c r="N192" s="131">
        <v>42858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76</v>
      </c>
      <c r="B193" s="106">
        <v>42678</v>
      </c>
      <c r="C193" s="106"/>
      <c r="D193" s="107" t="s">
        <v>151</v>
      </c>
      <c r="E193" s="108" t="s">
        <v>624</v>
      </c>
      <c r="F193" s="109">
        <v>155</v>
      </c>
      <c r="G193" s="108"/>
      <c r="H193" s="108">
        <v>210</v>
      </c>
      <c r="I193" s="126">
        <v>210</v>
      </c>
      <c r="J193" s="127" t="s">
        <v>724</v>
      </c>
      <c r="K193" s="128">
        <f t="shared" si="56"/>
        <v>55</v>
      </c>
      <c r="L193" s="129">
        <f>K193/F193</f>
        <v>0.35483870967741937</v>
      </c>
      <c r="M193" s="130" t="s">
        <v>600</v>
      </c>
      <c r="N193" s="131">
        <v>42944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77</v>
      </c>
      <c r="B194" s="110">
        <v>42710</v>
      </c>
      <c r="C194" s="110"/>
      <c r="D194" s="111" t="s">
        <v>765</v>
      </c>
      <c r="E194" s="112" t="s">
        <v>624</v>
      </c>
      <c r="F194" s="113">
        <v>150.5</v>
      </c>
      <c r="G194" s="113"/>
      <c r="H194" s="114">
        <v>72.5</v>
      </c>
      <c r="I194" s="132">
        <v>174</v>
      </c>
      <c r="J194" s="133" t="s">
        <v>766</v>
      </c>
      <c r="K194" s="134">
        <v>-78</v>
      </c>
      <c r="L194" s="135">
        <v>-0.51827242524916906</v>
      </c>
      <c r="M194" s="136" t="s">
        <v>664</v>
      </c>
      <c r="N194" s="137">
        <v>43333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78</v>
      </c>
      <c r="B195" s="106">
        <v>42712</v>
      </c>
      <c r="C195" s="106"/>
      <c r="D195" s="107" t="s">
        <v>125</v>
      </c>
      <c r="E195" s="108" t="s">
        <v>624</v>
      </c>
      <c r="F195" s="109">
        <v>380</v>
      </c>
      <c r="G195" s="108"/>
      <c r="H195" s="108">
        <v>478</v>
      </c>
      <c r="I195" s="126">
        <v>468</v>
      </c>
      <c r="J195" s="127" t="s">
        <v>683</v>
      </c>
      <c r="K195" s="128">
        <f>H195-F195</f>
        <v>98</v>
      </c>
      <c r="L195" s="129">
        <f>K195/F195</f>
        <v>0.25789473684210529</v>
      </c>
      <c r="M195" s="130" t="s">
        <v>600</v>
      </c>
      <c r="N195" s="131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79</v>
      </c>
      <c r="B196" s="106">
        <v>42734</v>
      </c>
      <c r="C196" s="106"/>
      <c r="D196" s="107" t="s">
        <v>248</v>
      </c>
      <c r="E196" s="108" t="s">
        <v>624</v>
      </c>
      <c r="F196" s="109">
        <v>305</v>
      </c>
      <c r="G196" s="108"/>
      <c r="H196" s="108">
        <v>375</v>
      </c>
      <c r="I196" s="126">
        <v>375</v>
      </c>
      <c r="J196" s="127" t="s">
        <v>683</v>
      </c>
      <c r="K196" s="128">
        <f>H196-F196</f>
        <v>70</v>
      </c>
      <c r="L196" s="129">
        <f>K196/F196</f>
        <v>0.22950819672131148</v>
      </c>
      <c r="M196" s="130" t="s">
        <v>600</v>
      </c>
      <c r="N196" s="131">
        <v>42768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80</v>
      </c>
      <c r="B197" s="106">
        <v>42739</v>
      </c>
      <c r="C197" s="106"/>
      <c r="D197" s="107" t="s">
        <v>351</v>
      </c>
      <c r="E197" s="108" t="s">
        <v>624</v>
      </c>
      <c r="F197" s="109">
        <v>99.5</v>
      </c>
      <c r="G197" s="108"/>
      <c r="H197" s="108">
        <v>158</v>
      </c>
      <c r="I197" s="126">
        <v>158</v>
      </c>
      <c r="J197" s="127" t="s">
        <v>683</v>
      </c>
      <c r="K197" s="128">
        <f>H197-F197</f>
        <v>58.5</v>
      </c>
      <c r="L197" s="129">
        <f>K197/F197</f>
        <v>0.5879396984924623</v>
      </c>
      <c r="M197" s="130" t="s">
        <v>600</v>
      </c>
      <c r="N197" s="131">
        <v>42898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81</v>
      </c>
      <c r="B198" s="106">
        <v>42739</v>
      </c>
      <c r="C198" s="106"/>
      <c r="D198" s="107" t="s">
        <v>351</v>
      </c>
      <c r="E198" s="108" t="s">
        <v>624</v>
      </c>
      <c r="F198" s="109">
        <v>99.5</v>
      </c>
      <c r="G198" s="108"/>
      <c r="H198" s="108">
        <v>158</v>
      </c>
      <c r="I198" s="126">
        <v>158</v>
      </c>
      <c r="J198" s="127" t="s">
        <v>683</v>
      </c>
      <c r="K198" s="128">
        <v>58.5</v>
      </c>
      <c r="L198" s="129">
        <v>0.58793969849246197</v>
      </c>
      <c r="M198" s="130" t="s">
        <v>600</v>
      </c>
      <c r="N198" s="131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82</v>
      </c>
      <c r="B199" s="106">
        <v>42786</v>
      </c>
      <c r="C199" s="106"/>
      <c r="D199" s="107" t="s">
        <v>169</v>
      </c>
      <c r="E199" s="108" t="s">
        <v>624</v>
      </c>
      <c r="F199" s="109">
        <v>140.5</v>
      </c>
      <c r="G199" s="108"/>
      <c r="H199" s="108">
        <v>220</v>
      </c>
      <c r="I199" s="126">
        <v>220</v>
      </c>
      <c r="J199" s="127" t="s">
        <v>683</v>
      </c>
      <c r="K199" s="128">
        <f>H199-F199</f>
        <v>79.5</v>
      </c>
      <c r="L199" s="129">
        <f>K199/F199</f>
        <v>0.5658362989323843</v>
      </c>
      <c r="M199" s="130" t="s">
        <v>600</v>
      </c>
      <c r="N199" s="131">
        <v>42864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83</v>
      </c>
      <c r="B200" s="106">
        <v>42786</v>
      </c>
      <c r="C200" s="106"/>
      <c r="D200" s="107" t="s">
        <v>767</v>
      </c>
      <c r="E200" s="108" t="s">
        <v>624</v>
      </c>
      <c r="F200" s="109">
        <v>202.5</v>
      </c>
      <c r="G200" s="108"/>
      <c r="H200" s="108">
        <v>234</v>
      </c>
      <c r="I200" s="126">
        <v>234</v>
      </c>
      <c r="J200" s="127" t="s">
        <v>683</v>
      </c>
      <c r="K200" s="128">
        <v>31.5</v>
      </c>
      <c r="L200" s="129">
        <v>0.155555555555556</v>
      </c>
      <c r="M200" s="130" t="s">
        <v>600</v>
      </c>
      <c r="N200" s="131">
        <v>42836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84</v>
      </c>
      <c r="B201" s="106">
        <v>42818</v>
      </c>
      <c r="C201" s="106"/>
      <c r="D201" s="107" t="s">
        <v>557</v>
      </c>
      <c r="E201" s="108" t="s">
        <v>624</v>
      </c>
      <c r="F201" s="109">
        <v>300.5</v>
      </c>
      <c r="G201" s="108"/>
      <c r="H201" s="108">
        <v>417.5</v>
      </c>
      <c r="I201" s="126">
        <v>420</v>
      </c>
      <c r="J201" s="127" t="s">
        <v>725</v>
      </c>
      <c r="K201" s="128">
        <f>H201-F201</f>
        <v>117</v>
      </c>
      <c r="L201" s="129">
        <f>K201/F201</f>
        <v>0.38935108153078202</v>
      </c>
      <c r="M201" s="130" t="s">
        <v>600</v>
      </c>
      <c r="N201" s="131">
        <v>43070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85</v>
      </c>
      <c r="B202" s="106">
        <v>42818</v>
      </c>
      <c r="C202" s="106"/>
      <c r="D202" s="107" t="s">
        <v>763</v>
      </c>
      <c r="E202" s="108" t="s">
        <v>624</v>
      </c>
      <c r="F202" s="109">
        <v>850</v>
      </c>
      <c r="G202" s="108"/>
      <c r="H202" s="108">
        <v>1042.5</v>
      </c>
      <c r="I202" s="126">
        <v>1023</v>
      </c>
      <c r="J202" s="127" t="s">
        <v>768</v>
      </c>
      <c r="K202" s="128">
        <v>192.5</v>
      </c>
      <c r="L202" s="129">
        <v>0.22647058823529401</v>
      </c>
      <c r="M202" s="130" t="s">
        <v>600</v>
      </c>
      <c r="N202" s="131">
        <v>42830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86</v>
      </c>
      <c r="B203" s="106">
        <v>42830</v>
      </c>
      <c r="C203" s="106"/>
      <c r="D203" s="107" t="s">
        <v>501</v>
      </c>
      <c r="E203" s="108" t="s">
        <v>624</v>
      </c>
      <c r="F203" s="109">
        <v>785</v>
      </c>
      <c r="G203" s="108"/>
      <c r="H203" s="108">
        <v>930</v>
      </c>
      <c r="I203" s="126">
        <v>920</v>
      </c>
      <c r="J203" s="127" t="s">
        <v>726</v>
      </c>
      <c r="K203" s="128">
        <f>H203-F203</f>
        <v>145</v>
      </c>
      <c r="L203" s="129">
        <f>K203/F203</f>
        <v>0.18471337579617833</v>
      </c>
      <c r="M203" s="130" t="s">
        <v>600</v>
      </c>
      <c r="N203" s="131">
        <v>42976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87</v>
      </c>
      <c r="B204" s="110">
        <v>42831</v>
      </c>
      <c r="C204" s="110"/>
      <c r="D204" s="111" t="s">
        <v>769</v>
      </c>
      <c r="E204" s="112" t="s">
        <v>624</v>
      </c>
      <c r="F204" s="113">
        <v>40</v>
      </c>
      <c r="G204" s="113"/>
      <c r="H204" s="114">
        <v>13.1</v>
      </c>
      <c r="I204" s="132">
        <v>60</v>
      </c>
      <c r="J204" s="138" t="s">
        <v>770</v>
      </c>
      <c r="K204" s="134">
        <v>-26.9</v>
      </c>
      <c r="L204" s="135">
        <v>-0.67249999999999999</v>
      </c>
      <c r="M204" s="136" t="s">
        <v>664</v>
      </c>
      <c r="N204" s="137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88</v>
      </c>
      <c r="B205" s="106">
        <v>42837</v>
      </c>
      <c r="C205" s="106"/>
      <c r="D205" s="107" t="s">
        <v>88</v>
      </c>
      <c r="E205" s="108" t="s">
        <v>624</v>
      </c>
      <c r="F205" s="109">
        <v>289.5</v>
      </c>
      <c r="G205" s="108"/>
      <c r="H205" s="108">
        <v>354</v>
      </c>
      <c r="I205" s="126">
        <v>360</v>
      </c>
      <c r="J205" s="127" t="s">
        <v>727</v>
      </c>
      <c r="K205" s="128">
        <f t="shared" ref="K205:K213" si="57">H205-F205</f>
        <v>64.5</v>
      </c>
      <c r="L205" s="129">
        <f t="shared" ref="L205:L213" si="58">K205/F205</f>
        <v>0.22279792746113988</v>
      </c>
      <c r="M205" s="130" t="s">
        <v>600</v>
      </c>
      <c r="N205" s="131">
        <v>43040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89</v>
      </c>
      <c r="B206" s="106">
        <v>42845</v>
      </c>
      <c r="C206" s="106"/>
      <c r="D206" s="107" t="s">
        <v>438</v>
      </c>
      <c r="E206" s="108" t="s">
        <v>624</v>
      </c>
      <c r="F206" s="109">
        <v>700</v>
      </c>
      <c r="G206" s="108"/>
      <c r="H206" s="108">
        <v>840</v>
      </c>
      <c r="I206" s="126">
        <v>840</v>
      </c>
      <c r="J206" s="127" t="s">
        <v>728</v>
      </c>
      <c r="K206" s="128">
        <f t="shared" si="57"/>
        <v>140</v>
      </c>
      <c r="L206" s="129">
        <f t="shared" si="58"/>
        <v>0.2</v>
      </c>
      <c r="M206" s="130" t="s">
        <v>600</v>
      </c>
      <c r="N206" s="131">
        <v>42893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90</v>
      </c>
      <c r="B207" s="106">
        <v>42887</v>
      </c>
      <c r="C207" s="106"/>
      <c r="D207" s="148" t="s">
        <v>363</v>
      </c>
      <c r="E207" s="108" t="s">
        <v>624</v>
      </c>
      <c r="F207" s="109">
        <v>130</v>
      </c>
      <c r="G207" s="108"/>
      <c r="H207" s="108">
        <v>144.25</v>
      </c>
      <c r="I207" s="126">
        <v>170</v>
      </c>
      <c r="J207" s="127" t="s">
        <v>729</v>
      </c>
      <c r="K207" s="128">
        <f t="shared" si="57"/>
        <v>14.25</v>
      </c>
      <c r="L207" s="129">
        <f t="shared" si="58"/>
        <v>0.10961538461538461</v>
      </c>
      <c r="M207" s="130" t="s">
        <v>600</v>
      </c>
      <c r="N207" s="131">
        <v>43675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91</v>
      </c>
      <c r="B208" s="106">
        <v>42901</v>
      </c>
      <c r="C208" s="106"/>
      <c r="D208" s="148" t="s">
        <v>730</v>
      </c>
      <c r="E208" s="108" t="s">
        <v>624</v>
      </c>
      <c r="F208" s="109">
        <v>214.5</v>
      </c>
      <c r="G208" s="108"/>
      <c r="H208" s="108">
        <v>262</v>
      </c>
      <c r="I208" s="126">
        <v>262</v>
      </c>
      <c r="J208" s="127" t="s">
        <v>731</v>
      </c>
      <c r="K208" s="128">
        <f t="shared" si="57"/>
        <v>47.5</v>
      </c>
      <c r="L208" s="129">
        <f t="shared" si="58"/>
        <v>0.22144522144522144</v>
      </c>
      <c r="M208" s="130" t="s">
        <v>600</v>
      </c>
      <c r="N208" s="131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92</v>
      </c>
      <c r="B209" s="154">
        <v>42933</v>
      </c>
      <c r="C209" s="154"/>
      <c r="D209" s="155" t="s">
        <v>732</v>
      </c>
      <c r="E209" s="156" t="s">
        <v>624</v>
      </c>
      <c r="F209" s="157">
        <v>370</v>
      </c>
      <c r="G209" s="156"/>
      <c r="H209" s="156">
        <v>447.5</v>
      </c>
      <c r="I209" s="178">
        <v>450</v>
      </c>
      <c r="J209" s="231" t="s">
        <v>683</v>
      </c>
      <c r="K209" s="128">
        <f t="shared" si="57"/>
        <v>77.5</v>
      </c>
      <c r="L209" s="180">
        <f t="shared" si="58"/>
        <v>0.20945945945945946</v>
      </c>
      <c r="M209" s="181" t="s">
        <v>600</v>
      </c>
      <c r="N209" s="182">
        <v>43035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93</v>
      </c>
      <c r="B210" s="154">
        <v>42943</v>
      </c>
      <c r="C210" s="154"/>
      <c r="D210" s="155" t="s">
        <v>167</v>
      </c>
      <c r="E210" s="156" t="s">
        <v>624</v>
      </c>
      <c r="F210" s="157">
        <v>657.5</v>
      </c>
      <c r="G210" s="156"/>
      <c r="H210" s="156">
        <v>825</v>
      </c>
      <c r="I210" s="178">
        <v>820</v>
      </c>
      <c r="J210" s="231" t="s">
        <v>683</v>
      </c>
      <c r="K210" s="128">
        <f t="shared" si="57"/>
        <v>167.5</v>
      </c>
      <c r="L210" s="180">
        <f t="shared" si="58"/>
        <v>0.25475285171102663</v>
      </c>
      <c r="M210" s="181" t="s">
        <v>600</v>
      </c>
      <c r="N210" s="182">
        <v>43090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94</v>
      </c>
      <c r="B211" s="106">
        <v>42964</v>
      </c>
      <c r="C211" s="106"/>
      <c r="D211" s="107" t="s">
        <v>368</v>
      </c>
      <c r="E211" s="108" t="s">
        <v>624</v>
      </c>
      <c r="F211" s="109">
        <v>605</v>
      </c>
      <c r="G211" s="108"/>
      <c r="H211" s="108">
        <v>750</v>
      </c>
      <c r="I211" s="126">
        <v>750</v>
      </c>
      <c r="J211" s="127" t="s">
        <v>726</v>
      </c>
      <c r="K211" s="128">
        <f t="shared" si="57"/>
        <v>145</v>
      </c>
      <c r="L211" s="129">
        <f t="shared" si="58"/>
        <v>0.23966942148760331</v>
      </c>
      <c r="M211" s="130" t="s">
        <v>600</v>
      </c>
      <c r="N211" s="131">
        <v>43027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95</v>
      </c>
      <c r="B212" s="149">
        <v>42979</v>
      </c>
      <c r="C212" s="149"/>
      <c r="D212" s="150" t="s">
        <v>509</v>
      </c>
      <c r="E212" s="151" t="s">
        <v>624</v>
      </c>
      <c r="F212" s="152">
        <v>255</v>
      </c>
      <c r="G212" s="153"/>
      <c r="H212" s="153">
        <v>217.25</v>
      </c>
      <c r="I212" s="153">
        <v>320</v>
      </c>
      <c r="J212" s="175" t="s">
        <v>733</v>
      </c>
      <c r="K212" s="134">
        <f t="shared" si="57"/>
        <v>-37.75</v>
      </c>
      <c r="L212" s="176">
        <f t="shared" si="58"/>
        <v>-0.14803921568627451</v>
      </c>
      <c r="M212" s="136" t="s">
        <v>664</v>
      </c>
      <c r="N212" s="177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96</v>
      </c>
      <c r="B213" s="106">
        <v>42997</v>
      </c>
      <c r="C213" s="106"/>
      <c r="D213" s="107" t="s">
        <v>734</v>
      </c>
      <c r="E213" s="108" t="s">
        <v>624</v>
      </c>
      <c r="F213" s="109">
        <v>215</v>
      </c>
      <c r="G213" s="108"/>
      <c r="H213" s="108">
        <v>258</v>
      </c>
      <c r="I213" s="126">
        <v>258</v>
      </c>
      <c r="J213" s="127" t="s">
        <v>683</v>
      </c>
      <c r="K213" s="128">
        <f t="shared" si="57"/>
        <v>43</v>
      </c>
      <c r="L213" s="129">
        <f t="shared" si="58"/>
        <v>0.2</v>
      </c>
      <c r="M213" s="130" t="s">
        <v>600</v>
      </c>
      <c r="N213" s="131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97</v>
      </c>
      <c r="B214" s="106">
        <v>42997</v>
      </c>
      <c r="C214" s="106"/>
      <c r="D214" s="107" t="s">
        <v>734</v>
      </c>
      <c r="E214" s="108" t="s">
        <v>624</v>
      </c>
      <c r="F214" s="109">
        <v>215</v>
      </c>
      <c r="G214" s="108"/>
      <c r="H214" s="108">
        <v>258</v>
      </c>
      <c r="I214" s="126">
        <v>258</v>
      </c>
      <c r="J214" s="231" t="s">
        <v>683</v>
      </c>
      <c r="K214" s="128">
        <v>43</v>
      </c>
      <c r="L214" s="129">
        <v>0.2</v>
      </c>
      <c r="M214" s="130" t="s">
        <v>600</v>
      </c>
      <c r="N214" s="131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98</v>
      </c>
      <c r="B215" s="207">
        <v>42998</v>
      </c>
      <c r="C215" s="207"/>
      <c r="D215" s="375" t="s">
        <v>2980</v>
      </c>
      <c r="E215" s="208" t="s">
        <v>624</v>
      </c>
      <c r="F215" s="209">
        <v>75</v>
      </c>
      <c r="G215" s="208"/>
      <c r="H215" s="208">
        <v>90</v>
      </c>
      <c r="I215" s="232">
        <v>90</v>
      </c>
      <c r="J215" s="127" t="s">
        <v>735</v>
      </c>
      <c r="K215" s="128">
        <f t="shared" ref="K215:K220" si="59">H215-F215</f>
        <v>15</v>
      </c>
      <c r="L215" s="129">
        <f t="shared" ref="L215:L220" si="60">K215/F215</f>
        <v>0.2</v>
      </c>
      <c r="M215" s="130" t="s">
        <v>600</v>
      </c>
      <c r="N215" s="131">
        <v>43019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99</v>
      </c>
      <c r="B216" s="154">
        <v>43011</v>
      </c>
      <c r="C216" s="154"/>
      <c r="D216" s="155" t="s">
        <v>736</v>
      </c>
      <c r="E216" s="156" t="s">
        <v>624</v>
      </c>
      <c r="F216" s="157">
        <v>315</v>
      </c>
      <c r="G216" s="156"/>
      <c r="H216" s="156">
        <v>392</v>
      </c>
      <c r="I216" s="178">
        <v>384</v>
      </c>
      <c r="J216" s="231" t="s">
        <v>737</v>
      </c>
      <c r="K216" s="128">
        <f t="shared" si="59"/>
        <v>77</v>
      </c>
      <c r="L216" s="180">
        <f t="shared" si="60"/>
        <v>0.24444444444444444</v>
      </c>
      <c r="M216" s="181" t="s">
        <v>600</v>
      </c>
      <c r="N216" s="182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100</v>
      </c>
      <c r="B217" s="154">
        <v>43013</v>
      </c>
      <c r="C217" s="154"/>
      <c r="D217" s="155" t="s">
        <v>738</v>
      </c>
      <c r="E217" s="156" t="s">
        <v>624</v>
      </c>
      <c r="F217" s="157">
        <v>145</v>
      </c>
      <c r="G217" s="156"/>
      <c r="H217" s="156">
        <v>179</v>
      </c>
      <c r="I217" s="178">
        <v>180</v>
      </c>
      <c r="J217" s="231" t="s">
        <v>614</v>
      </c>
      <c r="K217" s="128">
        <f t="shared" si="59"/>
        <v>34</v>
      </c>
      <c r="L217" s="180">
        <f t="shared" si="60"/>
        <v>0.23448275862068965</v>
      </c>
      <c r="M217" s="181" t="s">
        <v>600</v>
      </c>
      <c r="N217" s="182">
        <v>43025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101</v>
      </c>
      <c r="B218" s="154">
        <v>43014</v>
      </c>
      <c r="C218" s="154"/>
      <c r="D218" s="155" t="s">
        <v>339</v>
      </c>
      <c r="E218" s="156" t="s">
        <v>624</v>
      </c>
      <c r="F218" s="157">
        <v>256</v>
      </c>
      <c r="G218" s="156"/>
      <c r="H218" s="156">
        <v>323</v>
      </c>
      <c r="I218" s="178">
        <v>320</v>
      </c>
      <c r="J218" s="231" t="s">
        <v>683</v>
      </c>
      <c r="K218" s="128">
        <f t="shared" si="59"/>
        <v>67</v>
      </c>
      <c r="L218" s="180">
        <f t="shared" si="60"/>
        <v>0.26171875</v>
      </c>
      <c r="M218" s="181" t="s">
        <v>600</v>
      </c>
      <c r="N218" s="182">
        <v>43067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102</v>
      </c>
      <c r="B219" s="154">
        <v>43017</v>
      </c>
      <c r="C219" s="154"/>
      <c r="D219" s="155" t="s">
        <v>360</v>
      </c>
      <c r="E219" s="156" t="s">
        <v>624</v>
      </c>
      <c r="F219" s="157">
        <v>137.5</v>
      </c>
      <c r="G219" s="156"/>
      <c r="H219" s="156">
        <v>184</v>
      </c>
      <c r="I219" s="178">
        <v>183</v>
      </c>
      <c r="J219" s="179" t="s">
        <v>739</v>
      </c>
      <c r="K219" s="128">
        <f t="shared" si="59"/>
        <v>46.5</v>
      </c>
      <c r="L219" s="180">
        <f t="shared" si="60"/>
        <v>0.33818181818181819</v>
      </c>
      <c r="M219" s="181" t="s">
        <v>600</v>
      </c>
      <c r="N219" s="182">
        <v>43108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103</v>
      </c>
      <c r="B220" s="154">
        <v>43018</v>
      </c>
      <c r="C220" s="154"/>
      <c r="D220" s="155" t="s">
        <v>740</v>
      </c>
      <c r="E220" s="156" t="s">
        <v>624</v>
      </c>
      <c r="F220" s="157">
        <v>125.5</v>
      </c>
      <c r="G220" s="156"/>
      <c r="H220" s="156">
        <v>158</v>
      </c>
      <c r="I220" s="178">
        <v>155</v>
      </c>
      <c r="J220" s="179" t="s">
        <v>741</v>
      </c>
      <c r="K220" s="128">
        <f t="shared" si="59"/>
        <v>32.5</v>
      </c>
      <c r="L220" s="180">
        <f t="shared" si="60"/>
        <v>0.25896414342629481</v>
      </c>
      <c r="M220" s="181" t="s">
        <v>600</v>
      </c>
      <c r="N220" s="182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104</v>
      </c>
      <c r="B221" s="154">
        <v>43018</v>
      </c>
      <c r="C221" s="154"/>
      <c r="D221" s="155" t="s">
        <v>771</v>
      </c>
      <c r="E221" s="156" t="s">
        <v>624</v>
      </c>
      <c r="F221" s="157">
        <v>895</v>
      </c>
      <c r="G221" s="156"/>
      <c r="H221" s="156">
        <v>1122.5</v>
      </c>
      <c r="I221" s="178">
        <v>1078</v>
      </c>
      <c r="J221" s="179" t="s">
        <v>772</v>
      </c>
      <c r="K221" s="128">
        <v>227.5</v>
      </c>
      <c r="L221" s="180">
        <v>0.25418994413407803</v>
      </c>
      <c r="M221" s="181" t="s">
        <v>600</v>
      </c>
      <c r="N221" s="182">
        <v>43117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105</v>
      </c>
      <c r="B222" s="154">
        <v>43020</v>
      </c>
      <c r="C222" s="154"/>
      <c r="D222" s="155" t="s">
        <v>347</v>
      </c>
      <c r="E222" s="156" t="s">
        <v>624</v>
      </c>
      <c r="F222" s="157">
        <v>525</v>
      </c>
      <c r="G222" s="156"/>
      <c r="H222" s="156">
        <v>629</v>
      </c>
      <c r="I222" s="178">
        <v>629</v>
      </c>
      <c r="J222" s="231" t="s">
        <v>683</v>
      </c>
      <c r="K222" s="128">
        <v>104</v>
      </c>
      <c r="L222" s="180">
        <v>0.19809523809523799</v>
      </c>
      <c r="M222" s="181" t="s">
        <v>600</v>
      </c>
      <c r="N222" s="182">
        <v>43119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106</v>
      </c>
      <c r="B223" s="154">
        <v>43046</v>
      </c>
      <c r="C223" s="154"/>
      <c r="D223" s="155" t="s">
        <v>393</v>
      </c>
      <c r="E223" s="156" t="s">
        <v>624</v>
      </c>
      <c r="F223" s="157">
        <v>740</v>
      </c>
      <c r="G223" s="156"/>
      <c r="H223" s="156">
        <v>892.5</v>
      </c>
      <c r="I223" s="178">
        <v>900</v>
      </c>
      <c r="J223" s="179" t="s">
        <v>742</v>
      </c>
      <c r="K223" s="128">
        <f>H223-F223</f>
        <v>152.5</v>
      </c>
      <c r="L223" s="180">
        <f>K223/F223</f>
        <v>0.20608108108108109</v>
      </c>
      <c r="M223" s="181" t="s">
        <v>600</v>
      </c>
      <c r="N223" s="182">
        <v>43052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107</v>
      </c>
      <c r="B224" s="106">
        <v>43073</v>
      </c>
      <c r="C224" s="106"/>
      <c r="D224" s="107" t="s">
        <v>743</v>
      </c>
      <c r="E224" s="108" t="s">
        <v>624</v>
      </c>
      <c r="F224" s="109">
        <v>118.5</v>
      </c>
      <c r="G224" s="108"/>
      <c r="H224" s="108">
        <v>143.5</v>
      </c>
      <c r="I224" s="126">
        <v>145</v>
      </c>
      <c r="J224" s="141" t="s">
        <v>744</v>
      </c>
      <c r="K224" s="128">
        <f>H224-F224</f>
        <v>25</v>
      </c>
      <c r="L224" s="129">
        <f>K224/F224</f>
        <v>0.2109704641350211</v>
      </c>
      <c r="M224" s="130" t="s">
        <v>600</v>
      </c>
      <c r="N224" s="131">
        <v>43097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108</v>
      </c>
      <c r="B225" s="110">
        <v>43090</v>
      </c>
      <c r="C225" s="110"/>
      <c r="D225" s="158" t="s">
        <v>443</v>
      </c>
      <c r="E225" s="112" t="s">
        <v>624</v>
      </c>
      <c r="F225" s="113">
        <v>715</v>
      </c>
      <c r="G225" s="113"/>
      <c r="H225" s="114">
        <v>500</v>
      </c>
      <c r="I225" s="132">
        <v>872</v>
      </c>
      <c r="J225" s="138" t="s">
        <v>745</v>
      </c>
      <c r="K225" s="134">
        <f>H225-F225</f>
        <v>-215</v>
      </c>
      <c r="L225" s="135">
        <f>K225/F225</f>
        <v>-0.30069930069930068</v>
      </c>
      <c r="M225" s="136" t="s">
        <v>664</v>
      </c>
      <c r="N225" s="137">
        <v>43670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109</v>
      </c>
      <c r="B226" s="106">
        <v>43098</v>
      </c>
      <c r="C226" s="106"/>
      <c r="D226" s="107" t="s">
        <v>736</v>
      </c>
      <c r="E226" s="108" t="s">
        <v>624</v>
      </c>
      <c r="F226" s="109">
        <v>435</v>
      </c>
      <c r="G226" s="108"/>
      <c r="H226" s="108">
        <v>542.5</v>
      </c>
      <c r="I226" s="126">
        <v>539</v>
      </c>
      <c r="J226" s="141" t="s">
        <v>683</v>
      </c>
      <c r="K226" s="128">
        <v>107.5</v>
      </c>
      <c r="L226" s="129">
        <v>0.247126436781609</v>
      </c>
      <c r="M226" s="130" t="s">
        <v>600</v>
      </c>
      <c r="N226" s="131">
        <v>43206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110</v>
      </c>
      <c r="B227" s="106">
        <v>43098</v>
      </c>
      <c r="C227" s="106"/>
      <c r="D227" s="107" t="s">
        <v>571</v>
      </c>
      <c r="E227" s="108" t="s">
        <v>624</v>
      </c>
      <c r="F227" s="109">
        <v>885</v>
      </c>
      <c r="G227" s="108"/>
      <c r="H227" s="108">
        <v>1090</v>
      </c>
      <c r="I227" s="126">
        <v>1084</v>
      </c>
      <c r="J227" s="141" t="s">
        <v>683</v>
      </c>
      <c r="K227" s="128">
        <v>205</v>
      </c>
      <c r="L227" s="129">
        <v>0.23163841807909599</v>
      </c>
      <c r="M227" s="130" t="s">
        <v>600</v>
      </c>
      <c r="N227" s="131">
        <v>43213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7">
        <v>111</v>
      </c>
      <c r="B228" s="348">
        <v>43192</v>
      </c>
      <c r="C228" s="348"/>
      <c r="D228" s="116" t="s">
        <v>753</v>
      </c>
      <c r="E228" s="351" t="s">
        <v>624</v>
      </c>
      <c r="F228" s="354">
        <v>478.5</v>
      </c>
      <c r="G228" s="351"/>
      <c r="H228" s="351">
        <v>442</v>
      </c>
      <c r="I228" s="357">
        <v>613</v>
      </c>
      <c r="J228" s="384" t="s">
        <v>3404</v>
      </c>
      <c r="K228" s="134">
        <f>H228-F228</f>
        <v>-36.5</v>
      </c>
      <c r="L228" s="135">
        <f>K228/F228</f>
        <v>-7.6280041797283177E-2</v>
      </c>
      <c r="M228" s="136" t="s">
        <v>664</v>
      </c>
      <c r="N228" s="137">
        <v>43762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112</v>
      </c>
      <c r="B229" s="110">
        <v>43194</v>
      </c>
      <c r="C229" s="110"/>
      <c r="D229" s="374" t="s">
        <v>2979</v>
      </c>
      <c r="E229" s="112" t="s">
        <v>624</v>
      </c>
      <c r="F229" s="113">
        <f>141.5-7.3</f>
        <v>134.19999999999999</v>
      </c>
      <c r="G229" s="113"/>
      <c r="H229" s="114">
        <v>77</v>
      </c>
      <c r="I229" s="132">
        <v>180</v>
      </c>
      <c r="J229" s="384" t="s">
        <v>3403</v>
      </c>
      <c r="K229" s="134">
        <f>H229-F229</f>
        <v>-57.199999999999989</v>
      </c>
      <c r="L229" s="135">
        <f>K229/F229</f>
        <v>-0.42622950819672129</v>
      </c>
      <c r="M229" s="136" t="s">
        <v>664</v>
      </c>
      <c r="N229" s="137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113</v>
      </c>
      <c r="B230" s="110">
        <v>43209</v>
      </c>
      <c r="C230" s="110"/>
      <c r="D230" s="111" t="s">
        <v>746</v>
      </c>
      <c r="E230" s="112" t="s">
        <v>624</v>
      </c>
      <c r="F230" s="113">
        <v>430</v>
      </c>
      <c r="G230" s="113"/>
      <c r="H230" s="114">
        <v>220</v>
      </c>
      <c r="I230" s="132">
        <v>537</v>
      </c>
      <c r="J230" s="138" t="s">
        <v>747</v>
      </c>
      <c r="K230" s="134">
        <f>H230-F230</f>
        <v>-210</v>
      </c>
      <c r="L230" s="135">
        <f>K230/F230</f>
        <v>-0.48837209302325579</v>
      </c>
      <c r="M230" s="136" t="s">
        <v>664</v>
      </c>
      <c r="N230" s="137">
        <v>43252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8">
        <v>114</v>
      </c>
      <c r="B231" s="159">
        <v>43220</v>
      </c>
      <c r="C231" s="159"/>
      <c r="D231" s="160" t="s">
        <v>394</v>
      </c>
      <c r="E231" s="161" t="s">
        <v>624</v>
      </c>
      <c r="F231" s="163">
        <v>153.5</v>
      </c>
      <c r="G231" s="163"/>
      <c r="H231" s="163">
        <v>196</v>
      </c>
      <c r="I231" s="163">
        <v>196</v>
      </c>
      <c r="J231" s="359" t="s">
        <v>3495</v>
      </c>
      <c r="K231" s="183">
        <f>H231-F231</f>
        <v>42.5</v>
      </c>
      <c r="L231" s="184">
        <f>K231/F231</f>
        <v>0.27687296416938112</v>
      </c>
      <c r="M231" s="162" t="s">
        <v>600</v>
      </c>
      <c r="N231" s="185">
        <v>43605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115</v>
      </c>
      <c r="B232" s="110">
        <v>43306</v>
      </c>
      <c r="C232" s="110"/>
      <c r="D232" s="111" t="s">
        <v>769</v>
      </c>
      <c r="E232" s="112" t="s">
        <v>624</v>
      </c>
      <c r="F232" s="113">
        <v>27.5</v>
      </c>
      <c r="G232" s="113"/>
      <c r="H232" s="114">
        <v>13.1</v>
      </c>
      <c r="I232" s="132">
        <v>60</v>
      </c>
      <c r="J232" s="138" t="s">
        <v>773</v>
      </c>
      <c r="K232" s="134">
        <v>-14.4</v>
      </c>
      <c r="L232" s="135">
        <v>-0.52363636363636401</v>
      </c>
      <c r="M232" s="136" t="s">
        <v>664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7">
        <v>116</v>
      </c>
      <c r="B233" s="348">
        <v>43318</v>
      </c>
      <c r="C233" s="348"/>
      <c r="D233" s="116" t="s">
        <v>748</v>
      </c>
      <c r="E233" s="351" t="s">
        <v>624</v>
      </c>
      <c r="F233" s="351">
        <v>148.5</v>
      </c>
      <c r="G233" s="351"/>
      <c r="H233" s="351">
        <v>102</v>
      </c>
      <c r="I233" s="357">
        <v>182</v>
      </c>
      <c r="J233" s="138" t="s">
        <v>3494</v>
      </c>
      <c r="K233" s="134">
        <f>H233-F233</f>
        <v>-46.5</v>
      </c>
      <c r="L233" s="135">
        <f>K233/F233</f>
        <v>-0.31313131313131315</v>
      </c>
      <c r="M233" s="136" t="s">
        <v>664</v>
      </c>
      <c r="N233" s="13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117</v>
      </c>
      <c r="B234" s="106">
        <v>43335</v>
      </c>
      <c r="C234" s="106"/>
      <c r="D234" s="107" t="s">
        <v>774</v>
      </c>
      <c r="E234" s="108" t="s">
        <v>624</v>
      </c>
      <c r="F234" s="156">
        <v>285</v>
      </c>
      <c r="G234" s="108"/>
      <c r="H234" s="108">
        <v>355</v>
      </c>
      <c r="I234" s="126">
        <v>364</v>
      </c>
      <c r="J234" s="141" t="s">
        <v>775</v>
      </c>
      <c r="K234" s="128">
        <v>70</v>
      </c>
      <c r="L234" s="129">
        <v>0.24561403508771901</v>
      </c>
      <c r="M234" s="130" t="s">
        <v>600</v>
      </c>
      <c r="N234" s="131">
        <v>43455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118</v>
      </c>
      <c r="B235" s="106">
        <v>43341</v>
      </c>
      <c r="C235" s="106"/>
      <c r="D235" s="107" t="s">
        <v>384</v>
      </c>
      <c r="E235" s="108" t="s">
        <v>624</v>
      </c>
      <c r="F235" s="156">
        <v>525</v>
      </c>
      <c r="G235" s="108"/>
      <c r="H235" s="108">
        <v>585</v>
      </c>
      <c r="I235" s="126">
        <v>635</v>
      </c>
      <c r="J235" s="141" t="s">
        <v>749</v>
      </c>
      <c r="K235" s="128">
        <f t="shared" ref="K235:K247" si="61">H235-F235</f>
        <v>60</v>
      </c>
      <c r="L235" s="129">
        <f t="shared" ref="L235:L247" si="62">K235/F235</f>
        <v>0.11428571428571428</v>
      </c>
      <c r="M235" s="130" t="s">
        <v>600</v>
      </c>
      <c r="N235" s="131">
        <v>43662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119</v>
      </c>
      <c r="B236" s="106">
        <v>43395</v>
      </c>
      <c r="C236" s="106"/>
      <c r="D236" s="107" t="s">
        <v>368</v>
      </c>
      <c r="E236" s="108" t="s">
        <v>624</v>
      </c>
      <c r="F236" s="156">
        <v>475</v>
      </c>
      <c r="G236" s="108"/>
      <c r="H236" s="108">
        <v>574</v>
      </c>
      <c r="I236" s="126">
        <v>570</v>
      </c>
      <c r="J236" s="141" t="s">
        <v>683</v>
      </c>
      <c r="K236" s="128">
        <f t="shared" si="61"/>
        <v>99</v>
      </c>
      <c r="L236" s="129">
        <f t="shared" si="62"/>
        <v>0.20842105263157895</v>
      </c>
      <c r="M236" s="130" t="s">
        <v>600</v>
      </c>
      <c r="N236" s="131">
        <v>43403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120</v>
      </c>
      <c r="B237" s="154">
        <v>43397</v>
      </c>
      <c r="C237" s="154"/>
      <c r="D237" s="413" t="s">
        <v>391</v>
      </c>
      <c r="E237" s="156" t="s">
        <v>624</v>
      </c>
      <c r="F237" s="156">
        <v>707.5</v>
      </c>
      <c r="G237" s="156"/>
      <c r="H237" s="156">
        <v>872</v>
      </c>
      <c r="I237" s="178">
        <v>872</v>
      </c>
      <c r="J237" s="179" t="s">
        <v>683</v>
      </c>
      <c r="K237" s="128">
        <f t="shared" si="61"/>
        <v>164.5</v>
      </c>
      <c r="L237" s="180">
        <f t="shared" si="62"/>
        <v>0.23250883392226149</v>
      </c>
      <c r="M237" s="181" t="s">
        <v>600</v>
      </c>
      <c r="N237" s="182">
        <v>43482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121</v>
      </c>
      <c r="B238" s="154">
        <v>43398</v>
      </c>
      <c r="C238" s="154"/>
      <c r="D238" s="413" t="s">
        <v>348</v>
      </c>
      <c r="E238" s="156" t="s">
        <v>624</v>
      </c>
      <c r="F238" s="156">
        <v>162</v>
      </c>
      <c r="G238" s="156"/>
      <c r="H238" s="156">
        <v>204</v>
      </c>
      <c r="I238" s="178">
        <v>209</v>
      </c>
      <c r="J238" s="179" t="s">
        <v>3493</v>
      </c>
      <c r="K238" s="128">
        <f t="shared" si="61"/>
        <v>42</v>
      </c>
      <c r="L238" s="180">
        <f t="shared" si="62"/>
        <v>0.25925925925925924</v>
      </c>
      <c r="M238" s="181" t="s">
        <v>600</v>
      </c>
      <c r="N238" s="182">
        <v>43539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122</v>
      </c>
      <c r="B239" s="207">
        <v>43399</v>
      </c>
      <c r="C239" s="207"/>
      <c r="D239" s="155" t="s">
        <v>495</v>
      </c>
      <c r="E239" s="208" t="s">
        <v>624</v>
      </c>
      <c r="F239" s="208">
        <v>240</v>
      </c>
      <c r="G239" s="208"/>
      <c r="H239" s="208">
        <v>297</v>
      </c>
      <c r="I239" s="232">
        <v>297</v>
      </c>
      <c r="J239" s="179" t="s">
        <v>683</v>
      </c>
      <c r="K239" s="233">
        <f t="shared" si="61"/>
        <v>57</v>
      </c>
      <c r="L239" s="234">
        <f t="shared" si="62"/>
        <v>0.23749999999999999</v>
      </c>
      <c r="M239" s="235" t="s">
        <v>600</v>
      </c>
      <c r="N239" s="236">
        <v>43417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123</v>
      </c>
      <c r="B240" s="106">
        <v>43439</v>
      </c>
      <c r="C240" s="106"/>
      <c r="D240" s="148" t="s">
        <v>750</v>
      </c>
      <c r="E240" s="108" t="s">
        <v>624</v>
      </c>
      <c r="F240" s="108">
        <v>202.5</v>
      </c>
      <c r="G240" s="108"/>
      <c r="H240" s="108">
        <v>255</v>
      </c>
      <c r="I240" s="126">
        <v>252</v>
      </c>
      <c r="J240" s="141" t="s">
        <v>683</v>
      </c>
      <c r="K240" s="128">
        <f t="shared" si="61"/>
        <v>52.5</v>
      </c>
      <c r="L240" s="129">
        <f t="shared" si="62"/>
        <v>0.25925925925925924</v>
      </c>
      <c r="M240" s="130" t="s">
        <v>600</v>
      </c>
      <c r="N240" s="131">
        <v>43542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124</v>
      </c>
      <c r="B241" s="207">
        <v>43465</v>
      </c>
      <c r="C241" s="106"/>
      <c r="D241" s="413" t="s">
        <v>423</v>
      </c>
      <c r="E241" s="208" t="s">
        <v>624</v>
      </c>
      <c r="F241" s="208">
        <v>710</v>
      </c>
      <c r="G241" s="208"/>
      <c r="H241" s="208">
        <v>866</v>
      </c>
      <c r="I241" s="232">
        <v>866</v>
      </c>
      <c r="J241" s="179" t="s">
        <v>683</v>
      </c>
      <c r="K241" s="128">
        <f t="shared" si="61"/>
        <v>156</v>
      </c>
      <c r="L241" s="129">
        <f t="shared" si="62"/>
        <v>0.21971830985915494</v>
      </c>
      <c r="M241" s="130" t="s">
        <v>600</v>
      </c>
      <c r="N241" s="362">
        <v>43553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125</v>
      </c>
      <c r="B242" s="207">
        <v>43522</v>
      </c>
      <c r="C242" s="207"/>
      <c r="D242" s="413" t="s">
        <v>141</v>
      </c>
      <c r="E242" s="208" t="s">
        <v>624</v>
      </c>
      <c r="F242" s="208">
        <v>337.25</v>
      </c>
      <c r="G242" s="208"/>
      <c r="H242" s="208">
        <v>398.5</v>
      </c>
      <c r="I242" s="232">
        <v>411</v>
      </c>
      <c r="J242" s="141" t="s">
        <v>3492</v>
      </c>
      <c r="K242" s="128">
        <f t="shared" si="61"/>
        <v>61.25</v>
      </c>
      <c r="L242" s="129">
        <f t="shared" si="62"/>
        <v>0.1816160118606375</v>
      </c>
      <c r="M242" s="130" t="s">
        <v>600</v>
      </c>
      <c r="N242" s="362">
        <v>43760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126</v>
      </c>
      <c r="B243" s="164">
        <v>43559</v>
      </c>
      <c r="C243" s="164"/>
      <c r="D243" s="165" t="s">
        <v>410</v>
      </c>
      <c r="E243" s="166" t="s">
        <v>624</v>
      </c>
      <c r="F243" s="166">
        <v>130</v>
      </c>
      <c r="G243" s="166"/>
      <c r="H243" s="166">
        <v>65</v>
      </c>
      <c r="I243" s="186">
        <v>158</v>
      </c>
      <c r="J243" s="138" t="s">
        <v>751</v>
      </c>
      <c r="K243" s="134">
        <f t="shared" si="61"/>
        <v>-65</v>
      </c>
      <c r="L243" s="135">
        <f t="shared" si="62"/>
        <v>-0.5</v>
      </c>
      <c r="M243" s="136" t="s">
        <v>664</v>
      </c>
      <c r="N243" s="137">
        <v>43726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127</v>
      </c>
      <c r="B244" s="187">
        <v>43017</v>
      </c>
      <c r="C244" s="187"/>
      <c r="D244" s="188" t="s">
        <v>169</v>
      </c>
      <c r="E244" s="189" t="s">
        <v>624</v>
      </c>
      <c r="F244" s="190">
        <v>141.5</v>
      </c>
      <c r="G244" s="191"/>
      <c r="H244" s="191">
        <v>183.5</v>
      </c>
      <c r="I244" s="191">
        <v>210</v>
      </c>
      <c r="J244" s="218" t="s">
        <v>3441</v>
      </c>
      <c r="K244" s="219">
        <f t="shared" si="61"/>
        <v>42</v>
      </c>
      <c r="L244" s="220">
        <f t="shared" si="62"/>
        <v>0.29681978798586572</v>
      </c>
      <c r="M244" s="190" t="s">
        <v>600</v>
      </c>
      <c r="N244" s="221">
        <v>43042</v>
      </c>
      <c r="O244" s="57"/>
      <c r="P244" s="16"/>
      <c r="Q244" s="16"/>
      <c r="R244" s="94" t="s">
        <v>752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128</v>
      </c>
      <c r="B245" s="164">
        <v>43074</v>
      </c>
      <c r="C245" s="164"/>
      <c r="D245" s="165" t="s">
        <v>303</v>
      </c>
      <c r="E245" s="166" t="s">
        <v>624</v>
      </c>
      <c r="F245" s="167">
        <v>172</v>
      </c>
      <c r="G245" s="166"/>
      <c r="H245" s="166">
        <v>155.25</v>
      </c>
      <c r="I245" s="186">
        <v>230</v>
      </c>
      <c r="J245" s="384" t="s">
        <v>3401</v>
      </c>
      <c r="K245" s="134">
        <f t="shared" ref="K245" si="63">H245-F245</f>
        <v>-16.75</v>
      </c>
      <c r="L245" s="135">
        <f t="shared" ref="L245" si="64">K245/F245</f>
        <v>-9.7383720930232565E-2</v>
      </c>
      <c r="M245" s="136" t="s">
        <v>664</v>
      </c>
      <c r="N245" s="137">
        <v>43787</v>
      </c>
      <c r="O245" s="57"/>
      <c r="P245" s="16"/>
      <c r="Q245" s="16"/>
      <c r="R245" s="17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129</v>
      </c>
      <c r="B246" s="187">
        <v>43398</v>
      </c>
      <c r="C246" s="187"/>
      <c r="D246" s="188" t="s">
        <v>104</v>
      </c>
      <c r="E246" s="189" t="s">
        <v>624</v>
      </c>
      <c r="F246" s="191">
        <v>698.5</v>
      </c>
      <c r="G246" s="191"/>
      <c r="H246" s="191">
        <v>850</v>
      </c>
      <c r="I246" s="191">
        <v>890</v>
      </c>
      <c r="J246" s="222" t="s">
        <v>3489</v>
      </c>
      <c r="K246" s="219">
        <f t="shared" si="61"/>
        <v>151.5</v>
      </c>
      <c r="L246" s="220">
        <f t="shared" si="62"/>
        <v>0.21689334287759485</v>
      </c>
      <c r="M246" s="190" t="s">
        <v>600</v>
      </c>
      <c r="N246" s="221">
        <v>43453</v>
      </c>
      <c r="O246" s="57"/>
      <c r="P246" s="16"/>
      <c r="Q246" s="16"/>
      <c r="R246" s="94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130</v>
      </c>
      <c r="B247" s="159">
        <v>42877</v>
      </c>
      <c r="C247" s="159"/>
      <c r="D247" s="160" t="s">
        <v>383</v>
      </c>
      <c r="E247" s="161" t="s">
        <v>624</v>
      </c>
      <c r="F247" s="162">
        <v>127.6</v>
      </c>
      <c r="G247" s="163"/>
      <c r="H247" s="163">
        <v>138</v>
      </c>
      <c r="I247" s="163">
        <v>190</v>
      </c>
      <c r="J247" s="385" t="s">
        <v>3405</v>
      </c>
      <c r="K247" s="183">
        <f t="shared" si="61"/>
        <v>10.400000000000006</v>
      </c>
      <c r="L247" s="184">
        <f t="shared" si="62"/>
        <v>8.1504702194357417E-2</v>
      </c>
      <c r="M247" s="162" t="s">
        <v>600</v>
      </c>
      <c r="N247" s="185">
        <v>43774</v>
      </c>
      <c r="O247" s="57"/>
      <c r="P247" s="16"/>
      <c r="Q247" s="16"/>
      <c r="R247" s="17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131</v>
      </c>
      <c r="B248" s="195">
        <v>43158</v>
      </c>
      <c r="C248" s="195"/>
      <c r="D248" s="192" t="s">
        <v>755</v>
      </c>
      <c r="E248" s="196" t="s">
        <v>624</v>
      </c>
      <c r="F248" s="197">
        <v>317</v>
      </c>
      <c r="G248" s="196"/>
      <c r="H248" s="196"/>
      <c r="I248" s="225">
        <v>398</v>
      </c>
      <c r="J248" s="238" t="s">
        <v>602</v>
      </c>
      <c r="K248" s="194"/>
      <c r="L248" s="193"/>
      <c r="M248" s="224" t="s">
        <v>602</v>
      </c>
      <c r="N248" s="223"/>
      <c r="O248" s="57"/>
      <c r="P248" s="16"/>
      <c r="Q248" s="16"/>
      <c r="R248" s="94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132</v>
      </c>
      <c r="B249" s="164">
        <v>43164</v>
      </c>
      <c r="C249" s="164"/>
      <c r="D249" s="165" t="s">
        <v>135</v>
      </c>
      <c r="E249" s="166" t="s">
        <v>624</v>
      </c>
      <c r="F249" s="167">
        <f>510-14.4</f>
        <v>495.6</v>
      </c>
      <c r="G249" s="166"/>
      <c r="H249" s="166">
        <v>350</v>
      </c>
      <c r="I249" s="186">
        <v>672</v>
      </c>
      <c r="J249" s="384" t="s">
        <v>3462</v>
      </c>
      <c r="K249" s="134">
        <f t="shared" ref="K249" si="65">H249-F249</f>
        <v>-145.60000000000002</v>
      </c>
      <c r="L249" s="135">
        <f t="shared" ref="L249" si="66">K249/F249</f>
        <v>-0.29378531073446329</v>
      </c>
      <c r="M249" s="136" t="s">
        <v>664</v>
      </c>
      <c r="N249" s="137">
        <v>43887</v>
      </c>
      <c r="O249" s="57"/>
      <c r="P249" s="16"/>
      <c r="Q249" s="16"/>
      <c r="R249" s="17" t="s">
        <v>754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133</v>
      </c>
      <c r="B250" s="164">
        <v>43237</v>
      </c>
      <c r="C250" s="164"/>
      <c r="D250" s="165" t="s">
        <v>489</v>
      </c>
      <c r="E250" s="166" t="s">
        <v>624</v>
      </c>
      <c r="F250" s="167">
        <v>230.3</v>
      </c>
      <c r="G250" s="166"/>
      <c r="H250" s="166">
        <v>102.5</v>
      </c>
      <c r="I250" s="186">
        <v>348</v>
      </c>
      <c r="J250" s="384" t="s">
        <v>3483</v>
      </c>
      <c r="K250" s="134">
        <f t="shared" ref="K250" si="67">H250-F250</f>
        <v>-127.80000000000001</v>
      </c>
      <c r="L250" s="135">
        <f t="shared" ref="L250" si="68">K250/F250</f>
        <v>-0.55492835432045162</v>
      </c>
      <c r="M250" s="136" t="s">
        <v>664</v>
      </c>
      <c r="N250" s="137">
        <v>43896</v>
      </c>
      <c r="O250" s="57"/>
      <c r="P250" s="16"/>
      <c r="Q250" s="16"/>
      <c r="R250" s="17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5">
        <v>134</v>
      </c>
      <c r="B251" s="198">
        <v>43258</v>
      </c>
      <c r="C251" s="198"/>
      <c r="D251" s="201" t="s">
        <v>449</v>
      </c>
      <c r="E251" s="199" t="s">
        <v>624</v>
      </c>
      <c r="F251" s="197">
        <f>342.5-5.1</f>
        <v>337.4</v>
      </c>
      <c r="G251" s="199"/>
      <c r="H251" s="199"/>
      <c r="I251" s="226">
        <v>439</v>
      </c>
      <c r="J251" s="238" t="s">
        <v>602</v>
      </c>
      <c r="K251" s="228"/>
      <c r="L251" s="229"/>
      <c r="M251" s="227" t="s">
        <v>602</v>
      </c>
      <c r="N251" s="230"/>
      <c r="O251" s="57"/>
      <c r="P251" s="16"/>
      <c r="Q251" s="16"/>
      <c r="R251" s="94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5">
        <v>135</v>
      </c>
      <c r="B252" s="198">
        <v>43285</v>
      </c>
      <c r="C252" s="198"/>
      <c r="D252" s="202" t="s">
        <v>49</v>
      </c>
      <c r="E252" s="199" t="s">
        <v>624</v>
      </c>
      <c r="F252" s="197">
        <f>127.5-5.53</f>
        <v>121.97</v>
      </c>
      <c r="G252" s="199"/>
      <c r="H252" s="199"/>
      <c r="I252" s="226">
        <v>170</v>
      </c>
      <c r="J252" s="238" t="s">
        <v>602</v>
      </c>
      <c r="K252" s="228"/>
      <c r="L252" s="229"/>
      <c r="M252" s="227" t="s">
        <v>602</v>
      </c>
      <c r="N252" s="230"/>
      <c r="O252" s="57"/>
      <c r="P252" s="16"/>
      <c r="Q252" s="16"/>
      <c r="R252" s="342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136</v>
      </c>
      <c r="B253" s="164">
        <v>43294</v>
      </c>
      <c r="C253" s="164"/>
      <c r="D253" s="165" t="s">
        <v>243</v>
      </c>
      <c r="E253" s="166" t="s">
        <v>624</v>
      </c>
      <c r="F253" s="167">
        <v>46.5</v>
      </c>
      <c r="G253" s="166"/>
      <c r="H253" s="166">
        <v>17</v>
      </c>
      <c r="I253" s="186">
        <v>59</v>
      </c>
      <c r="J253" s="384" t="s">
        <v>3461</v>
      </c>
      <c r="K253" s="134">
        <f t="shared" ref="K253" si="69">H253-F253</f>
        <v>-29.5</v>
      </c>
      <c r="L253" s="135">
        <f t="shared" ref="L253" si="70">K253/F253</f>
        <v>-0.63440860215053763</v>
      </c>
      <c r="M253" s="136" t="s">
        <v>664</v>
      </c>
      <c r="N253" s="137">
        <v>43887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137</v>
      </c>
      <c r="B254" s="195">
        <v>43396</v>
      </c>
      <c r="C254" s="195"/>
      <c r="D254" s="202" t="s">
        <v>425</v>
      </c>
      <c r="E254" s="199" t="s">
        <v>624</v>
      </c>
      <c r="F254" s="200">
        <v>156.5</v>
      </c>
      <c r="G254" s="199"/>
      <c r="H254" s="199"/>
      <c r="I254" s="226">
        <v>191</v>
      </c>
      <c r="J254" s="238" t="s">
        <v>602</v>
      </c>
      <c r="K254" s="228"/>
      <c r="L254" s="229"/>
      <c r="M254" s="227" t="s">
        <v>602</v>
      </c>
      <c r="N254" s="230"/>
      <c r="O254" s="57"/>
      <c r="P254" s="16"/>
      <c r="Q254" s="16"/>
      <c r="R254" s="344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138</v>
      </c>
      <c r="B255" s="195">
        <v>43439</v>
      </c>
      <c r="C255" s="195"/>
      <c r="D255" s="202" t="s">
        <v>330</v>
      </c>
      <c r="E255" s="199" t="s">
        <v>624</v>
      </c>
      <c r="F255" s="200">
        <v>259.5</v>
      </c>
      <c r="G255" s="199"/>
      <c r="H255" s="199"/>
      <c r="I255" s="226">
        <v>321</v>
      </c>
      <c r="J255" s="238" t="s">
        <v>602</v>
      </c>
      <c r="K255" s="228"/>
      <c r="L255" s="229"/>
      <c r="M255" s="227" t="s">
        <v>602</v>
      </c>
      <c r="N255" s="230"/>
      <c r="O255" s="16"/>
      <c r="P255" s="16"/>
      <c r="Q255" s="16"/>
      <c r="R255" s="342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139</v>
      </c>
      <c r="B256" s="164">
        <v>43439</v>
      </c>
      <c r="C256" s="164"/>
      <c r="D256" s="165" t="s">
        <v>776</v>
      </c>
      <c r="E256" s="166" t="s">
        <v>624</v>
      </c>
      <c r="F256" s="166">
        <v>715</v>
      </c>
      <c r="G256" s="166"/>
      <c r="H256" s="166">
        <v>445</v>
      </c>
      <c r="I256" s="186">
        <v>840</v>
      </c>
      <c r="J256" s="138" t="s">
        <v>2995</v>
      </c>
      <c r="K256" s="134">
        <f t="shared" ref="K256:K259" si="71">H256-F256</f>
        <v>-270</v>
      </c>
      <c r="L256" s="135">
        <f t="shared" ref="L256:L259" si="72">K256/F256</f>
        <v>-0.3776223776223776</v>
      </c>
      <c r="M256" s="136" t="s">
        <v>664</v>
      </c>
      <c r="N256" s="137">
        <v>43800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140</v>
      </c>
      <c r="B257" s="207">
        <v>43469</v>
      </c>
      <c r="C257" s="207"/>
      <c r="D257" s="155" t="s">
        <v>145</v>
      </c>
      <c r="E257" s="208" t="s">
        <v>624</v>
      </c>
      <c r="F257" s="208">
        <v>875</v>
      </c>
      <c r="G257" s="208"/>
      <c r="H257" s="208">
        <v>1165</v>
      </c>
      <c r="I257" s="232">
        <v>1185</v>
      </c>
      <c r="J257" s="141" t="s">
        <v>3490</v>
      </c>
      <c r="K257" s="128">
        <f t="shared" si="71"/>
        <v>290</v>
      </c>
      <c r="L257" s="129">
        <f t="shared" si="72"/>
        <v>0.33142857142857141</v>
      </c>
      <c r="M257" s="130" t="s">
        <v>600</v>
      </c>
      <c r="N257" s="362">
        <v>43847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141</v>
      </c>
      <c r="B258" s="207">
        <v>43559</v>
      </c>
      <c r="C258" s="207"/>
      <c r="D258" s="413" t="s">
        <v>345</v>
      </c>
      <c r="E258" s="208" t="s">
        <v>624</v>
      </c>
      <c r="F258" s="208">
        <f>387-14.63</f>
        <v>372.37</v>
      </c>
      <c r="G258" s="208"/>
      <c r="H258" s="208">
        <v>490</v>
      </c>
      <c r="I258" s="232">
        <v>490</v>
      </c>
      <c r="J258" s="141" t="s">
        <v>683</v>
      </c>
      <c r="K258" s="128">
        <f t="shared" si="71"/>
        <v>117.63</v>
      </c>
      <c r="L258" s="129">
        <f t="shared" si="72"/>
        <v>0.31589548030185027</v>
      </c>
      <c r="M258" s="130" t="s">
        <v>600</v>
      </c>
      <c r="N258" s="362">
        <v>43850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9">
        <v>142</v>
      </c>
      <c r="B259" s="164">
        <v>43578</v>
      </c>
      <c r="C259" s="164"/>
      <c r="D259" s="165" t="s">
        <v>777</v>
      </c>
      <c r="E259" s="166" t="s">
        <v>601</v>
      </c>
      <c r="F259" s="166">
        <v>220</v>
      </c>
      <c r="G259" s="166"/>
      <c r="H259" s="166">
        <v>127.5</v>
      </c>
      <c r="I259" s="186">
        <v>284</v>
      </c>
      <c r="J259" s="384" t="s">
        <v>3484</v>
      </c>
      <c r="K259" s="134">
        <f t="shared" si="71"/>
        <v>-92.5</v>
      </c>
      <c r="L259" s="135">
        <f t="shared" si="72"/>
        <v>-0.42045454545454547</v>
      </c>
      <c r="M259" s="136" t="s">
        <v>664</v>
      </c>
      <c r="N259" s="137">
        <v>43896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143</v>
      </c>
      <c r="B260" s="207">
        <v>43622</v>
      </c>
      <c r="C260" s="207"/>
      <c r="D260" s="413" t="s">
        <v>496</v>
      </c>
      <c r="E260" s="208" t="s">
        <v>601</v>
      </c>
      <c r="F260" s="208">
        <v>332.8</v>
      </c>
      <c r="G260" s="208"/>
      <c r="H260" s="208">
        <v>405</v>
      </c>
      <c r="I260" s="232">
        <v>419</v>
      </c>
      <c r="J260" s="141" t="s">
        <v>3491</v>
      </c>
      <c r="K260" s="128">
        <f t="shared" ref="K260" si="73">H260-F260</f>
        <v>72.199999999999989</v>
      </c>
      <c r="L260" s="129">
        <f t="shared" ref="L260" si="74">K260/F260</f>
        <v>0.21694711538461534</v>
      </c>
      <c r="M260" s="130" t="s">
        <v>600</v>
      </c>
      <c r="N260" s="362">
        <v>43860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44">
        <v>144</v>
      </c>
      <c r="B261" s="143">
        <v>43641</v>
      </c>
      <c r="C261" s="143"/>
      <c r="D261" s="144" t="s">
        <v>139</v>
      </c>
      <c r="E261" s="145" t="s">
        <v>624</v>
      </c>
      <c r="F261" s="146">
        <v>386</v>
      </c>
      <c r="G261" s="147"/>
      <c r="H261" s="147">
        <v>395</v>
      </c>
      <c r="I261" s="147">
        <v>452</v>
      </c>
      <c r="J261" s="170" t="s">
        <v>3406</v>
      </c>
      <c r="K261" s="171">
        <f t="shared" ref="K261" si="75">H261-F261</f>
        <v>9</v>
      </c>
      <c r="L261" s="172">
        <f t="shared" ref="L261" si="76">K261/F261</f>
        <v>2.3316062176165803E-2</v>
      </c>
      <c r="M261" s="173" t="s">
        <v>709</v>
      </c>
      <c r="N261" s="174">
        <v>43868</v>
      </c>
      <c r="O261" s="16"/>
      <c r="P261" s="16"/>
      <c r="Q261" s="16"/>
      <c r="R261" s="344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2">
        <v>145</v>
      </c>
      <c r="B262" s="195">
        <v>43707</v>
      </c>
      <c r="C262" s="195"/>
      <c r="D262" s="202" t="s">
        <v>260</v>
      </c>
      <c r="E262" s="199" t="s">
        <v>624</v>
      </c>
      <c r="F262" s="199" t="s">
        <v>756</v>
      </c>
      <c r="G262" s="199"/>
      <c r="H262" s="199"/>
      <c r="I262" s="226">
        <v>190</v>
      </c>
      <c r="J262" s="238" t="s">
        <v>602</v>
      </c>
      <c r="K262" s="228"/>
      <c r="L262" s="229"/>
      <c r="M262" s="358" t="s">
        <v>602</v>
      </c>
      <c r="N262" s="23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146</v>
      </c>
      <c r="B263" s="207">
        <v>43731</v>
      </c>
      <c r="C263" s="207"/>
      <c r="D263" s="155" t="s">
        <v>440</v>
      </c>
      <c r="E263" s="208" t="s">
        <v>624</v>
      </c>
      <c r="F263" s="208">
        <v>235</v>
      </c>
      <c r="G263" s="208"/>
      <c r="H263" s="208">
        <v>295</v>
      </c>
      <c r="I263" s="232">
        <v>296</v>
      </c>
      <c r="J263" s="141" t="s">
        <v>3148</v>
      </c>
      <c r="K263" s="128">
        <f t="shared" ref="K263" si="77">H263-F263</f>
        <v>60</v>
      </c>
      <c r="L263" s="129">
        <f t="shared" ref="L263" si="78">K263/F263</f>
        <v>0.25531914893617019</v>
      </c>
      <c r="M263" s="130" t="s">
        <v>600</v>
      </c>
      <c r="N263" s="362">
        <v>43844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147</v>
      </c>
      <c r="B264" s="207">
        <v>43752</v>
      </c>
      <c r="C264" s="207"/>
      <c r="D264" s="155" t="s">
        <v>2978</v>
      </c>
      <c r="E264" s="208" t="s">
        <v>624</v>
      </c>
      <c r="F264" s="208">
        <v>277.5</v>
      </c>
      <c r="G264" s="208"/>
      <c r="H264" s="208">
        <v>333</v>
      </c>
      <c r="I264" s="232">
        <v>333</v>
      </c>
      <c r="J264" s="141" t="s">
        <v>3149</v>
      </c>
      <c r="K264" s="128">
        <f t="shared" ref="K264" si="79">H264-F264</f>
        <v>55.5</v>
      </c>
      <c r="L264" s="129">
        <f t="shared" ref="L264" si="80">K264/F264</f>
        <v>0.2</v>
      </c>
      <c r="M264" s="130" t="s">
        <v>600</v>
      </c>
      <c r="N264" s="362">
        <v>43846</v>
      </c>
      <c r="O264" s="57"/>
      <c r="P264" s="16"/>
      <c r="Q264" s="16"/>
      <c r="R264" s="17" t="s">
        <v>754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148</v>
      </c>
      <c r="B265" s="207">
        <v>43752</v>
      </c>
      <c r="C265" s="207"/>
      <c r="D265" s="155" t="s">
        <v>2977</v>
      </c>
      <c r="E265" s="208" t="s">
        <v>624</v>
      </c>
      <c r="F265" s="208">
        <v>930</v>
      </c>
      <c r="G265" s="208"/>
      <c r="H265" s="208">
        <v>1165</v>
      </c>
      <c r="I265" s="232">
        <v>1200</v>
      </c>
      <c r="J265" s="141" t="s">
        <v>3151</v>
      </c>
      <c r="K265" s="128">
        <f t="shared" ref="K265" si="81">H265-F265</f>
        <v>235</v>
      </c>
      <c r="L265" s="129">
        <f t="shared" ref="L265" si="82">K265/F265</f>
        <v>0.25268817204301075</v>
      </c>
      <c r="M265" s="130" t="s">
        <v>600</v>
      </c>
      <c r="N265" s="362">
        <v>43847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149</v>
      </c>
      <c r="B266" s="347">
        <v>43753</v>
      </c>
      <c r="C266" s="212"/>
      <c r="D266" s="373" t="s">
        <v>2976</v>
      </c>
      <c r="E266" s="350" t="s">
        <v>624</v>
      </c>
      <c r="F266" s="353">
        <v>111</v>
      </c>
      <c r="G266" s="350"/>
      <c r="H266" s="350"/>
      <c r="I266" s="356">
        <v>141</v>
      </c>
      <c r="J266" s="238" t="s">
        <v>602</v>
      </c>
      <c r="K266" s="238"/>
      <c r="L266" s="123"/>
      <c r="M266" s="361" t="s">
        <v>602</v>
      </c>
      <c r="N266" s="240"/>
      <c r="O266" s="16"/>
      <c r="P266" s="16"/>
      <c r="Q266" s="16"/>
      <c r="R266" s="344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150</v>
      </c>
      <c r="B267" s="207">
        <v>43753</v>
      </c>
      <c r="C267" s="207"/>
      <c r="D267" s="155" t="s">
        <v>2975</v>
      </c>
      <c r="E267" s="208" t="s">
        <v>624</v>
      </c>
      <c r="F267" s="209">
        <v>296</v>
      </c>
      <c r="G267" s="208"/>
      <c r="H267" s="208">
        <v>370</v>
      </c>
      <c r="I267" s="232">
        <v>370</v>
      </c>
      <c r="J267" s="141" t="s">
        <v>683</v>
      </c>
      <c r="K267" s="128">
        <f t="shared" ref="K267" si="83">H267-F267</f>
        <v>74</v>
      </c>
      <c r="L267" s="129">
        <f t="shared" ref="L267" si="84">K267/F267</f>
        <v>0.25</v>
      </c>
      <c r="M267" s="130" t="s">
        <v>600</v>
      </c>
      <c r="N267" s="362">
        <v>43853</v>
      </c>
      <c r="O267" s="57"/>
      <c r="P267" s="16"/>
      <c r="Q267" s="16"/>
      <c r="R267" s="17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151</v>
      </c>
      <c r="B268" s="211">
        <v>43754</v>
      </c>
      <c r="C268" s="211"/>
      <c r="D268" s="192" t="s">
        <v>2974</v>
      </c>
      <c r="E268" s="349" t="s">
        <v>624</v>
      </c>
      <c r="F268" s="352" t="s">
        <v>2940</v>
      </c>
      <c r="G268" s="349"/>
      <c r="H268" s="349"/>
      <c r="I268" s="355">
        <v>344</v>
      </c>
      <c r="J268" s="238" t="s">
        <v>602</v>
      </c>
      <c r="K268" s="241"/>
      <c r="L268" s="360"/>
      <c r="M268" s="343" t="s">
        <v>602</v>
      </c>
      <c r="N268" s="363"/>
      <c r="O268" s="16"/>
      <c r="P268" s="16"/>
      <c r="Q268" s="16"/>
      <c r="R268" s="344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46">
        <v>152</v>
      </c>
      <c r="B269" s="212">
        <v>43832</v>
      </c>
      <c r="C269" s="212"/>
      <c r="D269" s="216" t="s">
        <v>2254</v>
      </c>
      <c r="E269" s="213" t="s">
        <v>624</v>
      </c>
      <c r="F269" s="214" t="s">
        <v>3136</v>
      </c>
      <c r="G269" s="213"/>
      <c r="H269" s="213"/>
      <c r="I269" s="237">
        <v>590</v>
      </c>
      <c r="J269" s="238" t="s">
        <v>602</v>
      </c>
      <c r="K269" s="238"/>
      <c r="L269" s="123"/>
      <c r="M269" s="343" t="s">
        <v>602</v>
      </c>
      <c r="N269" s="240"/>
      <c r="O269" s="16"/>
      <c r="P269" s="16"/>
      <c r="Q269" s="16"/>
      <c r="R269" s="34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153</v>
      </c>
      <c r="B270" s="207">
        <v>43966</v>
      </c>
      <c r="C270" s="207"/>
      <c r="D270" s="155" t="s">
        <v>65</v>
      </c>
      <c r="E270" s="208" t="s">
        <v>624</v>
      </c>
      <c r="F270" s="209">
        <v>67.5</v>
      </c>
      <c r="G270" s="208"/>
      <c r="H270" s="208">
        <v>86</v>
      </c>
      <c r="I270" s="232">
        <v>86</v>
      </c>
      <c r="J270" s="141" t="s">
        <v>3629</v>
      </c>
      <c r="K270" s="128">
        <f t="shared" ref="K270" si="85">H270-F270</f>
        <v>18.5</v>
      </c>
      <c r="L270" s="129">
        <f t="shared" ref="L270" si="86">K270/F270</f>
        <v>0.27407407407407408</v>
      </c>
      <c r="M270" s="130" t="s">
        <v>600</v>
      </c>
      <c r="N270" s="362">
        <v>44008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>
        <v>154</v>
      </c>
      <c r="B271" s="3">
        <v>44035</v>
      </c>
      <c r="C271" s="212"/>
      <c r="D271" s="216" t="s">
        <v>495</v>
      </c>
      <c r="E271" s="213" t="s">
        <v>624</v>
      </c>
      <c r="F271" s="214" t="s">
        <v>3634</v>
      </c>
      <c r="G271" s="213"/>
      <c r="H271" s="213"/>
      <c r="I271" s="237">
        <v>296</v>
      </c>
      <c r="J271" s="238" t="s">
        <v>602</v>
      </c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R279" s="344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R280" s="344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00" t="s">
        <v>2981</v>
      </c>
      <c r="O283" s="16"/>
      <c r="P283" s="16"/>
      <c r="R283" s="344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300" spans="1:18">
      <c r="A300" s="217"/>
    </row>
    <row r="301" spans="1:18">
      <c r="A301" s="217"/>
    </row>
    <row r="302" spans="1:18">
      <c r="A302" s="213"/>
    </row>
  </sheetData>
  <autoFilter ref="R1:R30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2020-09-10T02:40:42Z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