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36135EF2-1146-42D1-8028-105F9B102F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F&amp;O)'!$R$1:$R$295</definedName>
  </definedNames>
  <calcPr calcId="191029"/>
</workbook>
</file>

<file path=xl/calcChain.xml><?xml version="1.0" encoding="utf-8"?>
<calcChain xmlns="http://schemas.openxmlformats.org/spreadsheetml/2006/main">
  <c r="P26" i="6" l="1"/>
  <c r="L62" i="6"/>
  <c r="K62" i="6"/>
  <c r="K78" i="6"/>
  <c r="M78" i="6" s="1"/>
  <c r="M62" i="6" l="1"/>
  <c r="P24" i="6"/>
  <c r="P25" i="6"/>
  <c r="K79" i="6"/>
  <c r="M79" i="6" s="1"/>
  <c r="L11" i="6"/>
  <c r="K11" i="6"/>
  <c r="L57" i="6"/>
  <c r="K57" i="6"/>
  <c r="L86" i="6"/>
  <c r="K86" i="6"/>
  <c r="L42" i="6"/>
  <c r="L43" i="6"/>
  <c r="M57" i="6" l="1"/>
  <c r="M86" i="6"/>
  <c r="M11" i="6"/>
  <c r="L6" i="2"/>
  <c r="K6" i="3"/>
  <c r="L61" i="6"/>
  <c r="K61" i="6"/>
  <c r="L60" i="6"/>
  <c r="K60" i="6"/>
  <c r="L59" i="6"/>
  <c r="K59" i="6"/>
  <c r="M59" i="6" l="1"/>
  <c r="M60" i="6"/>
  <c r="M61" i="6"/>
  <c r="L17" i="6"/>
  <c r="L16" i="6"/>
  <c r="L10" i="6"/>
  <c r="L41" i="6"/>
  <c r="L39" i="6"/>
  <c r="L58" i="6"/>
  <c r="L56" i="6"/>
  <c r="L55" i="6"/>
  <c r="L54" i="6"/>
  <c r="L53" i="6"/>
  <c r="P18" i="6" l="1"/>
  <c r="P23" i="6"/>
  <c r="K39" i="6"/>
  <c r="M39" i="6" s="1"/>
  <c r="K58" i="6"/>
  <c r="M58" i="6" l="1"/>
  <c r="K77" i="6"/>
  <c r="M77" i="6" s="1"/>
  <c r="K56" i="6"/>
  <c r="K43" i="6"/>
  <c r="K70" i="6"/>
  <c r="M70" i="6" s="1"/>
  <c r="K73" i="6"/>
  <c r="M73" i="6" s="1"/>
  <c r="K76" i="6"/>
  <c r="M76" i="6" s="1"/>
  <c r="K75" i="6"/>
  <c r="M75" i="6" s="1"/>
  <c r="M56" i="6" l="1"/>
  <c r="M43" i="6"/>
  <c r="K72" i="6"/>
  <c r="M72" i="6" s="1"/>
  <c r="K74" i="6"/>
  <c r="M74" i="6" s="1"/>
  <c r="K16" i="6"/>
  <c r="K55" i="6"/>
  <c r="K17" i="6"/>
  <c r="K53" i="6"/>
  <c r="K71" i="6"/>
  <c r="M71" i="6" s="1"/>
  <c r="M17" i="6" l="1"/>
  <c r="M16" i="6"/>
  <c r="M55" i="6"/>
  <c r="M53" i="6"/>
  <c r="K42" i="6"/>
  <c r="P19" i="6"/>
  <c r="P20" i="6"/>
  <c r="P21" i="6"/>
  <c r="P22" i="6"/>
  <c r="K10" i="6"/>
  <c r="M10" i="6" l="1"/>
  <c r="M42" i="6"/>
  <c r="K41" i="6"/>
  <c r="M41" i="6" s="1"/>
  <c r="K54" i="6"/>
  <c r="M54" i="6" l="1"/>
  <c r="D7" i="5"/>
  <c r="M7" i="6"/>
  <c r="P15" i="6" l="1"/>
  <c r="P13" i="6" l="1"/>
  <c r="P14" i="6"/>
  <c r="K282" i="6" l="1"/>
  <c r="L282" i="6" s="1"/>
  <c r="P12" i="6" l="1"/>
  <c r="K279" i="6" l="1"/>
  <c r="L279" i="6" s="1"/>
  <c r="K283" i="6" l="1"/>
  <c r="L283" i="6" s="1"/>
  <c r="K278" i="6"/>
  <c r="L278" i="6" s="1"/>
  <c r="K277" i="6"/>
  <c r="L277" i="6" s="1"/>
  <c r="K275" i="6"/>
  <c r="L275" i="6" s="1"/>
  <c r="H273" i="6"/>
  <c r="K273" i="6" s="1"/>
  <c r="L273" i="6" s="1"/>
  <c r="K272" i="6"/>
  <c r="L272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F241" i="6"/>
  <c r="K241" i="6" s="1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F235" i="6"/>
  <c r="K235" i="6" s="1"/>
  <c r="L235" i="6" s="1"/>
  <c r="F234" i="6"/>
  <c r="K234" i="6" s="1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3" i="6"/>
  <c r="L213" i="6" s="1"/>
  <c r="F212" i="6"/>
  <c r="K212" i="6" s="1"/>
  <c r="L212" i="6" s="1"/>
  <c r="K211" i="6"/>
  <c r="L211" i="6" s="1"/>
  <c r="K208" i="6"/>
  <c r="L208" i="6" s="1"/>
  <c r="K207" i="6"/>
  <c r="L207" i="6" s="1"/>
  <c r="K206" i="6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2" i="6"/>
  <c r="L182" i="6" s="1"/>
  <c r="K180" i="6"/>
  <c r="L180" i="6" s="1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F164" i="6"/>
  <c r="K164" i="6" s="1"/>
  <c r="L164" i="6" s="1"/>
  <c r="H163" i="6"/>
  <c r="K163" i="6" s="1"/>
  <c r="L163" i="6" s="1"/>
  <c r="K160" i="6"/>
  <c r="L160" i="6" s="1"/>
  <c r="K159" i="6"/>
  <c r="L159" i="6" s="1"/>
  <c r="K158" i="6"/>
  <c r="L158" i="6" s="1"/>
  <c r="K157" i="6"/>
  <c r="L157" i="6" s="1"/>
  <c r="K156" i="6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H129" i="6"/>
  <c r="K129" i="6" s="1"/>
  <c r="L129" i="6" s="1"/>
  <c r="F128" i="6"/>
  <c r="K128" i="6" s="1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6" i="4"/>
</calcChain>
</file>

<file path=xl/sharedStrings.xml><?xml version="1.0" encoding="utf-8"?>
<sst xmlns="http://schemas.openxmlformats.org/spreadsheetml/2006/main" count="3623" uniqueCount="1233">
  <si>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</si>
  <si>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</si>
  <si>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</si>
  <si>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</si>
  <si>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</si>
  <si>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</si>
  <si>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</si>
  <si>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</si>
  <si>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</si>
  <si>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</si>
  <si>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</si>
  <si>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</si>
  <si>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</si>
  <si>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</si>
  <si>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</si>
  <si>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</si>
  <si>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</si>
  <si>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</si>
  <si>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</si>
  <si>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</si>
  <si>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</si>
  <si>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</si>
  <si>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</si>
  <si>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</si>
  <si>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</si>
  <si>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</si>
  <si>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</si>
  <si>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</si>
  <si>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</si>
  <si>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</si>
  <si>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</si>
  <si>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</si>
  <si>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</si>
  <si>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</si>
  <si>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</si>
  <si>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</si>
  <si>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</si>
  <si>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</si>
  <si>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</si>
  <si>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</si>
  <si>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</si>
  <si>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</si>
  <si>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</si>
  <si>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</si>
  <si>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</si>
  <si>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</si>
  <si>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</si>
  <si>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</si>
  <si>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</si>
  <si>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</si>
  <si>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</si>
  <si>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</si>
  <si>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</si>
  <si>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</si>
  <si>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</si>
  <si>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</si>
  <si>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</si>
  <si>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</si>
  <si>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</si>
  <si>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</si>
  <si>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</si>
  <si>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</si>
  <si>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</si>
  <si>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</si>
  <si>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</si>
  <si>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</si>
  <si>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</si>
  <si>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</si>
  <si>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</si>
  <si>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</si>
  <si>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</si>
  <si>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</si>
  <si>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</si>
  <si>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</si>
  <si>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</si>
  <si>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</si>
  <si>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</si>
  <si>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</si>
  <si>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</si>
  <si>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</si>
  <si>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</si>
  <si>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</si>
  <si>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</si>
  <si>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</si>
  <si>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</si>
  <si>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</si>
  <si>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</si>
  <si>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</si>
  <si>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</si>
  <si>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</si>
  <si>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</si>
  <si>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</si>
  <si>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</si>
  <si>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</si>
  <si>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</si>
  <si>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</si>
  <si>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</si>
  <si>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</si>
  <si>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</si>
  <si>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</si>
  <si>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</si>
  <si>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</si>
  <si>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</si>
  <si>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</si>
  <si>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</si>
  <si>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</si>
  <si>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</si>
  <si>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</si>
  <si>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</si>
  <si>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</si>
  <si>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</si>
  <si>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</si>
  <si>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</si>
  <si>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</si>
  <si>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</si>
  <si>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</si>
  <si>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</si>
  <si>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</si>
  <si>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</si>
  <si>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</si>
  <si>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</si>
  <si>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</si>
  <si>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</si>
  <si>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</si>
  <si>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</si>
  <si>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</si>
  <si>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</si>
  <si>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</si>
  <si>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</si>
  <si>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</si>
  <si>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</si>
  <si>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</si>
  <si>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</si>
  <si>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</si>
  <si>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</si>
  <si>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</si>
  <si>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</si>
  <si>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</si>
  <si>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</si>
  <si>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</si>
  <si>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</si>
  <si>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</si>
  <si>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</si>
  <si>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</si>
  <si>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</si>
  <si>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</si>
  <si>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</si>
  <si>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</si>
  <si>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</si>
  <si>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</si>
  <si>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</si>
  <si>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</si>
  <si>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</si>
  <si>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</si>
  <si>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</si>
  <si>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</si>
  <si>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</si>
  <si>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</si>
  <si>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</si>
  <si>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</si>
  <si>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</si>
  <si>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</si>
  <si>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</si>
  <si>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</si>
  <si>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</si>
  <si>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</si>
  <si>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</si>
  <si>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</si>
  <si>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</si>
  <si>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</si>
  <si>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</si>
  <si>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</si>
  <si>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</si>
  <si>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</si>
  <si>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</si>
  <si>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</si>
  <si>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</si>
  <si>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</si>
  <si>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</si>
  <si>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</si>
  <si>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</si>
  <si>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</si>
  <si>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</si>
  <si>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</si>
  <si>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</si>
  <si>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</si>
  <si>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</si>
  <si>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</si>
  <si>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</si>
  <si>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</si>
  <si>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</si>
  <si>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</si>
  <si>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</si>
  <si>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</si>
  <si>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</si>
  <si>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</si>
  <si>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</si>
  <si>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</si>
  <si>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</si>
  <si>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</si>
  <si>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</si>
  <si>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</si>
  <si>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</si>
  <si>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</si>
  <si>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</si>
  <si>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</si>
  <si>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</si>
  <si>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</si>
  <si>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</si>
  <si>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</si>
  <si>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</si>
  <si>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</si>
  <si>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</si>
  <si>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</si>
  <si>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</si>
  <si>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</si>
  <si>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</si>
  <si>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</si>
  <si>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</si>
  <si>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</si>
  <si>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</si>
  <si>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</si>
  <si>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</si>
  <si>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</si>
  <si>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</si>
  <si>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</si>
  <si>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</si>
  <si>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</si>
  <si>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</si>
  <si>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</si>
  <si>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</si>
  <si>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</si>
  <si>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</si>
  <si>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</si>
  <si>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</si>
  <si>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</si>
  <si>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</si>
  <si>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</si>
  <si>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</si>
  <si>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</si>
  <si>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</si>
  <si>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</si>
  <si>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</si>
  <si>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</si>
  <si>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</si>
  <si>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</si>
  <si>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</si>
  <si>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</si>
  <si>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</si>
  <si>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</si>
  <si>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</si>
  <si>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</si>
  <si>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</si>
  <si>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</si>
  <si>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</si>
  <si>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</si>
  <si>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</si>
  <si>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</si>
  <si>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</si>
  <si>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</si>
  <si>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</si>
  <si>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</si>
  <si>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</si>
  <si>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</si>
  <si>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</si>
  <si>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</si>
  <si>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</si>
  <si>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</si>
  <si>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</si>
  <si>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</si>
  <si>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</si>
  <si>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</si>
  <si>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</si>
  <si>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</si>
  <si>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</si>
  <si>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</si>
  <si>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</si>
  <si>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</si>
  <si>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</si>
  <si>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</si>
  <si>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</si>
  <si>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</si>
  <si>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</si>
  <si>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</si>
  <si>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</si>
  <si>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</si>
  <si>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</si>
  <si>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</si>
  <si>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</si>
  <si>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</si>
  <si>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</si>
  <si>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</si>
  <si>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</si>
  <si>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</si>
  <si>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</si>
  <si>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</si>
  <si>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</si>
  <si>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</si>
  <si>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</si>
  <si>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</si>
  <si>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</si>
  <si>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</si>
  <si>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</si>
  <si>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</si>
  <si>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</si>
  <si>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</si>
  <si>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</si>
  <si>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</si>
  <si>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</si>
  <si>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</si>
  <si>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</si>
  <si>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</si>
  <si>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</si>
  <si>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</si>
  <si>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</si>
  <si>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</si>
  <si>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</si>
  <si>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</si>
  <si>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</si>
  <si>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</si>
  <si>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</si>
  <si>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</si>
  <si>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</si>
  <si>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</si>
  <si>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</si>
  <si>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</si>
  <si>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</si>
  <si>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</si>
  <si>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</si>
  <si>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</si>
  <si>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</si>
  <si>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</si>
  <si>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</si>
  <si>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</si>
  <si>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</si>
  <si>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</si>
  <si>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</si>
  <si>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</si>
  <si>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</si>
  <si>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</si>
  <si>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</si>
  <si>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</si>
  <si>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</si>
  <si>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</si>
  <si>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</si>
  <si>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</si>
  <si>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</si>
  <si>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</si>
  <si>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</si>
  <si>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</si>
  <si>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</si>
  <si>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</si>
  <si>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</si>
  <si>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</si>
  <si>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</si>
  <si>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</si>
  <si>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</si>
  <si>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</si>
  <si>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</si>
  <si>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</si>
  <si>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</si>
  <si>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</si>
  <si>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</si>
  <si>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</si>
  <si>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</si>
  <si>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</si>
  <si>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</si>
  <si>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</si>
  <si>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</si>
  <si>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</si>
  <si>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</si>
  <si>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</si>
  <si>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</si>
  <si>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</si>
  <si>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</si>
  <si>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</si>
  <si>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</si>
  <si>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</si>
  <si>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</si>
  <si>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</si>
  <si>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</si>
  <si>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</si>
  <si>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</si>
  <si>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</si>
  <si>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</si>
  <si>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</si>
  <si>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</si>
  <si>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</si>
  <si>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</si>
  <si>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</si>
  <si>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</si>
  <si>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</si>
  <si>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</si>
  <si>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</si>
  <si>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</si>
  <si>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</si>
  <si>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</si>
  <si>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</si>
  <si>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</si>
  <si>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</si>
  <si>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</si>
  <si>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</si>
  <si>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</si>
  <si>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</si>
  <si>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</si>
  <si>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</si>
  <si>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</si>
  <si>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</si>
  <si>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</si>
  <si>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</si>
  <si>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</si>
  <si>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</si>
  <si>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</si>
  <si>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</si>
  <si>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</si>
  <si>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</si>
  <si>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</si>
  <si>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</si>
  <si>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</si>
  <si>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</si>
  <si>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</si>
  <si>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</si>
  <si>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</si>
  <si>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</si>
  <si>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</si>
  <si>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</si>
  <si>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</si>
  <si>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</si>
  <si>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</si>
  <si>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</si>
  <si>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</si>
  <si>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</si>
  <si>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</si>
  <si>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</si>
  <si>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</si>
  <si>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</si>
  <si>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</si>
  <si>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</si>
  <si>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</si>
  <si>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</si>
  <si>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</si>
  <si>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</si>
  <si>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</si>
  <si>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</si>
  <si>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</si>
  <si>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</si>
  <si>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</si>
  <si>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</si>
  <si>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</si>
  <si>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</si>
  <si>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</si>
  <si>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</si>
  <si>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</si>
  <si>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</si>
  <si>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</si>
  <si>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</si>
  <si>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</si>
  <si>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</si>
  <si>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</si>
  <si>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</si>
  <si>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</si>
  <si>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</si>
  <si>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</si>
  <si>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</si>
  <si>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</si>
  <si>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</si>
  <si>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</si>
  <si>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</si>
  <si>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</si>
  <si>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</si>
  <si>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</si>
  <si>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</si>
  <si>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</si>
  <si>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</si>
  <si>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</si>
  <si>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</si>
  <si>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</si>
  <si>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</si>
  <si>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</si>
  <si>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</si>
  <si>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</si>
  <si>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</si>
  <si>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</si>
  <si>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</si>
  <si>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</si>
  <si>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</si>
  <si>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</si>
  <si>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</si>
  <si>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</si>
  <si>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</si>
  <si>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</si>
  <si>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</si>
  <si>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</si>
  <si>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</si>
  <si>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</si>
  <si>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</si>
  <si>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</si>
  <si>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</si>
  <si>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</si>
  <si>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</si>
  <si>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</si>
  <si>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</si>
  <si>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</si>
  <si>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</si>
  <si>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</si>
  <si>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</si>
  <si>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</si>
  <si>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</si>
  <si>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</si>
  <si>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</si>
  <si>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</si>
  <si>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</si>
  <si>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</si>
  <si>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</si>
  <si>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</si>
  <si>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</si>
  <si>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</si>
  <si>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</si>
  <si>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</si>
  <si>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</si>
  <si>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</si>
  <si>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</si>
  <si>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</si>
  <si>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</si>
  <si>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</si>
  <si>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</si>
  <si>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</si>
  <si>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</si>
  <si>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</si>
  <si>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</si>
  <si>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</si>
  <si>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</si>
  <si>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</si>
  <si>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</si>
  <si>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</si>
  <si>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</si>
  <si>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</si>
  <si>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</si>
  <si>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</si>
  <si>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</si>
  <si>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</si>
  <si>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</si>
  <si>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</si>
  <si>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</si>
  <si>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</si>
  <si>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</si>
  <si>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</si>
  <si>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</si>
  <si>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</si>
  <si>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</si>
  <si>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</si>
  <si>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</si>
  <si>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</si>
  <si>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</si>
  <si>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</si>
  <si>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</si>
  <si>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</si>
  <si>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</si>
  <si>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</si>
  <si>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</si>
  <si>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</si>
  <si>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</si>
  <si>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</si>
  <si>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</si>
  <si>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</si>
  <si>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</si>
  <si>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</si>
  <si>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</si>
  <si>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</si>
  <si>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</si>
  <si>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</si>
  <si>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</si>
  <si>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</si>
  <si>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</si>
  <si>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</si>
  <si>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</si>
  <si>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</si>
  <si>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</si>
  <si>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</si>
  <si>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</si>
  <si>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</si>
  <si>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</si>
  <si>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</si>
  <si>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</si>
  <si>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</si>
  <si>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</si>
  <si>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</si>
  <si>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</si>
  <si>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</si>
  <si>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</si>
  <si>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</si>
  <si>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</si>
  <si>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</si>
  <si>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</si>
  <si>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</si>
  <si>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</si>
  <si>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</si>
  <si>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</si>
  <si>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</si>
  <si>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</si>
  <si>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</si>
  <si>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</si>
  <si>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</si>
  <si>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</si>
  <si>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</si>
  <si>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</si>
  <si>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</si>
  <si>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</si>
  <si>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</si>
  <si>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</si>
  <si>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</si>
  <si>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</si>
  <si>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</si>
  <si>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</si>
  <si>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</si>
  <si>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</si>
  <si>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</si>
  <si>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</si>
  <si>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</si>
  <si>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</si>
  <si>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</si>
  <si>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</si>
  <si>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</si>
  <si>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</si>
  <si>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</si>
  <si>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</si>
  <si>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</si>
  <si>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</si>
  <si>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</si>
  <si>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</si>
  <si>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</si>
  <si>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</si>
  <si>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</si>
  <si>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</si>
  <si>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</si>
  <si>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</si>
  <si>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</si>
  <si>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</si>
  <si>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</si>
  <si>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</si>
  <si>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</si>
  <si>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</si>
  <si>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</si>
  <si>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</si>
  <si>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</si>
  <si>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</si>
  <si>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</si>
  <si>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</si>
  <si>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</si>
  <si>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</si>
  <si>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</si>
  <si>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</si>
  <si>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</si>
  <si>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</si>
  <si>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</si>
  <si>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</si>
  <si>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</si>
  <si>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</si>
  <si>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</si>
  <si>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</si>
  <si>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</si>
  <si>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</si>
  <si>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</si>
  <si>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</si>
  <si>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</si>
  <si>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</si>
  <si>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</si>
  <si>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</si>
  <si>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</si>
  <si>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</si>
  <si>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</si>
  <si>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</si>
  <si>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</si>
  <si>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</si>
  <si>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</si>
  <si>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</si>
  <si>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</si>
  <si>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</si>
  <si>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</si>
  <si>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</si>
  <si>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</si>
  <si>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</si>
  <si>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</si>
  <si>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</si>
  <si>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</si>
  <si>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</si>
  <si>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</si>
  <si>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</si>
  <si>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</si>
  <si>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</si>
  <si>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</si>
  <si>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</si>
  <si>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</si>
  <si>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</si>
  <si>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</si>
  <si>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</si>
  <si>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</si>
  <si>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</si>
  <si>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</si>
  <si>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</si>
  <si>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</si>
  <si>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</si>
  <si>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</si>
  <si>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</si>
  <si>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</si>
  <si>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</si>
  <si>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</si>
  <si>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</si>
  <si>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</si>
  <si>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</si>
  <si>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</si>
  <si>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</si>
  <si>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</si>
  <si>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</si>
  <si>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</si>
  <si>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</si>
  <si>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</si>
  <si>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</si>
  <si>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</si>
  <si>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</si>
  <si>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</si>
  <si>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</si>
  <si>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</si>
  <si>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</si>
  <si>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</si>
  <si>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</si>
  <si>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</si>
  <si>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</si>
  <si>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</si>
  <si>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</si>
  <si>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</si>
  <si>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</si>
  <si>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</si>
  <si>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</si>
  <si>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</si>
  <si>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</si>
  <si>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</si>
  <si>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</si>
  <si>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</si>
  <si>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</si>
  <si>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</si>
  <si>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</si>
  <si>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</si>
  <si>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</si>
  <si>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</si>
  <si>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</si>
  <si>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</si>
  <si>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</si>
  <si>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</si>
  <si>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</si>
  <si>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</si>
  <si>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</si>
  <si>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</si>
  <si>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</si>
  <si>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</si>
  <si>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</si>
  <si>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</si>
  <si>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</si>
  <si>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</si>
  <si>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</si>
  <si>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</si>
  <si>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</si>
  <si>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</si>
  <si>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</si>
  <si>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</si>
  <si>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</si>
  <si>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</si>
  <si>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</si>
  <si>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</si>
  <si>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</si>
  <si>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</si>
  <si>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</si>
  <si>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</si>
  <si>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</si>
  <si>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</si>
  <si>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</si>
  <si>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</si>
  <si>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</si>
  <si>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</si>
  <si>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</si>
  <si>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</si>
  <si>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</si>
  <si>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</si>
  <si>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</si>
  <si>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</si>
  <si>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</si>
  <si>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</si>
  <si>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</si>
  <si>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</si>
  <si>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</si>
  <si>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</si>
  <si>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</si>
  <si>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</si>
  <si>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</si>
  <si>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</si>
  <si>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</si>
  <si>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</si>
  <si>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</si>
  <si>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</si>
  <si>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</si>
  <si>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</si>
  <si>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</si>
  <si>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</si>
  <si>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</si>
  <si>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</si>
  <si>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</si>
  <si>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</si>
  <si>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</si>
  <si>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</si>
  <si>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</si>
  <si>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</si>
  <si>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</si>
  <si>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</si>
  <si>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</si>
  <si>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</si>
  <si>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</si>
  <si>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</si>
  <si>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</si>
  <si>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</si>
  <si>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</si>
  <si>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</si>
  <si>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</si>
  <si>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</si>
  <si>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</si>
  <si>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</si>
  <si>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</si>
  <si>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</si>
  <si>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</si>
  <si>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</si>
  <si>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</si>
  <si>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</si>
  <si>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</si>
  <si>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</si>
  <si>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</si>
  <si>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</si>
  <si>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</si>
  <si>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</si>
  <si>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</si>
  <si>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</si>
  <si>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</si>
  <si>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</si>
  <si>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</si>
  <si>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</si>
  <si>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</si>
  <si>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</si>
  <si>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</si>
  <si>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</si>
  <si>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</si>
  <si>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</si>
  <si>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</si>
  <si>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</si>
  <si>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</si>
  <si>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</si>
  <si>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</si>
  <si>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</si>
  <si>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</si>
  <si>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</si>
  <si>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</si>
  <si>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</si>
  <si>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</si>
  <si>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</si>
  <si>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</si>
  <si>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</si>
  <si>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</si>
  <si>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</si>
  <si>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</si>
  <si>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</si>
  <si>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</si>
  <si>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</si>
  <si>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</si>
  <si>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</si>
  <si>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</si>
  <si>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</si>
  <si>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</si>
  <si>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</si>
  <si>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</si>
  <si>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</si>
  <si>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</si>
  <si>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</si>
  <si>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</si>
  <si>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</si>
  <si>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</si>
  <si>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</si>
  <si>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</si>
  <si>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</si>
  <si>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</si>
  <si>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</si>
  <si>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</si>
  <si>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</si>
  <si>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</si>
  <si>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</si>
  <si>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</si>
  <si>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</si>
  <si>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</si>
  <si>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</si>
  <si>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</si>
  <si>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</si>
  <si>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</si>
  <si>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</si>
  <si>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DIL</t>
  </si>
  <si>
    <t>Debock Industries Limited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</si>
  <si>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</si>
  <si>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</si>
  <si>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</si>
  <si>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</si>
  <si>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</si>
  <si>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</si>
  <si>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</si>
  <si>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</si>
  <si>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170-177</t>
  </si>
  <si>
    <t>190-200</t>
  </si>
  <si>
    <t xml:space="preserve">MARUTI </t>
  </si>
  <si>
    <t>9650-9700</t>
  </si>
  <si>
    <t>10100-10300</t>
  </si>
  <si>
    <t>1945-2045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</si>
  <si>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</si>
  <si>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</si>
  <si>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</si>
  <si>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</si>
  <si>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</si>
  <si>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</si>
  <si>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</si>
  <si>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</si>
  <si>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</si>
  <si>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</si>
  <si>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</si>
  <si>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</si>
  <si>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</si>
  <si>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</si>
  <si>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</si>
  <si>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</si>
  <si>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</si>
  <si>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</si>
  <si>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</si>
  <si>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</si>
  <si>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</si>
  <si>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A S CONFIN PRIVATE LIMITED</t>
  </si>
  <si>
    <t>JAINAM BROKING LIMITED</t>
  </si>
  <si>
    <t>NK SECURITIES RESEARCH PRIVATE LIMITED</t>
  </si>
  <si>
    <t>RPOWER</t>
  </si>
  <si>
    <t>Reliance Power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</si>
  <si>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</si>
  <si>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</si>
  <si>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</si>
  <si>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</si>
  <si>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</si>
  <si>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</si>
  <si>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</si>
  <si>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</si>
  <si>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</si>
  <si>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</si>
  <si>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RHFL</t>
  </si>
  <si>
    <t>Reliance Home Finance Ltd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</si>
  <si>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</si>
  <si>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</si>
  <si>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</si>
  <si>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</si>
  <si>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</si>
  <si>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</si>
  <si>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</si>
  <si>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</si>
  <si>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</si>
  <si>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</si>
  <si>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</si>
  <si>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</si>
  <si>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</si>
  <si>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</si>
  <si>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</si>
  <si>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</si>
  <si>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</si>
  <si>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</si>
  <si>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</si>
  <si>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GCMSECU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</si>
  <si>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</si>
  <si>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</si>
  <si>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</si>
  <si>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</si>
  <si>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</si>
  <si>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</si>
  <si>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</si>
  <si>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</si>
  <si>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</si>
  <si>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</si>
  <si>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</si>
  <si>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EARUM</t>
  </si>
  <si>
    <t>SAUMIL ARVINDBHAI BHAVNAGARI</t>
  </si>
  <si>
    <t>RELHOME</t>
  </si>
  <si>
    <t>SYLPH</t>
  </si>
  <si>
    <t>VISAGAR</t>
  </si>
  <si>
    <t>NIMIT JAYENDRA SHAH</t>
  </si>
  <si>
    <t>SAHASTRAA ADVISORS PRIVATE LIMITED</t>
  </si>
  <si>
    <t>VETO</t>
  </si>
  <si>
    <t>Veto Switchgear Cable Ltd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</si>
  <si>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</si>
  <si>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</si>
  <si>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</si>
  <si>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</si>
  <si>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</si>
  <si>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</si>
  <si>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</si>
  <si>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</si>
  <si>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</si>
  <si>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BNL</t>
  </si>
  <si>
    <t>VEENA RAJESH SHAH</t>
  </si>
  <si>
    <t>BIRLACABLE</t>
  </si>
  <si>
    <t>Birla Cable Limited</t>
  </si>
  <si>
    <t>BROOKS-RE</t>
  </si>
  <si>
    <t>Brooks Lab Limited</t>
  </si>
  <si>
    <t>SETU SECURITIES PVT LTD</t>
  </si>
  <si>
    <t>ESAAR (INDIA) LIMITED</t>
  </si>
  <si>
    <t>MANSI SHARE AND STOCK ADVISORS PVT LTD</t>
  </si>
  <si>
    <t>HISARMETAL</t>
  </si>
  <si>
    <t>Hisar Metal Ind. Limited</t>
  </si>
  <si>
    <t>SYNOPTICS</t>
  </si>
  <si>
    <t>Synoptics Technologies L</t>
  </si>
  <si>
    <t>TFCILTD</t>
  </si>
  <si>
    <t>Tourism Finance Corp</t>
  </si>
  <si>
    <t>CRONY VYAPAR PVT LTD</t>
  </si>
  <si>
    <t>VASCONEQ</t>
  </si>
  <si>
    <t>Vascon Engineers Ltd</t>
  </si>
  <si>
    <t>VCL-RE</t>
  </si>
  <si>
    <t>Vaxtex Cotfab Limited</t>
  </si>
  <si>
    <t>1000-1025</t>
  </si>
  <si>
    <t>1100-1150</t>
  </si>
  <si>
    <t>Profit of Rs.17/-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</si>
  <si>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</si>
  <si>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</si>
  <si>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</si>
  <si>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</si>
  <si>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</si>
  <si>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</si>
  <si>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</si>
  <si>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</si>
  <si>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</si>
  <si>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4284-4290</t>
  </si>
  <si>
    <t>4350-4400</t>
  </si>
  <si>
    <t>AHASOLAR</t>
  </si>
  <si>
    <t>YUGA STOCKS AND COMMODITIES PRIVATE LIMITED .</t>
  </si>
  <si>
    <t>B B COMMERCIAL LTD</t>
  </si>
  <si>
    <t>YASHIKA NAYAN DOSHI</t>
  </si>
  <si>
    <t>EIKO</t>
  </si>
  <si>
    <t>URVI SPECIALITY CHEMICALS</t>
  </si>
  <si>
    <t>BNP PARIBAS ARBITRAGE</t>
  </si>
  <si>
    <t>INDRAWATI ENTERPRISES PRIVATE LIMITED</t>
  </si>
  <si>
    <t>GGENG</t>
  </si>
  <si>
    <t>ROHIT MISHRA</t>
  </si>
  <si>
    <t>KAMLESH NAVINCHANDRA SHAH</t>
  </si>
  <si>
    <t>RAKESH KUMAR UPPAL</t>
  </si>
  <si>
    <t>PRAVEEN KURELE</t>
  </si>
  <si>
    <t>NIKUNJ KAUSHIK SHAH</t>
  </si>
  <si>
    <t>PURVISH MUKESH SHAH</t>
  </si>
  <si>
    <t>JUST RIGHT LIFE LIMITED</t>
  </si>
  <si>
    <t>JANUSCORP</t>
  </si>
  <si>
    <t>KALPANA ASHOK THACKER</t>
  </si>
  <si>
    <t>VIJAYKUMAR JAYANTILAL THAKKAR</t>
  </si>
  <si>
    <t>JTAPARIA</t>
  </si>
  <si>
    <t>MANSI SHARE &amp; STOCK ADVISORS PRIVATE LIMITED</t>
  </si>
  <si>
    <t>PANTH</t>
  </si>
  <si>
    <t>PRATHAM AMITABH</t>
  </si>
  <si>
    <t>SBLI</t>
  </si>
  <si>
    <t>SUUMAYA</t>
  </si>
  <si>
    <t>INCRED FINANCIAL SERVICES LIMITED</t>
  </si>
  <si>
    <t>AJAY SALVI</t>
  </si>
  <si>
    <t>ASLIND</t>
  </si>
  <si>
    <t>ASL Industries Limited</t>
  </si>
  <si>
    <t>SKYBRIDGE INCAP ADVISORY LLP</t>
  </si>
  <si>
    <t>GISOLUTION</t>
  </si>
  <si>
    <t>GI Engineering Solutions</t>
  </si>
  <si>
    <t>ONMOBILE</t>
  </si>
  <si>
    <t>OnMobile Global Limited</t>
  </si>
  <si>
    <t>PLPHAR-RE</t>
  </si>
  <si>
    <t>Piramal Pharma Limited</t>
  </si>
  <si>
    <t>TALBROAUTO</t>
  </si>
  <si>
    <t>Talbros Automotive Compon</t>
  </si>
  <si>
    <t>MOHIT GOSWAMI</t>
  </si>
  <si>
    <t>VAXFAB ENTERPRISES LIMITED</t>
  </si>
  <si>
    <t>Loss of Rs.37.5/-</t>
  </si>
  <si>
    <t>106.5</t>
  </si>
  <si>
    <t>Profit of Rs.23.5/-</t>
  </si>
  <si>
    <t>507</t>
  </si>
  <si>
    <t>Loss of Rs.10/-</t>
  </si>
  <si>
    <t>785-817.5</t>
  </si>
  <si>
    <t>900-950</t>
  </si>
  <si>
    <t>MARUTI 9600 CE AUG</t>
  </si>
  <si>
    <t>145-148</t>
  </si>
  <si>
    <t>200-240</t>
  </si>
  <si>
    <t>ABB AUG FUT</t>
  </si>
  <si>
    <t>4525-4535</t>
  </si>
  <si>
    <t>4600-4640</t>
  </si>
  <si>
    <t>RELIANCE 2520 CE AUG</t>
  </si>
  <si>
    <t>42-46</t>
  </si>
  <si>
    <t>65-75</t>
  </si>
  <si>
    <t>ABANSENT</t>
  </si>
  <si>
    <t>BLUE DIAMOND PLASTOWARE PRIVATE LIMITED</t>
  </si>
  <si>
    <t>SRISHTI DAHARIYA</t>
  </si>
  <si>
    <t>JMP SECURITIES PVT LTD</t>
  </si>
  <si>
    <t>ASHIKA GLOBAL FINANCE PRIVATE LIMITED .</t>
  </si>
  <si>
    <t>FLEXFO</t>
  </si>
  <si>
    <t>DHEERAJ KUMAR LOHIA</t>
  </si>
  <si>
    <t>SANDARV TRADING PRIVATE LIMITED</t>
  </si>
  <si>
    <t>SILONI UPPAL</t>
  </si>
  <si>
    <t>RAKESH KUMAR UPPAL &amp; SONS HUF</t>
  </si>
  <si>
    <t>SHARE INDIA SECURITIES LIMITED</t>
  </si>
  <si>
    <t>SYKES AND RAY EQUITIES (INDIA) LIMITED</t>
  </si>
  <si>
    <t>VIKASA GLOBAL FUND PCC-EUBILIA CAPITAL PARTNERS FUND I</t>
  </si>
  <si>
    <t>DISCOVERY BUILDCON PRIVATE LIMITED</t>
  </si>
  <si>
    <t>RK MID CAP FINSEC PRIVATE LIMITED</t>
  </si>
  <si>
    <t>CHIRAG BHARATKUMAR SHAH</t>
  </si>
  <si>
    <t>GEETA DEVI AGGARWAL</t>
  </si>
  <si>
    <t>ADVIK CAPITAL LIMITED</t>
  </si>
  <si>
    <t>RAJAN GUPTA</t>
  </si>
  <si>
    <t>NITIN BAKSHI</t>
  </si>
  <si>
    <t>KAMAL JEET GUPTA</t>
  </si>
  <si>
    <t>DANISHEQBALMOHAMMAD</t>
  </si>
  <si>
    <t>HBSTOCK</t>
  </si>
  <si>
    <t>RAJESH KOLEKAR HUF</t>
  </si>
  <si>
    <t>JETMALL</t>
  </si>
  <si>
    <t>PURVI KETAN SHAH</t>
  </si>
  <si>
    <t>NU HEIGHTS AGENCY PRIVATE LIMITED</t>
  </si>
  <si>
    <t>TAPAS MANAGEMENT SERVICES PVT LTD</t>
  </si>
  <si>
    <t>DIKSHIT KUMAR CHOUDHARY</t>
  </si>
  <si>
    <t>TARUNA PANKAJ TATED</t>
  </si>
  <si>
    <t>JAYESHKUMAR MADANLAL SHAH</t>
  </si>
  <si>
    <t>EPITOME TRADING AND INVESTMENTS</t>
  </si>
  <si>
    <t>SUBHADRA RAMESHCHANDRA SHAH</t>
  </si>
  <si>
    <t>SUPERIOR COMMODEAL PRIVATE LIMITED .</t>
  </si>
  <si>
    <t>VIVEK KUMAR BHAUKA</t>
  </si>
  <si>
    <t>KIRANSY-B</t>
  </si>
  <si>
    <t>NATFIT</t>
  </si>
  <si>
    <t>NIYOGIN</t>
  </si>
  <si>
    <t>PANAFIC</t>
  </si>
  <si>
    <t>THANGAVEL KANNAN</t>
  </si>
  <si>
    <t>RAMESHCHEPURI</t>
  </si>
  <si>
    <t>RAGHUNAT</t>
  </si>
  <si>
    <t>VIPIN KUMAR</t>
  </si>
  <si>
    <t>NX BLOCK TRADES PRIVATE LIMITED</t>
  </si>
  <si>
    <t>ALGOQUANT FINANCIALS LLP</t>
  </si>
  <si>
    <t>SETU SECURITIES PVT. LTD.</t>
  </si>
  <si>
    <t>TOPGAIN FINANCE PRIVATE LIMITED</t>
  </si>
  <si>
    <t>RELIANCE CAPITAL LTD</t>
  </si>
  <si>
    <t>LATIN MANHARLAL SECURITIES PVT LTD</t>
  </si>
  <si>
    <t>EKLINGJI TRADELINK PRIVATE LIMITED</t>
  </si>
  <si>
    <t>ASHISH PANCHAL</t>
  </si>
  <si>
    <t>SIDDHA</t>
  </si>
  <si>
    <t>PRAKASH JALAN HUF</t>
  </si>
  <si>
    <t>SRUSTEELS</t>
  </si>
  <si>
    <t>VIKAS RAMESH MEHTA</t>
  </si>
  <si>
    <t>OSWAL INDUSTRIES LIMITED</t>
  </si>
  <si>
    <t>SWAGTAM</t>
  </si>
  <si>
    <t>JALEES COMMERCIAL LIMITED</t>
  </si>
  <si>
    <t>MANSINGH HOTELS AND RESORTS LIMITED</t>
  </si>
  <si>
    <t>ASHISH JAIN</t>
  </si>
  <si>
    <t>SRESTHA FINVEST LIMITED</t>
  </si>
  <si>
    <t>THINKINK</t>
  </si>
  <si>
    <t>RASHI AGRAWAL</t>
  </si>
  <si>
    <t>VIRAT</t>
  </si>
  <si>
    <t>H.M.INVESTMENTS(UK) LIMITED</t>
  </si>
  <si>
    <t>MAHADEV MANUBHAI MAKVANA</t>
  </si>
  <si>
    <t>ANMOL</t>
  </si>
  <si>
    <t>Anmol India Limited</t>
  </si>
  <si>
    <t>ANTGRAPHIC</t>
  </si>
  <si>
    <t>Antarctica Graphics Ltd</t>
  </si>
  <si>
    <t>SALVATION  DEVELOPERS  LIMITED</t>
  </si>
  <si>
    <t>VIBRANT SECURITIES PVT. LTD</t>
  </si>
  <si>
    <t>BAJAJHIND</t>
  </si>
  <si>
    <t>Bajaj Hindustan Sugar Ltd</t>
  </si>
  <si>
    <t>AAKRAYA RESEARCH LLP</t>
  </si>
  <si>
    <t>QE SECURITIES LLP</t>
  </si>
  <si>
    <t>BAFNA JYOTI</t>
  </si>
  <si>
    <t>CHITRA  GANDHI</t>
  </si>
  <si>
    <t>DRONE</t>
  </si>
  <si>
    <t>Drone Destination Limited</t>
  </si>
  <si>
    <t>FCSSOFT</t>
  </si>
  <si>
    <t>FCS Software Solutions Li</t>
  </si>
  <si>
    <t>HI GROWTH CORPORATE SERVICES PVT LTD</t>
  </si>
  <si>
    <t>Gland Pharma Limited</t>
  </si>
  <si>
    <t>GSTL</t>
  </si>
  <si>
    <t>Globesecure Techno Ltd</t>
  </si>
  <si>
    <t>HBSL</t>
  </si>
  <si>
    <t>HB Stockholdings Limited</t>
  </si>
  <si>
    <t>SEEMARANI PAL</t>
  </si>
  <si>
    <t>PANKAJ ISWE</t>
  </si>
  <si>
    <t>HCC</t>
  </si>
  <si>
    <t>Hindustan Construc Co.</t>
  </si>
  <si>
    <t>SHREEJAY WEALTH ADVISORS PRIVATE LIMITED  .</t>
  </si>
  <si>
    <t>CITADEL SECURITIES INDIA MARKETS PRIVATE LIMITED</t>
  </si>
  <si>
    <t>JUMP TRADING FINANCIAL INDIA PRIVATE LIMITED</t>
  </si>
  <si>
    <t>ACHINTYA SECURITIES PRIVATE LIMITED</t>
  </si>
  <si>
    <t>ABHINAV AGARWAL</t>
  </si>
  <si>
    <t>MUDUPULAVEMULA SURENDRANADHA REDDY</t>
  </si>
  <si>
    <t>JSWISPL</t>
  </si>
  <si>
    <t>JSW Ispat Spe Pro Ltd</t>
  </si>
  <si>
    <t>UTI MUTUAL FUND</t>
  </si>
  <si>
    <t>MASFIN</t>
  </si>
  <si>
    <t>MAS Financial Serv Ltd</t>
  </si>
  <si>
    <t>BASANT MAHESHWARI WEALTH ADVISERS LLP</t>
  </si>
  <si>
    <t>MUTHOOTCAP</t>
  </si>
  <si>
    <t>Muthoot Cap Serv Ltd</t>
  </si>
  <si>
    <t>NIRMAN</t>
  </si>
  <si>
    <t>Nirman Agri Gentics Ltd</t>
  </si>
  <si>
    <t>MAYURI SHRIPAL VORA</t>
  </si>
  <si>
    <t>PATINTLOG</t>
  </si>
  <si>
    <t>Patel Integrated Logistic</t>
  </si>
  <si>
    <t>M/S. PRARTHANA ENTERPRISES</t>
  </si>
  <si>
    <t>L7 HITECH PRIVATE LIMITED</t>
  </si>
  <si>
    <t>PRRSAAR COMMODITIES PVT LTD</t>
  </si>
  <si>
    <t>RAMDOOT REALTORS PVT LTD</t>
  </si>
  <si>
    <t>TRIDHYA</t>
  </si>
  <si>
    <t>Tridhya Tech Limited</t>
  </si>
  <si>
    <t>SOMANI VENTURES AND INNOVATIONS LIMITED</t>
  </si>
  <si>
    <t>SKY WANDERERS  LLP</t>
  </si>
  <si>
    <t>CHANAKYA OPPORTUNITIES FUND I</t>
  </si>
  <si>
    <t>TARA CAPITAL PARTNERS INDIA PRIVATE LIMITED</t>
  </si>
  <si>
    <t>JANAK NAVINBHAI PANCHAL</t>
  </si>
  <si>
    <t>KAMBHAMPATI PAVAN</t>
  </si>
  <si>
    <t>VIKASECO</t>
  </si>
  <si>
    <t>Vikas EcoTech Limited</t>
  </si>
  <si>
    <t>VISHWAS FINCAP SERVICES PRIVATE LIMITED</t>
  </si>
  <si>
    <t>ZEAL</t>
  </si>
  <si>
    <t>Zeal Global Services Ltd</t>
  </si>
  <si>
    <t>SOWMIYA BHARATT</t>
  </si>
  <si>
    <t>JAIN SANJAY POPATLAL</t>
  </si>
  <si>
    <t>HARYANA REFRACTORIES PRIVATE LIMITED</t>
  </si>
  <si>
    <t>MANOJ AGARWAL</t>
  </si>
  <si>
    <t>MOUNTAIN VENTURES</t>
  </si>
  <si>
    <t>SARAS GUPTA</t>
  </si>
  <si>
    <t>PRAHLAD ESTATES &amp; PROPERTIES PRIVATE LIMITED</t>
  </si>
  <si>
    <t>AVIRAT ENTERPRISE</t>
  </si>
  <si>
    <t>GLOBE CAPITAL MARKET LTD.</t>
  </si>
  <si>
    <t>LIFE INSURANCE CORPORATION OF INDIA A/C SCHEME NO 05</t>
  </si>
  <si>
    <t>SHERA</t>
  </si>
  <si>
    <t>Shera Energy Limited</t>
  </si>
  <si>
    <t>MAVEN INDIA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</si>
</sst>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40" fillId="0" borderId="0" applyFont="0" applyFill="0" applyBorder="0" applyAlignment="0" applyProtection="0"/>
    <xf numFmtId="0" fontId="1" fillId="0" borderId="24"/>
  </cellStyleXfs>
  <cellXfs count="35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16" fontId="37" fillId="0" borderId="32" xfId="0" applyNumberFormat="1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3">
    <cellStyle name="Normal" xfId="0" builtinId="0"/>
    <cellStyle name="Normal 7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F6" sqref="F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6" t="s">
        <v>20</v>
      </c>
      <c r="F9" s="26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6"/>
      <c r="N9" s="27"/>
      <c r="O9" s="27"/>
      <c r="P9" s="27"/>
    </row>
    <row r="10" spans="1:16" ht="40.200000000000003">
      <c r="A10" s="346"/>
      <c r="B10" s="348"/>
      <c r="C10" s="348"/>
      <c r="D10" s="34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878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19689.599999999999</v>
      </c>
      <c r="F11" s="35">
        <v>19634.583333333332</v>
      </c>
      <c r="G11" s="36">
        <v>19567.266666666663</v>
      </c>
      <c r="H11" s="36">
        <v>19444.933333333331</v>
      </c>
      <c r="I11" s="36">
        <v>19377.616666666661</v>
      </c>
      <c r="J11" s="36">
        <v>19756.916666666664</v>
      </c>
      <c r="K11" s="36">
        <v>19824.233333333337</v>
      </c>
      <c r="L11" s="36">
        <v>19946.566666666666</v>
      </c>
      <c r="M11" s="37">
        <v>19701.900000000001</v>
      </c>
      <c r="N11" s="37">
        <v>19512.25</v>
      </c>
      <c r="O11" s="259">
        <v>12904350</v>
      </c>
      <c r="P11" s="261">
        <v>-1.8293626237623763E-3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45030.45</v>
      </c>
      <c r="F12" s="38">
        <v>44929.816666666673</v>
      </c>
      <c r="G12" s="39">
        <v>44786.583333333343</v>
      </c>
      <c r="H12" s="39">
        <v>44542.716666666667</v>
      </c>
      <c r="I12" s="39">
        <v>44399.483333333337</v>
      </c>
      <c r="J12" s="39">
        <v>45173.683333333349</v>
      </c>
      <c r="K12" s="39">
        <v>45316.916666666672</v>
      </c>
      <c r="L12" s="39">
        <v>45560.783333333355</v>
      </c>
      <c r="M12" s="31">
        <v>45073.05</v>
      </c>
      <c r="N12" s="31">
        <v>44685.95</v>
      </c>
      <c r="O12" s="260">
        <v>2008245</v>
      </c>
      <c r="P12" s="261">
        <v>-4.007255936675462E-2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20131.3</v>
      </c>
      <c r="F13" s="38">
        <v>20093.983333333334</v>
      </c>
      <c r="G13" s="39">
        <v>20042.316666666666</v>
      </c>
      <c r="H13" s="39">
        <v>19953.333333333332</v>
      </c>
      <c r="I13" s="39">
        <v>19901.666666666664</v>
      </c>
      <c r="J13" s="39">
        <v>20182.966666666667</v>
      </c>
      <c r="K13" s="39">
        <v>20234.633333333331</v>
      </c>
      <c r="L13" s="39">
        <v>20323.616666666669</v>
      </c>
      <c r="M13" s="31">
        <v>20145.650000000001</v>
      </c>
      <c r="N13" s="31">
        <v>20005</v>
      </c>
      <c r="O13" s="260">
        <v>77480</v>
      </c>
      <c r="P13" s="262">
        <v>-1.6751269035532996E-2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8593.35</v>
      </c>
      <c r="F14" s="38">
        <v>8577.5333333333328</v>
      </c>
      <c r="G14" s="39">
        <v>8529.0666666666657</v>
      </c>
      <c r="H14" s="39">
        <v>8464.7833333333328</v>
      </c>
      <c r="I14" s="39">
        <v>8416.3166666666657</v>
      </c>
      <c r="J14" s="39">
        <v>8641.8166666666657</v>
      </c>
      <c r="K14" s="39">
        <v>8690.2833333333328</v>
      </c>
      <c r="L14" s="39">
        <v>8754.5666666666657</v>
      </c>
      <c r="M14" s="31">
        <v>8626</v>
      </c>
      <c r="N14" s="31">
        <v>8513.25</v>
      </c>
      <c r="O14" s="260">
        <v>78600</v>
      </c>
      <c r="P14" s="262">
        <v>2.1442495126705652E-2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476.3</v>
      </c>
      <c r="F15" s="38">
        <v>473.7833333333333</v>
      </c>
      <c r="G15" s="39">
        <v>464.51666666666659</v>
      </c>
      <c r="H15" s="39">
        <v>452.73333333333329</v>
      </c>
      <c r="I15" s="39">
        <v>443.46666666666658</v>
      </c>
      <c r="J15" s="39">
        <v>485.56666666666661</v>
      </c>
      <c r="K15" s="39">
        <v>494.83333333333326</v>
      </c>
      <c r="L15" s="39">
        <v>506.61666666666662</v>
      </c>
      <c r="M15" s="31">
        <v>483.05</v>
      </c>
      <c r="N15" s="31">
        <v>462</v>
      </c>
      <c r="O15" s="260">
        <v>10938000</v>
      </c>
      <c r="P15" s="261">
        <v>3.0525720746184284E-2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4541.05</v>
      </c>
      <c r="F16" s="38">
        <v>4519.416666666667</v>
      </c>
      <c r="G16" s="39">
        <v>4453.6333333333341</v>
      </c>
      <c r="H16" s="39">
        <v>4366.2166666666672</v>
      </c>
      <c r="I16" s="39">
        <v>4300.4333333333343</v>
      </c>
      <c r="J16" s="39">
        <v>4606.8333333333339</v>
      </c>
      <c r="K16" s="39">
        <v>4672.6166666666668</v>
      </c>
      <c r="L16" s="39">
        <v>4760.0333333333338</v>
      </c>
      <c r="M16" s="31">
        <v>4585.2</v>
      </c>
      <c r="N16" s="31">
        <v>4432</v>
      </c>
      <c r="O16" s="260">
        <v>1739000</v>
      </c>
      <c r="P16" s="261">
        <v>0.12483829236739974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23934.7</v>
      </c>
      <c r="F17" s="38">
        <v>23996.566666666666</v>
      </c>
      <c r="G17" s="39">
        <v>23738.133333333331</v>
      </c>
      <c r="H17" s="39">
        <v>23541.566666666666</v>
      </c>
      <c r="I17" s="39">
        <v>23283.133333333331</v>
      </c>
      <c r="J17" s="39">
        <v>24193.133333333331</v>
      </c>
      <c r="K17" s="39">
        <v>24451.566666666666</v>
      </c>
      <c r="L17" s="39">
        <v>24648.133333333331</v>
      </c>
      <c r="M17" s="31">
        <v>24255</v>
      </c>
      <c r="N17" s="31">
        <v>23800</v>
      </c>
      <c r="O17" s="260">
        <v>87320</v>
      </c>
      <c r="P17" s="261">
        <v>0.16988210075026794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186.6</v>
      </c>
      <c r="F18" s="38">
        <v>186.01666666666665</v>
      </c>
      <c r="G18" s="39">
        <v>185.23333333333329</v>
      </c>
      <c r="H18" s="39">
        <v>183.86666666666665</v>
      </c>
      <c r="I18" s="39">
        <v>183.08333333333329</v>
      </c>
      <c r="J18" s="39">
        <v>187.3833333333333</v>
      </c>
      <c r="K18" s="39">
        <v>188.16666666666666</v>
      </c>
      <c r="L18" s="39">
        <v>189.5333333333333</v>
      </c>
      <c r="M18" s="31">
        <v>186.8</v>
      </c>
      <c r="N18" s="31">
        <v>184.65</v>
      </c>
      <c r="O18" s="260">
        <v>27216000</v>
      </c>
      <c r="P18" s="261">
        <v>-9.0444357058592217E-3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217.5</v>
      </c>
      <c r="F19" s="38">
        <v>212.85</v>
      </c>
      <c r="G19" s="39">
        <v>207.39999999999998</v>
      </c>
      <c r="H19" s="39">
        <v>197.29999999999998</v>
      </c>
      <c r="I19" s="39">
        <v>191.84999999999997</v>
      </c>
      <c r="J19" s="39">
        <v>222.95</v>
      </c>
      <c r="K19" s="39">
        <v>228.39999999999998</v>
      </c>
      <c r="L19" s="39">
        <v>238.5</v>
      </c>
      <c r="M19" s="31">
        <v>218.3</v>
      </c>
      <c r="N19" s="31">
        <v>202.75</v>
      </c>
      <c r="O19" s="260">
        <v>27107600</v>
      </c>
      <c r="P19" s="261">
        <v>-0.16605343145096785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1995.2</v>
      </c>
      <c r="F20" s="38">
        <v>1999.5166666666667</v>
      </c>
      <c r="G20" s="39">
        <v>1979.8833333333332</v>
      </c>
      <c r="H20" s="39">
        <v>1964.5666666666666</v>
      </c>
      <c r="I20" s="39">
        <v>1944.9333333333332</v>
      </c>
      <c r="J20" s="39">
        <v>2014.8333333333333</v>
      </c>
      <c r="K20" s="39">
        <v>2034.4666666666669</v>
      </c>
      <c r="L20" s="39">
        <v>2049.7833333333333</v>
      </c>
      <c r="M20" s="31">
        <v>2019.15</v>
      </c>
      <c r="N20" s="31">
        <v>1984.2</v>
      </c>
      <c r="O20" s="260">
        <v>6195900</v>
      </c>
      <c r="P20" s="261">
        <v>1.2119449292224162E-3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2524.6999999999998</v>
      </c>
      <c r="F21" s="38">
        <v>2513.6333333333337</v>
      </c>
      <c r="G21" s="39">
        <v>2492.3666666666672</v>
      </c>
      <c r="H21" s="39">
        <v>2460.0333333333338</v>
      </c>
      <c r="I21" s="39">
        <v>2438.7666666666673</v>
      </c>
      <c r="J21" s="39">
        <v>2545.9666666666672</v>
      </c>
      <c r="K21" s="39">
        <v>2567.2333333333336</v>
      </c>
      <c r="L21" s="39">
        <v>2599.5666666666671</v>
      </c>
      <c r="M21" s="31">
        <v>2534.9</v>
      </c>
      <c r="N21" s="31">
        <v>2481.3000000000002</v>
      </c>
      <c r="O21" s="260">
        <v>11813100</v>
      </c>
      <c r="P21" s="261">
        <v>1.2236189301046245E-2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796.2</v>
      </c>
      <c r="F22" s="38">
        <v>797.45000000000016</v>
      </c>
      <c r="G22" s="39">
        <v>785.5500000000003</v>
      </c>
      <c r="H22" s="39">
        <v>774.90000000000009</v>
      </c>
      <c r="I22" s="39">
        <v>763.00000000000023</v>
      </c>
      <c r="J22" s="39">
        <v>808.10000000000036</v>
      </c>
      <c r="K22" s="39">
        <v>820.00000000000023</v>
      </c>
      <c r="L22" s="39">
        <v>830.65000000000043</v>
      </c>
      <c r="M22" s="31">
        <v>809.35</v>
      </c>
      <c r="N22" s="31">
        <v>786.8</v>
      </c>
      <c r="O22" s="260">
        <v>38680000</v>
      </c>
      <c r="P22" s="261">
        <v>2.4672928199705583E-3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4241.95</v>
      </c>
      <c r="F23" s="38">
        <v>4217.5333333333328</v>
      </c>
      <c r="G23" s="39">
        <v>4184.9166666666661</v>
      </c>
      <c r="H23" s="39">
        <v>4127.8833333333332</v>
      </c>
      <c r="I23" s="39">
        <v>4095.2666666666664</v>
      </c>
      <c r="J23" s="39">
        <v>4274.5666666666657</v>
      </c>
      <c r="K23" s="39">
        <v>4307.1833333333325</v>
      </c>
      <c r="L23" s="39">
        <v>4364.2166666666653</v>
      </c>
      <c r="M23" s="31">
        <v>4250.1499999999996</v>
      </c>
      <c r="N23" s="31">
        <v>4160.5</v>
      </c>
      <c r="O23" s="260">
        <v>814800</v>
      </c>
      <c r="P23" s="261">
        <v>9.134744173586927E-2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465.75</v>
      </c>
      <c r="F24" s="38">
        <v>466.15000000000003</v>
      </c>
      <c r="G24" s="39">
        <v>462.45000000000005</v>
      </c>
      <c r="H24" s="39">
        <v>459.15000000000003</v>
      </c>
      <c r="I24" s="39">
        <v>455.45000000000005</v>
      </c>
      <c r="J24" s="39">
        <v>469.45000000000005</v>
      </c>
      <c r="K24" s="39">
        <v>473.15</v>
      </c>
      <c r="L24" s="39">
        <v>476.45000000000005</v>
      </c>
      <c r="M24" s="31">
        <v>469.85</v>
      </c>
      <c r="N24" s="31">
        <v>462.85</v>
      </c>
      <c r="O24" s="260">
        <v>64132200</v>
      </c>
      <c r="P24" s="261">
        <v>4.1429457189560903E-3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4999.3999999999996</v>
      </c>
      <c r="F25" s="38">
        <v>5006.8</v>
      </c>
      <c r="G25" s="39">
        <v>4964.6000000000004</v>
      </c>
      <c r="H25" s="39">
        <v>4929.8</v>
      </c>
      <c r="I25" s="39">
        <v>4887.6000000000004</v>
      </c>
      <c r="J25" s="39">
        <v>5041.6000000000004</v>
      </c>
      <c r="K25" s="39">
        <v>5083.7999999999993</v>
      </c>
      <c r="L25" s="39">
        <v>5118.6000000000004</v>
      </c>
      <c r="M25" s="31">
        <v>5049</v>
      </c>
      <c r="N25" s="31">
        <v>4972</v>
      </c>
      <c r="O25" s="260">
        <v>2612625</v>
      </c>
      <c r="P25" s="261">
        <v>1.2645348837209303E-2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439.95</v>
      </c>
      <c r="F26" s="38">
        <v>438.86666666666662</v>
      </c>
      <c r="G26" s="39">
        <v>436.43333333333322</v>
      </c>
      <c r="H26" s="39">
        <v>432.91666666666663</v>
      </c>
      <c r="I26" s="39">
        <v>430.48333333333323</v>
      </c>
      <c r="J26" s="39">
        <v>442.38333333333321</v>
      </c>
      <c r="K26" s="39">
        <v>444.81666666666661</v>
      </c>
      <c r="L26" s="39">
        <v>448.3333333333332</v>
      </c>
      <c r="M26" s="31">
        <v>441.3</v>
      </c>
      <c r="N26" s="31">
        <v>435.35</v>
      </c>
      <c r="O26" s="260">
        <v>9237800</v>
      </c>
      <c r="P26" s="261">
        <v>1.8365817091454274E-2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188.1</v>
      </c>
      <c r="F27" s="38">
        <v>186.58333333333334</v>
      </c>
      <c r="G27" s="39">
        <v>184.41666666666669</v>
      </c>
      <c r="H27" s="39">
        <v>180.73333333333335</v>
      </c>
      <c r="I27" s="39">
        <v>178.56666666666669</v>
      </c>
      <c r="J27" s="39">
        <v>190.26666666666668</v>
      </c>
      <c r="K27" s="39">
        <v>192.43333333333337</v>
      </c>
      <c r="L27" s="39">
        <v>196.11666666666667</v>
      </c>
      <c r="M27" s="31">
        <v>188.75</v>
      </c>
      <c r="N27" s="31">
        <v>182.9</v>
      </c>
      <c r="O27" s="260">
        <v>80875000</v>
      </c>
      <c r="P27" s="261">
        <v>-1.6478170983825854E-2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3341.3</v>
      </c>
      <c r="F28" s="38">
        <v>3341.5333333333333</v>
      </c>
      <c r="G28" s="39">
        <v>3313.3666666666668</v>
      </c>
      <c r="H28" s="39">
        <v>3285.4333333333334</v>
      </c>
      <c r="I28" s="39">
        <v>3257.2666666666669</v>
      </c>
      <c r="J28" s="39">
        <v>3369.4666666666667</v>
      </c>
      <c r="K28" s="39">
        <v>3397.6333333333337</v>
      </c>
      <c r="L28" s="39">
        <v>3425.5666666666666</v>
      </c>
      <c r="M28" s="31">
        <v>3369.7</v>
      </c>
      <c r="N28" s="31">
        <v>3313.6</v>
      </c>
      <c r="O28" s="260">
        <v>4796600</v>
      </c>
      <c r="P28" s="261">
        <v>-2.3413958791432526E-2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1988.55</v>
      </c>
      <c r="F29" s="38">
        <v>1987.8833333333332</v>
      </c>
      <c r="G29" s="39">
        <v>1965.7666666666664</v>
      </c>
      <c r="H29" s="39">
        <v>1942.9833333333331</v>
      </c>
      <c r="I29" s="39">
        <v>1920.8666666666663</v>
      </c>
      <c r="J29" s="39">
        <v>2010.6666666666665</v>
      </c>
      <c r="K29" s="39">
        <v>2032.7833333333333</v>
      </c>
      <c r="L29" s="39">
        <v>2055.5666666666666</v>
      </c>
      <c r="M29" s="31">
        <v>2010</v>
      </c>
      <c r="N29" s="31">
        <v>1965.1</v>
      </c>
      <c r="O29" s="260">
        <v>3765787</v>
      </c>
      <c r="P29" s="261">
        <v>2.2113756350234087E-2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6927.2</v>
      </c>
      <c r="F30" s="38">
        <v>6944.7999999999993</v>
      </c>
      <c r="G30" s="39">
        <v>6883.4499999999989</v>
      </c>
      <c r="H30" s="39">
        <v>6839.7</v>
      </c>
      <c r="I30" s="39">
        <v>6778.3499999999995</v>
      </c>
      <c r="J30" s="39">
        <v>6988.5499999999984</v>
      </c>
      <c r="K30" s="39">
        <v>7049.8999999999987</v>
      </c>
      <c r="L30" s="39">
        <v>7093.6499999999978</v>
      </c>
      <c r="M30" s="31">
        <v>7006.15</v>
      </c>
      <c r="N30" s="31">
        <v>6901.05</v>
      </c>
      <c r="O30" s="260">
        <v>422775</v>
      </c>
      <c r="P30" s="261">
        <v>-1.2957450534057082E-2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715.8</v>
      </c>
      <c r="F31" s="38">
        <v>717.56666666666661</v>
      </c>
      <c r="G31" s="39">
        <v>709.93333333333317</v>
      </c>
      <c r="H31" s="39">
        <v>704.06666666666661</v>
      </c>
      <c r="I31" s="39">
        <v>696.43333333333317</v>
      </c>
      <c r="J31" s="39">
        <v>723.43333333333317</v>
      </c>
      <c r="K31" s="39">
        <v>731.06666666666661</v>
      </c>
      <c r="L31" s="39">
        <v>736.93333333333317</v>
      </c>
      <c r="M31" s="31">
        <v>725.2</v>
      </c>
      <c r="N31" s="31">
        <v>711.7</v>
      </c>
      <c r="O31" s="260">
        <v>13551000</v>
      </c>
      <c r="P31" s="261">
        <v>-1.8399130749728359E-2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881.75</v>
      </c>
      <c r="F32" s="38">
        <v>879.9</v>
      </c>
      <c r="G32" s="39">
        <v>870</v>
      </c>
      <c r="H32" s="39">
        <v>858.25</v>
      </c>
      <c r="I32" s="39">
        <v>848.35</v>
      </c>
      <c r="J32" s="39">
        <v>891.65</v>
      </c>
      <c r="K32" s="39">
        <v>901.54999999999984</v>
      </c>
      <c r="L32" s="39">
        <v>913.3</v>
      </c>
      <c r="M32" s="31">
        <v>889.8</v>
      </c>
      <c r="N32" s="31">
        <v>868.15</v>
      </c>
      <c r="O32" s="260">
        <v>14326400</v>
      </c>
      <c r="P32" s="261">
        <v>3.0034655371582596E-3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956.2</v>
      </c>
      <c r="F33" s="38">
        <v>954.85</v>
      </c>
      <c r="G33" s="39">
        <v>950.7</v>
      </c>
      <c r="H33" s="39">
        <v>945.2</v>
      </c>
      <c r="I33" s="39">
        <v>941.05000000000007</v>
      </c>
      <c r="J33" s="39">
        <v>960.35</v>
      </c>
      <c r="K33" s="39">
        <v>964.49999999999989</v>
      </c>
      <c r="L33" s="39">
        <v>970</v>
      </c>
      <c r="M33" s="31">
        <v>959</v>
      </c>
      <c r="N33" s="31">
        <v>949.35</v>
      </c>
      <c r="O33" s="260">
        <v>43516875</v>
      </c>
      <c r="P33" s="261">
        <v>3.0320518511941758E-2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4695.8999999999996</v>
      </c>
      <c r="F34" s="38">
        <v>4679.4333333333334</v>
      </c>
      <c r="G34" s="39">
        <v>4654.8666666666668</v>
      </c>
      <c r="H34" s="39">
        <v>4613.833333333333</v>
      </c>
      <c r="I34" s="39">
        <v>4589.2666666666664</v>
      </c>
      <c r="J34" s="39">
        <v>4720.4666666666672</v>
      </c>
      <c r="K34" s="39">
        <v>4745.0333333333347</v>
      </c>
      <c r="L34" s="39">
        <v>4786.0666666666675</v>
      </c>
      <c r="M34" s="31">
        <v>4704</v>
      </c>
      <c r="N34" s="31">
        <v>4638.3999999999996</v>
      </c>
      <c r="O34" s="260">
        <v>2707250</v>
      </c>
      <c r="P34" s="261">
        <v>1.1111111111111112E-2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1522.6</v>
      </c>
      <c r="F35" s="38">
        <v>1522.1333333333332</v>
      </c>
      <c r="G35" s="39">
        <v>1509.4666666666665</v>
      </c>
      <c r="H35" s="39">
        <v>1496.3333333333333</v>
      </c>
      <c r="I35" s="39">
        <v>1483.6666666666665</v>
      </c>
      <c r="J35" s="39">
        <v>1535.2666666666664</v>
      </c>
      <c r="K35" s="39">
        <v>1547.9333333333334</v>
      </c>
      <c r="L35" s="39">
        <v>1561.0666666666664</v>
      </c>
      <c r="M35" s="31">
        <v>1534.8</v>
      </c>
      <c r="N35" s="31">
        <v>1509</v>
      </c>
      <c r="O35" s="260">
        <v>10334000</v>
      </c>
      <c r="P35" s="261">
        <v>-6.346153846153846E-3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7158.15</v>
      </c>
      <c r="F36" s="38">
        <v>7171.8999999999987</v>
      </c>
      <c r="G36" s="39">
        <v>7098.8499999999976</v>
      </c>
      <c r="H36" s="39">
        <v>7039.5499999999993</v>
      </c>
      <c r="I36" s="39">
        <v>6966.4999999999982</v>
      </c>
      <c r="J36" s="39">
        <v>7231.1999999999971</v>
      </c>
      <c r="K36" s="39">
        <v>7304.2499999999982</v>
      </c>
      <c r="L36" s="39">
        <v>7363.5499999999965</v>
      </c>
      <c r="M36" s="31">
        <v>7244.95</v>
      </c>
      <c r="N36" s="31">
        <v>7112.6</v>
      </c>
      <c r="O36" s="260">
        <v>5087000</v>
      </c>
      <c r="P36" s="261">
        <v>2.6114806602611481E-3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2356.4499999999998</v>
      </c>
      <c r="F37" s="38">
        <v>2359.4166666666665</v>
      </c>
      <c r="G37" s="39">
        <v>2325.0333333333328</v>
      </c>
      <c r="H37" s="39">
        <v>2293.6166666666663</v>
      </c>
      <c r="I37" s="39">
        <v>2259.2333333333327</v>
      </c>
      <c r="J37" s="39">
        <v>2390.833333333333</v>
      </c>
      <c r="K37" s="39">
        <v>2425.2166666666672</v>
      </c>
      <c r="L37" s="39">
        <v>2456.6333333333332</v>
      </c>
      <c r="M37" s="31">
        <v>2393.8000000000002</v>
      </c>
      <c r="N37" s="31">
        <v>2328</v>
      </c>
      <c r="O37" s="260">
        <v>2076000</v>
      </c>
      <c r="P37" s="261">
        <v>1.5921262121870025E-3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395.95</v>
      </c>
      <c r="F38" s="38">
        <v>396.15000000000003</v>
      </c>
      <c r="G38" s="39">
        <v>391.30000000000007</v>
      </c>
      <c r="H38" s="39">
        <v>386.65000000000003</v>
      </c>
      <c r="I38" s="39">
        <v>381.80000000000007</v>
      </c>
      <c r="J38" s="39">
        <v>400.80000000000007</v>
      </c>
      <c r="K38" s="39">
        <v>405.65000000000009</v>
      </c>
      <c r="L38" s="39">
        <v>410.30000000000007</v>
      </c>
      <c r="M38" s="31">
        <v>401</v>
      </c>
      <c r="N38" s="31">
        <v>391.5</v>
      </c>
      <c r="O38" s="260">
        <v>11760000</v>
      </c>
      <c r="P38" s="261">
        <v>-2.0913813773811109E-2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232.25</v>
      </c>
      <c r="F39" s="38">
        <v>232.2166666666667</v>
      </c>
      <c r="G39" s="39">
        <v>230.0833333333334</v>
      </c>
      <c r="H39" s="39">
        <v>227.91666666666671</v>
      </c>
      <c r="I39" s="39">
        <v>225.78333333333342</v>
      </c>
      <c r="J39" s="39">
        <v>234.38333333333338</v>
      </c>
      <c r="K39" s="39">
        <v>236.51666666666671</v>
      </c>
      <c r="L39" s="39">
        <v>238.68333333333337</v>
      </c>
      <c r="M39" s="31">
        <v>234.35</v>
      </c>
      <c r="N39" s="31">
        <v>230.05</v>
      </c>
      <c r="O39" s="260">
        <v>90055000</v>
      </c>
      <c r="P39" s="261">
        <v>3.7440239617533552E-2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195.3</v>
      </c>
      <c r="F40" s="38">
        <v>195.05000000000004</v>
      </c>
      <c r="G40" s="39">
        <v>193.70000000000007</v>
      </c>
      <c r="H40" s="39">
        <v>192.10000000000002</v>
      </c>
      <c r="I40" s="39">
        <v>190.75000000000006</v>
      </c>
      <c r="J40" s="39">
        <v>196.65000000000009</v>
      </c>
      <c r="K40" s="39">
        <v>198.00000000000006</v>
      </c>
      <c r="L40" s="39">
        <v>199.60000000000011</v>
      </c>
      <c r="M40" s="31">
        <v>196.4</v>
      </c>
      <c r="N40" s="31">
        <v>193.45</v>
      </c>
      <c r="O40" s="260">
        <v>108698850</v>
      </c>
      <c r="P40" s="261">
        <v>1.0001630700657715E-2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1684.2</v>
      </c>
      <c r="F41" s="38">
        <v>1704.5166666666667</v>
      </c>
      <c r="G41" s="39">
        <v>1659.0833333333333</v>
      </c>
      <c r="H41" s="39">
        <v>1633.9666666666667</v>
      </c>
      <c r="I41" s="39">
        <v>1588.5333333333333</v>
      </c>
      <c r="J41" s="39">
        <v>1729.6333333333332</v>
      </c>
      <c r="K41" s="39">
        <v>1775.0666666666666</v>
      </c>
      <c r="L41" s="39">
        <v>1800.1833333333332</v>
      </c>
      <c r="M41" s="31">
        <v>1749.95</v>
      </c>
      <c r="N41" s="31">
        <v>1679.4</v>
      </c>
      <c r="O41" s="260">
        <v>2257125</v>
      </c>
      <c r="P41" s="261">
        <v>0.18577620173364853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131.94999999999999</v>
      </c>
      <c r="F42" s="38">
        <v>131.24999999999997</v>
      </c>
      <c r="G42" s="39">
        <v>129.89999999999995</v>
      </c>
      <c r="H42" s="39">
        <v>127.84999999999997</v>
      </c>
      <c r="I42" s="39">
        <v>126.49999999999994</v>
      </c>
      <c r="J42" s="39">
        <v>133.29999999999995</v>
      </c>
      <c r="K42" s="39">
        <v>134.64999999999998</v>
      </c>
      <c r="L42" s="39">
        <v>136.69999999999996</v>
      </c>
      <c r="M42" s="31">
        <v>132.6</v>
      </c>
      <c r="N42" s="31">
        <v>129.19999999999999</v>
      </c>
      <c r="O42" s="260">
        <v>80119200</v>
      </c>
      <c r="P42" s="261">
        <v>1.936326057001958E-2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692.6</v>
      </c>
      <c r="F43" s="38">
        <v>696.76666666666677</v>
      </c>
      <c r="G43" s="39">
        <v>678.63333333333355</v>
      </c>
      <c r="H43" s="39">
        <v>664.66666666666674</v>
      </c>
      <c r="I43" s="39">
        <v>646.53333333333353</v>
      </c>
      <c r="J43" s="39">
        <v>710.73333333333358</v>
      </c>
      <c r="K43" s="39">
        <v>728.86666666666679</v>
      </c>
      <c r="L43" s="39">
        <v>742.8333333333336</v>
      </c>
      <c r="M43" s="31">
        <v>714.9</v>
      </c>
      <c r="N43" s="31">
        <v>682.8</v>
      </c>
      <c r="O43" s="260">
        <v>10734900</v>
      </c>
      <c r="P43" s="261">
        <v>0.20273601183140252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970.65</v>
      </c>
      <c r="F44" s="38">
        <v>947.85</v>
      </c>
      <c r="G44" s="39">
        <v>915.7</v>
      </c>
      <c r="H44" s="39">
        <v>860.75</v>
      </c>
      <c r="I44" s="39">
        <v>828.6</v>
      </c>
      <c r="J44" s="39">
        <v>1002.8000000000001</v>
      </c>
      <c r="K44" s="39">
        <v>1034.9499999999998</v>
      </c>
      <c r="L44" s="39">
        <v>1089.9000000000001</v>
      </c>
      <c r="M44" s="31">
        <v>980</v>
      </c>
      <c r="N44" s="31">
        <v>892.9</v>
      </c>
      <c r="O44" s="260">
        <v>8578000</v>
      </c>
      <c r="P44" s="261">
        <v>9.1904276985743383E-2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881.9</v>
      </c>
      <c r="F45" s="38">
        <v>884.86666666666667</v>
      </c>
      <c r="G45" s="39">
        <v>874.0333333333333</v>
      </c>
      <c r="H45" s="39">
        <v>866.16666666666663</v>
      </c>
      <c r="I45" s="39">
        <v>855.33333333333326</v>
      </c>
      <c r="J45" s="39">
        <v>892.73333333333335</v>
      </c>
      <c r="K45" s="39">
        <v>903.56666666666661</v>
      </c>
      <c r="L45" s="39">
        <v>911.43333333333339</v>
      </c>
      <c r="M45" s="31">
        <v>895.7</v>
      </c>
      <c r="N45" s="31">
        <v>877</v>
      </c>
      <c r="O45" s="260">
        <v>36501850</v>
      </c>
      <c r="P45" s="261">
        <v>2.9031307747931119E-2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101.55</v>
      </c>
      <c r="F46" s="38">
        <v>100.8</v>
      </c>
      <c r="G46" s="39">
        <v>99.399999999999991</v>
      </c>
      <c r="H46" s="39">
        <v>97.25</v>
      </c>
      <c r="I46" s="39">
        <v>95.85</v>
      </c>
      <c r="J46" s="39">
        <v>102.94999999999999</v>
      </c>
      <c r="K46" s="39">
        <v>104.35</v>
      </c>
      <c r="L46" s="39">
        <v>106.49999999999999</v>
      </c>
      <c r="M46" s="31">
        <v>102.2</v>
      </c>
      <c r="N46" s="31">
        <v>98.65</v>
      </c>
      <c r="O46" s="260">
        <v>113106000</v>
      </c>
      <c r="P46" s="261">
        <v>-3.6148890479599141E-2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270.95</v>
      </c>
      <c r="F47" s="38">
        <v>271.23333333333335</v>
      </c>
      <c r="G47" s="39">
        <v>265.26666666666671</v>
      </c>
      <c r="H47" s="39">
        <v>259.58333333333337</v>
      </c>
      <c r="I47" s="39">
        <v>253.61666666666673</v>
      </c>
      <c r="J47" s="39">
        <v>276.91666666666669</v>
      </c>
      <c r="K47" s="39">
        <v>282.88333333333338</v>
      </c>
      <c r="L47" s="39">
        <v>288.56666666666666</v>
      </c>
      <c r="M47" s="31">
        <v>277.2</v>
      </c>
      <c r="N47" s="31">
        <v>265.55</v>
      </c>
      <c r="O47" s="260">
        <v>32847500</v>
      </c>
      <c r="P47" s="261">
        <v>-2.9329196217494091E-2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18369.349999999999</v>
      </c>
      <c r="F48" s="38">
        <v>18329.833333333332</v>
      </c>
      <c r="G48" s="39">
        <v>18214.666666666664</v>
      </c>
      <c r="H48" s="39">
        <v>18059.983333333334</v>
      </c>
      <c r="I48" s="39">
        <v>17944.816666666666</v>
      </c>
      <c r="J48" s="39">
        <v>18484.516666666663</v>
      </c>
      <c r="K48" s="39">
        <v>18599.683333333327</v>
      </c>
      <c r="L48" s="39">
        <v>18754.366666666661</v>
      </c>
      <c r="M48" s="31">
        <v>18445</v>
      </c>
      <c r="N48" s="31">
        <v>18175.150000000001</v>
      </c>
      <c r="O48" s="260">
        <v>210000</v>
      </c>
      <c r="P48" s="261">
        <v>-1.0833725859632595E-2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358.85</v>
      </c>
      <c r="F49" s="38">
        <v>358.2833333333333</v>
      </c>
      <c r="G49" s="39">
        <v>356.56666666666661</v>
      </c>
      <c r="H49" s="39">
        <v>354.2833333333333</v>
      </c>
      <c r="I49" s="39">
        <v>352.56666666666661</v>
      </c>
      <c r="J49" s="39">
        <v>360.56666666666661</v>
      </c>
      <c r="K49" s="39">
        <v>362.2833333333333</v>
      </c>
      <c r="L49" s="39">
        <v>364.56666666666661</v>
      </c>
      <c r="M49" s="31">
        <v>360</v>
      </c>
      <c r="N49" s="31">
        <v>356</v>
      </c>
      <c r="O49" s="260">
        <v>31217400</v>
      </c>
      <c r="P49" s="261">
        <v>8.6565096952908585E-4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4631.25</v>
      </c>
      <c r="F50" s="38">
        <v>4629.833333333333</v>
      </c>
      <c r="G50" s="39">
        <v>4606.4166666666661</v>
      </c>
      <c r="H50" s="39">
        <v>4581.583333333333</v>
      </c>
      <c r="I50" s="39">
        <v>4558.1666666666661</v>
      </c>
      <c r="J50" s="39">
        <v>4654.6666666666661</v>
      </c>
      <c r="K50" s="39">
        <v>4678.0833333333321</v>
      </c>
      <c r="L50" s="39">
        <v>4702.9166666666661</v>
      </c>
      <c r="M50" s="31">
        <v>4653.25</v>
      </c>
      <c r="N50" s="31">
        <v>4605</v>
      </c>
      <c r="O50" s="260">
        <v>2322400</v>
      </c>
      <c r="P50" s="261">
        <v>3.6970887658510448E-2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455.55</v>
      </c>
      <c r="F51" s="38">
        <v>453.63333333333338</v>
      </c>
      <c r="G51" s="39">
        <v>450.26666666666677</v>
      </c>
      <c r="H51" s="39">
        <v>444.98333333333341</v>
      </c>
      <c r="I51" s="39">
        <v>441.61666666666679</v>
      </c>
      <c r="J51" s="39">
        <v>458.91666666666674</v>
      </c>
      <c r="K51" s="39">
        <v>462.28333333333342</v>
      </c>
      <c r="L51" s="39">
        <v>467.56666666666672</v>
      </c>
      <c r="M51" s="31">
        <v>457</v>
      </c>
      <c r="N51" s="31">
        <v>448.35</v>
      </c>
      <c r="O51" s="260">
        <v>8004000</v>
      </c>
      <c r="P51" s="261">
        <v>-5.434782608695652E-2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338.3</v>
      </c>
      <c r="F52" s="38">
        <v>337.4666666666667</v>
      </c>
      <c r="G52" s="39">
        <v>333.88333333333338</v>
      </c>
      <c r="H52" s="39">
        <v>329.4666666666667</v>
      </c>
      <c r="I52" s="39">
        <v>325.88333333333338</v>
      </c>
      <c r="J52" s="39">
        <v>341.88333333333338</v>
      </c>
      <c r="K52" s="39">
        <v>345.46666666666664</v>
      </c>
      <c r="L52" s="39">
        <v>349.88333333333338</v>
      </c>
      <c r="M52" s="31">
        <v>341.05</v>
      </c>
      <c r="N52" s="31">
        <v>333.05</v>
      </c>
      <c r="O52" s="260">
        <v>49966200</v>
      </c>
      <c r="P52" s="261">
        <v>7.5708414449491667E-4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736.85</v>
      </c>
      <c r="F53" s="38">
        <v>738.33333333333337</v>
      </c>
      <c r="G53" s="39">
        <v>729.76666666666677</v>
      </c>
      <c r="H53" s="39">
        <v>722.68333333333339</v>
      </c>
      <c r="I53" s="39">
        <v>714.11666666666679</v>
      </c>
      <c r="J53" s="39">
        <v>745.41666666666674</v>
      </c>
      <c r="K53" s="39">
        <v>753.98333333333335</v>
      </c>
      <c r="L53" s="39">
        <v>761.06666666666672</v>
      </c>
      <c r="M53" s="31">
        <v>746.9</v>
      </c>
      <c r="N53" s="31">
        <v>731.25</v>
      </c>
      <c r="O53" s="260">
        <v>5873400</v>
      </c>
      <c r="P53" s="261">
        <v>-5.1197357555739058E-3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271.45</v>
      </c>
      <c r="F54" s="38">
        <v>271.48333333333335</v>
      </c>
      <c r="G54" s="39">
        <v>268.9666666666667</v>
      </c>
      <c r="H54" s="39">
        <v>266.48333333333335</v>
      </c>
      <c r="I54" s="39">
        <v>263.9666666666667</v>
      </c>
      <c r="J54" s="39">
        <v>273.9666666666667</v>
      </c>
      <c r="K54" s="39">
        <v>276.48333333333335</v>
      </c>
      <c r="L54" s="39">
        <v>278.9666666666667</v>
      </c>
      <c r="M54" s="31">
        <v>274</v>
      </c>
      <c r="N54" s="31">
        <v>269</v>
      </c>
      <c r="O54" s="260">
        <v>16009400</v>
      </c>
      <c r="P54" s="261">
        <v>-4.2173468227804933E-2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1061.1500000000001</v>
      </c>
      <c r="F55" s="38">
        <v>1063.1499999999999</v>
      </c>
      <c r="G55" s="39">
        <v>1054.9499999999998</v>
      </c>
      <c r="H55" s="39">
        <v>1048.75</v>
      </c>
      <c r="I55" s="39">
        <v>1040.55</v>
      </c>
      <c r="J55" s="39">
        <v>1069.3499999999997</v>
      </c>
      <c r="K55" s="39">
        <v>1077.55</v>
      </c>
      <c r="L55" s="39">
        <v>1083.7499999999995</v>
      </c>
      <c r="M55" s="31">
        <v>1071.3499999999999</v>
      </c>
      <c r="N55" s="31">
        <v>1056.95</v>
      </c>
      <c r="O55" s="260">
        <v>11645000</v>
      </c>
      <c r="P55" s="261">
        <v>1.3049151805132666E-2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1264.5999999999999</v>
      </c>
      <c r="F56" s="38">
        <v>1261.8666666666666</v>
      </c>
      <c r="G56" s="39">
        <v>1254.083333333333</v>
      </c>
      <c r="H56" s="39">
        <v>1243.5666666666664</v>
      </c>
      <c r="I56" s="39">
        <v>1235.7833333333328</v>
      </c>
      <c r="J56" s="39">
        <v>1272.3833333333332</v>
      </c>
      <c r="K56" s="39">
        <v>1280.1666666666665</v>
      </c>
      <c r="L56" s="39">
        <v>1290.6833333333334</v>
      </c>
      <c r="M56" s="31">
        <v>1269.6500000000001</v>
      </c>
      <c r="N56" s="31">
        <v>1251.3499999999999</v>
      </c>
      <c r="O56" s="260">
        <v>12086100</v>
      </c>
      <c r="P56" s="261">
        <v>-3.2117016292748948E-2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232.35</v>
      </c>
      <c r="F57" s="38">
        <v>231.18333333333331</v>
      </c>
      <c r="G57" s="39">
        <v>229.16666666666663</v>
      </c>
      <c r="H57" s="39">
        <v>225.98333333333332</v>
      </c>
      <c r="I57" s="39">
        <v>223.96666666666664</v>
      </c>
      <c r="J57" s="39">
        <v>234.36666666666662</v>
      </c>
      <c r="K57" s="39">
        <v>236.38333333333333</v>
      </c>
      <c r="L57" s="39">
        <v>239.56666666666661</v>
      </c>
      <c r="M57" s="31">
        <v>233.2</v>
      </c>
      <c r="N57" s="31">
        <v>228</v>
      </c>
      <c r="O57" s="260">
        <v>79434600</v>
      </c>
      <c r="P57" s="261">
        <v>0.20927109974424551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5059</v>
      </c>
      <c r="F58" s="38">
        <v>5022.6333333333332</v>
      </c>
      <c r="G58" s="39">
        <v>4976.4666666666662</v>
      </c>
      <c r="H58" s="39">
        <v>4893.9333333333334</v>
      </c>
      <c r="I58" s="39">
        <v>4847.7666666666664</v>
      </c>
      <c r="J58" s="39">
        <v>5105.1666666666661</v>
      </c>
      <c r="K58" s="39">
        <v>5151.3333333333339</v>
      </c>
      <c r="L58" s="39">
        <v>5233.8666666666659</v>
      </c>
      <c r="M58" s="31">
        <v>5068.8</v>
      </c>
      <c r="N58" s="31">
        <v>4940.1000000000004</v>
      </c>
      <c r="O58" s="260">
        <v>705300</v>
      </c>
      <c r="P58" s="261">
        <v>6.5971435048741783E-2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1979.8</v>
      </c>
      <c r="F59" s="38">
        <v>1985.5</v>
      </c>
      <c r="G59" s="39">
        <v>1967.5</v>
      </c>
      <c r="H59" s="39">
        <v>1955.2</v>
      </c>
      <c r="I59" s="39">
        <v>1937.2</v>
      </c>
      <c r="J59" s="39">
        <v>1997.8</v>
      </c>
      <c r="K59" s="39">
        <v>2015.8</v>
      </c>
      <c r="L59" s="39">
        <v>2028.1</v>
      </c>
      <c r="M59" s="31">
        <v>2003.5</v>
      </c>
      <c r="N59" s="31">
        <v>1973.2</v>
      </c>
      <c r="O59" s="260">
        <v>2679950</v>
      </c>
      <c r="P59" s="261">
        <v>6.1760840998685944E-3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707.25</v>
      </c>
      <c r="F60" s="38">
        <v>706.13333333333321</v>
      </c>
      <c r="G60" s="39">
        <v>698.4166666666664</v>
      </c>
      <c r="H60" s="39">
        <v>689.58333333333314</v>
      </c>
      <c r="I60" s="39">
        <v>681.86666666666633</v>
      </c>
      <c r="J60" s="39">
        <v>714.96666666666647</v>
      </c>
      <c r="K60" s="39">
        <v>722.68333333333317</v>
      </c>
      <c r="L60" s="39">
        <v>731.51666666666654</v>
      </c>
      <c r="M60" s="31">
        <v>713.85</v>
      </c>
      <c r="N60" s="31">
        <v>697.3</v>
      </c>
      <c r="O60" s="260">
        <v>4930000</v>
      </c>
      <c r="P60" s="261">
        <v>2.2821576763485476E-2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1066.7</v>
      </c>
      <c r="F61" s="38">
        <v>1068.0666666666666</v>
      </c>
      <c r="G61" s="39">
        <v>1062.6333333333332</v>
      </c>
      <c r="H61" s="39">
        <v>1058.5666666666666</v>
      </c>
      <c r="I61" s="39">
        <v>1053.1333333333332</v>
      </c>
      <c r="J61" s="39">
        <v>1072.1333333333332</v>
      </c>
      <c r="K61" s="39">
        <v>1077.5666666666666</v>
      </c>
      <c r="L61" s="39">
        <v>1081.6333333333332</v>
      </c>
      <c r="M61" s="31">
        <v>1073.5</v>
      </c>
      <c r="N61" s="31">
        <v>1064</v>
      </c>
      <c r="O61" s="260">
        <v>1935500</v>
      </c>
      <c r="P61" s="261">
        <v>-2.7093596059113302E-2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307</v>
      </c>
      <c r="F62" s="38">
        <v>306.59999999999997</v>
      </c>
      <c r="G62" s="39">
        <v>304.34999999999991</v>
      </c>
      <c r="H62" s="39">
        <v>301.69999999999993</v>
      </c>
      <c r="I62" s="39">
        <v>299.44999999999987</v>
      </c>
      <c r="J62" s="39">
        <v>309.24999999999994</v>
      </c>
      <c r="K62" s="39">
        <v>311.50000000000006</v>
      </c>
      <c r="L62" s="39">
        <v>314.14999999999998</v>
      </c>
      <c r="M62" s="31">
        <v>308.85000000000002</v>
      </c>
      <c r="N62" s="31">
        <v>303.95</v>
      </c>
      <c r="O62" s="260">
        <v>12805200</v>
      </c>
      <c r="P62" s="261">
        <v>-4.0334547416700388E-2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133.6</v>
      </c>
      <c r="F63" s="38">
        <v>133.21666666666667</v>
      </c>
      <c r="G63" s="39">
        <v>132.58333333333334</v>
      </c>
      <c r="H63" s="39">
        <v>131.56666666666666</v>
      </c>
      <c r="I63" s="39">
        <v>130.93333333333334</v>
      </c>
      <c r="J63" s="39">
        <v>134.23333333333335</v>
      </c>
      <c r="K63" s="39">
        <v>134.86666666666667</v>
      </c>
      <c r="L63" s="39">
        <v>135.88333333333335</v>
      </c>
      <c r="M63" s="31">
        <v>133.85</v>
      </c>
      <c r="N63" s="31">
        <v>132.19999999999999</v>
      </c>
      <c r="O63" s="260">
        <v>36370000</v>
      </c>
      <c r="P63" s="261">
        <v>-4.9247606019151846E-3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1756.45</v>
      </c>
      <c r="F64" s="38">
        <v>1752.6833333333334</v>
      </c>
      <c r="G64" s="39">
        <v>1740.9166666666667</v>
      </c>
      <c r="H64" s="39">
        <v>1725.3833333333334</v>
      </c>
      <c r="I64" s="39">
        <v>1713.6166666666668</v>
      </c>
      <c r="J64" s="39">
        <v>1768.2166666666667</v>
      </c>
      <c r="K64" s="39">
        <v>1779.9833333333331</v>
      </c>
      <c r="L64" s="39">
        <v>1795.5166666666667</v>
      </c>
      <c r="M64" s="31">
        <v>1764.45</v>
      </c>
      <c r="N64" s="31">
        <v>1737.15</v>
      </c>
      <c r="O64" s="260">
        <v>5628000</v>
      </c>
      <c r="P64" s="261">
        <v>3.2471106219042374E-2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574.4</v>
      </c>
      <c r="F65" s="38">
        <v>571.33333333333337</v>
      </c>
      <c r="G65" s="39">
        <v>567.06666666666672</v>
      </c>
      <c r="H65" s="39">
        <v>559.73333333333335</v>
      </c>
      <c r="I65" s="39">
        <v>555.4666666666667</v>
      </c>
      <c r="J65" s="39">
        <v>578.66666666666674</v>
      </c>
      <c r="K65" s="39">
        <v>582.93333333333339</v>
      </c>
      <c r="L65" s="39">
        <v>590.26666666666677</v>
      </c>
      <c r="M65" s="31">
        <v>575.6</v>
      </c>
      <c r="N65" s="31">
        <v>564</v>
      </c>
      <c r="O65" s="260">
        <v>15540000</v>
      </c>
      <c r="P65" s="261">
        <v>-2.0793950850661626E-2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2018.25</v>
      </c>
      <c r="F66" s="38">
        <v>2013.95</v>
      </c>
      <c r="G66" s="39">
        <v>2002.95</v>
      </c>
      <c r="H66" s="39">
        <v>1987.65</v>
      </c>
      <c r="I66" s="39">
        <v>1976.65</v>
      </c>
      <c r="J66" s="39">
        <v>2029.25</v>
      </c>
      <c r="K66" s="39">
        <v>2040.25</v>
      </c>
      <c r="L66" s="39">
        <v>2055.5500000000002</v>
      </c>
      <c r="M66" s="31">
        <v>2024.95</v>
      </c>
      <c r="N66" s="31">
        <v>1998.65</v>
      </c>
      <c r="O66" s="260">
        <v>1836000</v>
      </c>
      <c r="P66" s="261">
        <v>4.3763676148796497E-3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2078.15</v>
      </c>
      <c r="F67" s="38">
        <v>2093.0333333333333</v>
      </c>
      <c r="G67" s="39">
        <v>2050.1166666666668</v>
      </c>
      <c r="H67" s="39">
        <v>2022.0833333333335</v>
      </c>
      <c r="I67" s="39">
        <v>1979.166666666667</v>
      </c>
      <c r="J67" s="39">
        <v>2121.0666666666666</v>
      </c>
      <c r="K67" s="39">
        <v>2163.9833333333336</v>
      </c>
      <c r="L67" s="39">
        <v>2192.0166666666664</v>
      </c>
      <c r="M67" s="31">
        <v>2135.9499999999998</v>
      </c>
      <c r="N67" s="31">
        <v>2065</v>
      </c>
      <c r="O67" s="260">
        <v>2150700</v>
      </c>
      <c r="P67" s="261">
        <v>-2.1697598253275108E-2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187.35</v>
      </c>
      <c r="F68" s="38">
        <v>186.1</v>
      </c>
      <c r="G68" s="39">
        <v>183.64999999999998</v>
      </c>
      <c r="H68" s="39">
        <v>179.95</v>
      </c>
      <c r="I68" s="39">
        <v>177.49999999999997</v>
      </c>
      <c r="J68" s="39">
        <v>189.79999999999998</v>
      </c>
      <c r="K68" s="39">
        <v>192.24999999999997</v>
      </c>
      <c r="L68" s="39">
        <v>195.95</v>
      </c>
      <c r="M68" s="31">
        <v>188.55</v>
      </c>
      <c r="N68" s="31">
        <v>182.4</v>
      </c>
      <c r="O68" s="260">
        <v>15638000</v>
      </c>
      <c r="P68" s="261">
        <v>-5.146059782608696E-2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3727.9</v>
      </c>
      <c r="F69" s="38">
        <v>3754.7666666666664</v>
      </c>
      <c r="G69" s="39">
        <v>3667.083333333333</v>
      </c>
      <c r="H69" s="39">
        <v>3606.2666666666664</v>
      </c>
      <c r="I69" s="39">
        <v>3518.583333333333</v>
      </c>
      <c r="J69" s="39">
        <v>3815.583333333333</v>
      </c>
      <c r="K69" s="39">
        <v>3903.2666666666664</v>
      </c>
      <c r="L69" s="39">
        <v>3964.083333333333</v>
      </c>
      <c r="M69" s="31">
        <v>3842.45</v>
      </c>
      <c r="N69" s="31">
        <v>3693.95</v>
      </c>
      <c r="O69" s="260">
        <v>2934000</v>
      </c>
      <c r="P69" s="261">
        <v>-2.004008016032064E-2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4912.05</v>
      </c>
      <c r="F70" s="38">
        <v>4901.4333333333334</v>
      </c>
      <c r="G70" s="39">
        <v>4833.2666666666664</v>
      </c>
      <c r="H70" s="39">
        <v>4754.4833333333327</v>
      </c>
      <c r="I70" s="39">
        <v>4686.3166666666657</v>
      </c>
      <c r="J70" s="39">
        <v>4980.2166666666672</v>
      </c>
      <c r="K70" s="39">
        <v>5048.3833333333332</v>
      </c>
      <c r="L70" s="39">
        <v>5127.1666666666679</v>
      </c>
      <c r="M70" s="31">
        <v>4969.6000000000004</v>
      </c>
      <c r="N70" s="31">
        <v>4822.6499999999996</v>
      </c>
      <c r="O70" s="260">
        <v>1432200</v>
      </c>
      <c r="P70" s="261">
        <v>6.4652143359100493E-3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488.85</v>
      </c>
      <c r="F71" s="38">
        <v>488.93333333333334</v>
      </c>
      <c r="G71" s="39">
        <v>485.41666666666669</v>
      </c>
      <c r="H71" s="39">
        <v>481.98333333333335</v>
      </c>
      <c r="I71" s="39">
        <v>478.4666666666667</v>
      </c>
      <c r="J71" s="39">
        <v>492.36666666666667</v>
      </c>
      <c r="K71" s="39">
        <v>495.88333333333333</v>
      </c>
      <c r="L71" s="39">
        <v>499.31666666666666</v>
      </c>
      <c r="M71" s="31">
        <v>492.45</v>
      </c>
      <c r="N71" s="31">
        <v>485.5</v>
      </c>
      <c r="O71" s="260">
        <v>44421300</v>
      </c>
      <c r="P71" s="261">
        <v>2.1281438488676453E-2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5895.95</v>
      </c>
      <c r="F72" s="38">
        <v>5839.6833333333334</v>
      </c>
      <c r="G72" s="39">
        <v>5772.166666666667</v>
      </c>
      <c r="H72" s="39">
        <v>5648.3833333333332</v>
      </c>
      <c r="I72" s="39">
        <v>5580.8666666666668</v>
      </c>
      <c r="J72" s="39">
        <v>5963.4666666666672</v>
      </c>
      <c r="K72" s="39">
        <v>6030.9833333333336</v>
      </c>
      <c r="L72" s="39">
        <v>6154.7666666666673</v>
      </c>
      <c r="M72" s="31">
        <v>5907.2</v>
      </c>
      <c r="N72" s="31">
        <v>5715.9</v>
      </c>
      <c r="O72" s="260">
        <v>3378875</v>
      </c>
      <c r="P72" s="261">
        <v>0.1368549438533036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3389.65</v>
      </c>
      <c r="F73" s="38">
        <v>3364.9333333333329</v>
      </c>
      <c r="G73" s="39">
        <v>3331.3666666666659</v>
      </c>
      <c r="H73" s="39">
        <v>3273.083333333333</v>
      </c>
      <c r="I73" s="39">
        <v>3239.516666666666</v>
      </c>
      <c r="J73" s="39">
        <v>3423.2166666666658</v>
      </c>
      <c r="K73" s="39">
        <v>3456.7833333333324</v>
      </c>
      <c r="L73" s="39">
        <v>3515.0666666666657</v>
      </c>
      <c r="M73" s="31">
        <v>3398.5</v>
      </c>
      <c r="N73" s="31">
        <v>3306.65</v>
      </c>
      <c r="O73" s="260">
        <v>4751600</v>
      </c>
      <c r="P73" s="261">
        <v>1.7709563164108619E-3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2603.3000000000002</v>
      </c>
      <c r="F74" s="38">
        <v>2596.3333333333335</v>
      </c>
      <c r="G74" s="39">
        <v>2580.666666666667</v>
      </c>
      <c r="H74" s="39">
        <v>2558.0333333333333</v>
      </c>
      <c r="I74" s="39">
        <v>2542.3666666666668</v>
      </c>
      <c r="J74" s="39">
        <v>2618.9666666666672</v>
      </c>
      <c r="K74" s="39">
        <v>2634.6333333333341</v>
      </c>
      <c r="L74" s="39">
        <v>2657.2666666666673</v>
      </c>
      <c r="M74" s="31">
        <v>2612</v>
      </c>
      <c r="N74" s="31">
        <v>2573.6999999999998</v>
      </c>
      <c r="O74" s="260">
        <v>1242725</v>
      </c>
      <c r="P74" s="261">
        <v>-1.1376066506234959E-2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265.2</v>
      </c>
      <c r="F75" s="38">
        <v>263.63333333333338</v>
      </c>
      <c r="G75" s="39">
        <v>261.76666666666677</v>
      </c>
      <c r="H75" s="39">
        <v>258.33333333333337</v>
      </c>
      <c r="I75" s="39">
        <v>256.46666666666675</v>
      </c>
      <c r="J75" s="39">
        <v>267.06666666666678</v>
      </c>
      <c r="K75" s="39">
        <v>268.93333333333345</v>
      </c>
      <c r="L75" s="39">
        <v>272.36666666666679</v>
      </c>
      <c r="M75" s="31">
        <v>265.5</v>
      </c>
      <c r="N75" s="31">
        <v>260.2</v>
      </c>
      <c r="O75" s="260">
        <v>17859600</v>
      </c>
      <c r="P75" s="261">
        <v>-4.2277992277992275E-2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134.30000000000001</v>
      </c>
      <c r="F76" s="38">
        <v>134.33333333333334</v>
      </c>
      <c r="G76" s="39">
        <v>132.9666666666667</v>
      </c>
      <c r="H76" s="39">
        <v>131.63333333333335</v>
      </c>
      <c r="I76" s="39">
        <v>130.26666666666671</v>
      </c>
      <c r="J76" s="39">
        <v>135.66666666666669</v>
      </c>
      <c r="K76" s="39">
        <v>137.0333333333333</v>
      </c>
      <c r="L76" s="39">
        <v>138.36666666666667</v>
      </c>
      <c r="M76" s="31">
        <v>135.69999999999999</v>
      </c>
      <c r="N76" s="31">
        <v>133</v>
      </c>
      <c r="O76" s="260">
        <v>124445000</v>
      </c>
      <c r="P76" s="261">
        <v>7.6110278936075458E-3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118.7</v>
      </c>
      <c r="F77" s="38">
        <v>118</v>
      </c>
      <c r="G77" s="39">
        <v>117.05</v>
      </c>
      <c r="H77" s="39">
        <v>115.39999999999999</v>
      </c>
      <c r="I77" s="39">
        <v>114.44999999999999</v>
      </c>
      <c r="J77" s="39">
        <v>119.65</v>
      </c>
      <c r="K77" s="39">
        <v>120.6</v>
      </c>
      <c r="L77" s="39">
        <v>122.25000000000001</v>
      </c>
      <c r="M77" s="31">
        <v>118.95</v>
      </c>
      <c r="N77" s="31">
        <v>116.35</v>
      </c>
      <c r="O77" s="260">
        <v>136572900</v>
      </c>
      <c r="P77" s="261">
        <v>-2.3394158144509057E-3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833.3</v>
      </c>
      <c r="F78" s="38">
        <v>831.9666666666667</v>
      </c>
      <c r="G78" s="39">
        <v>825.33333333333337</v>
      </c>
      <c r="H78" s="39">
        <v>817.36666666666667</v>
      </c>
      <c r="I78" s="39">
        <v>810.73333333333335</v>
      </c>
      <c r="J78" s="39">
        <v>839.93333333333339</v>
      </c>
      <c r="K78" s="39">
        <v>846.56666666666661</v>
      </c>
      <c r="L78" s="39">
        <v>854.53333333333342</v>
      </c>
      <c r="M78" s="31">
        <v>838.6</v>
      </c>
      <c r="N78" s="31">
        <v>824</v>
      </c>
      <c r="O78" s="260">
        <v>6175550</v>
      </c>
      <c r="P78" s="261">
        <v>-2.3474178403755868E-4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52.55</v>
      </c>
      <c r="F79" s="38">
        <v>52.5</v>
      </c>
      <c r="G79" s="39">
        <v>52.05</v>
      </c>
      <c r="H79" s="39">
        <v>51.55</v>
      </c>
      <c r="I79" s="39">
        <v>51.099999999999994</v>
      </c>
      <c r="J79" s="39">
        <v>53</v>
      </c>
      <c r="K79" s="39">
        <v>53.45</v>
      </c>
      <c r="L79" s="39">
        <v>53.95</v>
      </c>
      <c r="M79" s="31">
        <v>52.95</v>
      </c>
      <c r="N79" s="31">
        <v>52</v>
      </c>
      <c r="O79" s="260">
        <v>125977500</v>
      </c>
      <c r="P79" s="261">
        <v>1.670601053205012E-2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557.85</v>
      </c>
      <c r="F80" s="38">
        <v>557.6</v>
      </c>
      <c r="G80" s="39">
        <v>551.20000000000005</v>
      </c>
      <c r="H80" s="39">
        <v>544.55000000000007</v>
      </c>
      <c r="I80" s="39">
        <v>538.15000000000009</v>
      </c>
      <c r="J80" s="39">
        <v>564.25</v>
      </c>
      <c r="K80" s="39">
        <v>570.64999999999986</v>
      </c>
      <c r="L80" s="39">
        <v>577.29999999999995</v>
      </c>
      <c r="M80" s="31">
        <v>564</v>
      </c>
      <c r="N80" s="31">
        <v>550.95000000000005</v>
      </c>
      <c r="O80" s="260">
        <v>8450000</v>
      </c>
      <c r="P80" s="261">
        <v>7.8838174273858919E-2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1024.95</v>
      </c>
      <c r="F81" s="38">
        <v>1022.0333333333333</v>
      </c>
      <c r="G81" s="39">
        <v>1011.0666666666666</v>
      </c>
      <c r="H81" s="39">
        <v>997.18333333333328</v>
      </c>
      <c r="I81" s="39">
        <v>986.21666666666658</v>
      </c>
      <c r="J81" s="39">
        <v>1035.9166666666665</v>
      </c>
      <c r="K81" s="39">
        <v>1046.8833333333332</v>
      </c>
      <c r="L81" s="39">
        <v>1060.7666666666667</v>
      </c>
      <c r="M81" s="31">
        <v>1033</v>
      </c>
      <c r="N81" s="31">
        <v>1008.15</v>
      </c>
      <c r="O81" s="260">
        <v>8439000</v>
      </c>
      <c r="P81" s="261">
        <v>1.2842054728756601E-2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1537.1</v>
      </c>
      <c r="F82" s="38">
        <v>1547.95</v>
      </c>
      <c r="G82" s="39">
        <v>1519.7</v>
      </c>
      <c r="H82" s="39">
        <v>1502.3</v>
      </c>
      <c r="I82" s="39">
        <v>1474.05</v>
      </c>
      <c r="J82" s="39">
        <v>1565.3500000000001</v>
      </c>
      <c r="K82" s="39">
        <v>1593.6000000000001</v>
      </c>
      <c r="L82" s="39">
        <v>1611.0000000000002</v>
      </c>
      <c r="M82" s="31">
        <v>1576.2</v>
      </c>
      <c r="N82" s="31">
        <v>1530.55</v>
      </c>
      <c r="O82" s="260">
        <v>3914000</v>
      </c>
      <c r="P82" s="261">
        <v>6.2951496388028896E-2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324.2</v>
      </c>
      <c r="F83" s="38">
        <v>325.05</v>
      </c>
      <c r="G83" s="39">
        <v>321.65000000000003</v>
      </c>
      <c r="H83" s="39">
        <v>319.10000000000002</v>
      </c>
      <c r="I83" s="39">
        <v>315.70000000000005</v>
      </c>
      <c r="J83" s="39">
        <v>327.60000000000002</v>
      </c>
      <c r="K83" s="39">
        <v>331</v>
      </c>
      <c r="L83" s="39">
        <v>333.55</v>
      </c>
      <c r="M83" s="31">
        <v>328.45</v>
      </c>
      <c r="N83" s="31">
        <v>322.5</v>
      </c>
      <c r="O83" s="260">
        <v>11354000</v>
      </c>
      <c r="P83" s="261">
        <v>-1.4072119613016711E-3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1845.05</v>
      </c>
      <c r="F84" s="38">
        <v>1840.7833333333335</v>
      </c>
      <c r="G84" s="39">
        <v>1832.5666666666671</v>
      </c>
      <c r="H84" s="39">
        <v>1820.0833333333335</v>
      </c>
      <c r="I84" s="39">
        <v>1811.866666666667</v>
      </c>
      <c r="J84" s="39">
        <v>1853.2666666666671</v>
      </c>
      <c r="K84" s="39">
        <v>1861.4833333333338</v>
      </c>
      <c r="L84" s="39">
        <v>1873.9666666666672</v>
      </c>
      <c r="M84" s="31">
        <v>1849</v>
      </c>
      <c r="N84" s="31">
        <v>1828.3</v>
      </c>
      <c r="O84" s="260">
        <v>13301900</v>
      </c>
      <c r="P84" s="261">
        <v>1.7698150234400554E-2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472.1</v>
      </c>
      <c r="F85" s="38">
        <v>469.58333333333331</v>
      </c>
      <c r="G85" s="39">
        <v>466.26666666666665</v>
      </c>
      <c r="H85" s="39">
        <v>460.43333333333334</v>
      </c>
      <c r="I85" s="39">
        <v>457.11666666666667</v>
      </c>
      <c r="J85" s="39">
        <v>475.41666666666663</v>
      </c>
      <c r="K85" s="39">
        <v>478.73333333333335</v>
      </c>
      <c r="L85" s="39">
        <v>484.56666666666661</v>
      </c>
      <c r="M85" s="31">
        <v>472.9</v>
      </c>
      <c r="N85" s="31">
        <v>463.75</v>
      </c>
      <c r="O85" s="260">
        <v>7800000</v>
      </c>
      <c r="P85" s="261">
        <v>-3.5101283438997988E-2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3836.55</v>
      </c>
      <c r="F86" s="38">
        <v>3818.5333333333333</v>
      </c>
      <c r="G86" s="39">
        <v>3787.0166666666664</v>
      </c>
      <c r="H86" s="39">
        <v>3737.4833333333331</v>
      </c>
      <c r="I86" s="39">
        <v>3705.9666666666662</v>
      </c>
      <c r="J86" s="39">
        <v>3868.0666666666666</v>
      </c>
      <c r="K86" s="39">
        <v>3899.5833333333339</v>
      </c>
      <c r="L86" s="39">
        <v>3949.1166666666668</v>
      </c>
      <c r="M86" s="31">
        <v>3850.05</v>
      </c>
      <c r="N86" s="31">
        <v>3769</v>
      </c>
      <c r="O86" s="260">
        <v>4223700</v>
      </c>
      <c r="P86" s="261">
        <v>3.2563256325632561E-2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1320.55</v>
      </c>
      <c r="F87" s="38">
        <v>1326.2166666666665</v>
      </c>
      <c r="G87" s="39">
        <v>1312.333333333333</v>
      </c>
      <c r="H87" s="39">
        <v>1304.1166666666666</v>
      </c>
      <c r="I87" s="39">
        <v>1290.2333333333331</v>
      </c>
      <c r="J87" s="39">
        <v>1334.4333333333329</v>
      </c>
      <c r="K87" s="39">
        <v>1348.3166666666666</v>
      </c>
      <c r="L87" s="39">
        <v>1356.5333333333328</v>
      </c>
      <c r="M87" s="31">
        <v>1340.1</v>
      </c>
      <c r="N87" s="31">
        <v>1318</v>
      </c>
      <c r="O87" s="260">
        <v>5385000</v>
      </c>
      <c r="P87" s="261">
        <v>2.1627774615822423E-2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1148.2</v>
      </c>
      <c r="F88" s="38">
        <v>1142.7666666666667</v>
      </c>
      <c r="G88" s="39">
        <v>1135.7833333333333</v>
      </c>
      <c r="H88" s="39">
        <v>1123.3666666666666</v>
      </c>
      <c r="I88" s="39">
        <v>1116.3833333333332</v>
      </c>
      <c r="J88" s="39">
        <v>1155.1833333333334</v>
      </c>
      <c r="K88" s="39">
        <v>1162.1666666666665</v>
      </c>
      <c r="L88" s="39">
        <v>1174.5833333333335</v>
      </c>
      <c r="M88" s="31">
        <v>1149.75</v>
      </c>
      <c r="N88" s="31">
        <v>1130.3499999999999</v>
      </c>
      <c r="O88" s="260">
        <v>11174800</v>
      </c>
      <c r="P88" s="261">
        <v>3.4339769340417263E-2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2524.5</v>
      </c>
      <c r="F89" s="38">
        <v>2509.85</v>
      </c>
      <c r="G89" s="39">
        <v>2486.75</v>
      </c>
      <c r="H89" s="39">
        <v>2449</v>
      </c>
      <c r="I89" s="39">
        <v>2425.9</v>
      </c>
      <c r="J89" s="39">
        <v>2547.6</v>
      </c>
      <c r="K89" s="39">
        <v>2570.6999999999994</v>
      </c>
      <c r="L89" s="39">
        <v>2608.4499999999998</v>
      </c>
      <c r="M89" s="31">
        <v>2532.9499999999998</v>
      </c>
      <c r="N89" s="31">
        <v>2472.1</v>
      </c>
      <c r="O89" s="260">
        <v>2987400</v>
      </c>
      <c r="P89" s="261">
        <v>1.8929704287322213E-2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1656.95</v>
      </c>
      <c r="F90" s="38">
        <v>1653.3166666666666</v>
      </c>
      <c r="G90" s="39">
        <v>1645.1333333333332</v>
      </c>
      <c r="H90" s="39">
        <v>1633.3166666666666</v>
      </c>
      <c r="I90" s="39">
        <v>1625.1333333333332</v>
      </c>
      <c r="J90" s="39">
        <v>1665.1333333333332</v>
      </c>
      <c r="K90" s="39">
        <v>1673.3166666666666</v>
      </c>
      <c r="L90" s="39">
        <v>1685.1333333333332</v>
      </c>
      <c r="M90" s="31">
        <v>1661.5</v>
      </c>
      <c r="N90" s="31">
        <v>1641.5</v>
      </c>
      <c r="O90" s="260">
        <v>114139850</v>
      </c>
      <c r="P90" s="261">
        <v>9.294023811376546E-3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649.29999999999995</v>
      </c>
      <c r="F91" s="38">
        <v>649.66666666666663</v>
      </c>
      <c r="G91" s="39">
        <v>645.13333333333321</v>
      </c>
      <c r="H91" s="39">
        <v>640.96666666666658</v>
      </c>
      <c r="I91" s="39">
        <v>636.43333333333317</v>
      </c>
      <c r="J91" s="39">
        <v>653.83333333333326</v>
      </c>
      <c r="K91" s="39">
        <v>658.36666666666679</v>
      </c>
      <c r="L91" s="39">
        <v>662.5333333333333</v>
      </c>
      <c r="M91" s="31">
        <v>654.20000000000005</v>
      </c>
      <c r="N91" s="31">
        <v>645.5</v>
      </c>
      <c r="O91" s="260">
        <v>18881500</v>
      </c>
      <c r="P91" s="261">
        <v>9.9136925588989974E-4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3066.4</v>
      </c>
      <c r="F92" s="38">
        <v>3053.7666666666664</v>
      </c>
      <c r="G92" s="39">
        <v>3024.1333333333328</v>
      </c>
      <c r="H92" s="39">
        <v>2981.8666666666663</v>
      </c>
      <c r="I92" s="39">
        <v>2952.2333333333327</v>
      </c>
      <c r="J92" s="39">
        <v>3096.0333333333328</v>
      </c>
      <c r="K92" s="39">
        <v>3125.6666666666661</v>
      </c>
      <c r="L92" s="39">
        <v>3167.9333333333329</v>
      </c>
      <c r="M92" s="31">
        <v>3083.4</v>
      </c>
      <c r="N92" s="31">
        <v>3011.5</v>
      </c>
      <c r="O92" s="260">
        <v>4011900</v>
      </c>
      <c r="P92" s="261">
        <v>-1.1676890104205159E-2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468.65</v>
      </c>
      <c r="F93" s="38">
        <v>462.61666666666662</v>
      </c>
      <c r="G93" s="39">
        <v>455.63333333333321</v>
      </c>
      <c r="H93" s="39">
        <v>442.61666666666662</v>
      </c>
      <c r="I93" s="39">
        <v>435.63333333333321</v>
      </c>
      <c r="J93" s="39">
        <v>475.63333333333321</v>
      </c>
      <c r="K93" s="39">
        <v>482.61666666666667</v>
      </c>
      <c r="L93" s="39">
        <v>495.63333333333321</v>
      </c>
      <c r="M93" s="31">
        <v>469.6</v>
      </c>
      <c r="N93" s="31">
        <v>449.6</v>
      </c>
      <c r="O93" s="260">
        <v>24626000</v>
      </c>
      <c r="P93" s="261">
        <v>-1.6459503944605256E-3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151.85</v>
      </c>
      <c r="F94" s="38">
        <v>151.06666666666666</v>
      </c>
      <c r="G94" s="39">
        <v>149.73333333333332</v>
      </c>
      <c r="H94" s="39">
        <v>147.61666666666665</v>
      </c>
      <c r="I94" s="39">
        <v>146.2833333333333</v>
      </c>
      <c r="J94" s="39">
        <v>153.18333333333334</v>
      </c>
      <c r="K94" s="39">
        <v>154.51666666666671</v>
      </c>
      <c r="L94" s="39">
        <v>156.63333333333335</v>
      </c>
      <c r="M94" s="31">
        <v>152.4</v>
      </c>
      <c r="N94" s="31">
        <v>148.94999999999999</v>
      </c>
      <c r="O94" s="260">
        <v>27083000</v>
      </c>
      <c r="P94" s="261">
        <v>-1.5414258188824663E-2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267.5</v>
      </c>
      <c r="F95" s="38">
        <v>267.05</v>
      </c>
      <c r="G95" s="39">
        <v>265.05</v>
      </c>
      <c r="H95" s="39">
        <v>262.60000000000002</v>
      </c>
      <c r="I95" s="39">
        <v>260.60000000000002</v>
      </c>
      <c r="J95" s="39">
        <v>269.5</v>
      </c>
      <c r="K95" s="39">
        <v>271.5</v>
      </c>
      <c r="L95" s="39">
        <v>273.95</v>
      </c>
      <c r="M95" s="31">
        <v>269.05</v>
      </c>
      <c r="N95" s="31">
        <v>264.60000000000002</v>
      </c>
      <c r="O95" s="260">
        <v>45975600</v>
      </c>
      <c r="P95" s="261">
        <v>-1.7199584439570589E-2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2561.3000000000002</v>
      </c>
      <c r="F96" s="38">
        <v>2562.4333333333334</v>
      </c>
      <c r="G96" s="39">
        <v>2548.8666666666668</v>
      </c>
      <c r="H96" s="39">
        <v>2536.4333333333334</v>
      </c>
      <c r="I96" s="39">
        <v>2522.8666666666668</v>
      </c>
      <c r="J96" s="39">
        <v>2574.8666666666668</v>
      </c>
      <c r="K96" s="39">
        <v>2588.4333333333334</v>
      </c>
      <c r="L96" s="39">
        <v>2600.8666666666668</v>
      </c>
      <c r="M96" s="31">
        <v>2576</v>
      </c>
      <c r="N96" s="31">
        <v>2550</v>
      </c>
      <c r="O96" s="260">
        <v>9903300</v>
      </c>
      <c r="P96" s="261">
        <v>-1.5772212283840192E-2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170.05</v>
      </c>
      <c r="F97" s="38">
        <v>167.38333333333333</v>
      </c>
      <c r="G97" s="39">
        <v>163.66666666666666</v>
      </c>
      <c r="H97" s="39">
        <v>157.28333333333333</v>
      </c>
      <c r="I97" s="39">
        <v>153.56666666666666</v>
      </c>
      <c r="J97" s="39">
        <v>173.76666666666665</v>
      </c>
      <c r="K97" s="39">
        <v>177.48333333333335</v>
      </c>
      <c r="L97" s="39">
        <v>183.86666666666665</v>
      </c>
      <c r="M97" s="31">
        <v>171.1</v>
      </c>
      <c r="N97" s="31">
        <v>161</v>
      </c>
      <c r="O97" s="260">
        <v>60093300</v>
      </c>
      <c r="P97" s="261">
        <v>-1.7510214291670143E-2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976.5</v>
      </c>
      <c r="F98" s="38">
        <v>974.6</v>
      </c>
      <c r="G98" s="39">
        <v>970.55000000000007</v>
      </c>
      <c r="H98" s="39">
        <v>964.6</v>
      </c>
      <c r="I98" s="39">
        <v>960.55000000000007</v>
      </c>
      <c r="J98" s="39">
        <v>980.55000000000007</v>
      </c>
      <c r="K98" s="39">
        <v>984.6</v>
      </c>
      <c r="L98" s="39">
        <v>990.55000000000007</v>
      </c>
      <c r="M98" s="31">
        <v>978.65</v>
      </c>
      <c r="N98" s="31">
        <v>968.65</v>
      </c>
      <c r="O98" s="260">
        <v>82359900</v>
      </c>
      <c r="P98" s="261">
        <v>-1.5603821890530613E-2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1398.9</v>
      </c>
      <c r="F99" s="38">
        <v>1403.3833333333332</v>
      </c>
      <c r="G99" s="39">
        <v>1389.3666666666663</v>
      </c>
      <c r="H99" s="39">
        <v>1379.833333333333</v>
      </c>
      <c r="I99" s="39">
        <v>1365.8166666666662</v>
      </c>
      <c r="J99" s="39">
        <v>1412.9166666666665</v>
      </c>
      <c r="K99" s="39">
        <v>1426.9333333333334</v>
      </c>
      <c r="L99" s="39">
        <v>1436.4666666666667</v>
      </c>
      <c r="M99" s="31">
        <v>1417.4</v>
      </c>
      <c r="N99" s="31">
        <v>1393.85</v>
      </c>
      <c r="O99" s="260">
        <v>3919500</v>
      </c>
      <c r="P99" s="261">
        <v>2.3635413946200053E-2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581.15</v>
      </c>
      <c r="F100" s="38">
        <v>581.01666666666677</v>
      </c>
      <c r="G100" s="39">
        <v>573.03333333333353</v>
      </c>
      <c r="H100" s="39">
        <v>564.91666666666674</v>
      </c>
      <c r="I100" s="39">
        <v>556.93333333333351</v>
      </c>
      <c r="J100" s="39">
        <v>589.13333333333355</v>
      </c>
      <c r="K100" s="39">
        <v>597.1166666666669</v>
      </c>
      <c r="L100" s="39">
        <v>605.23333333333358</v>
      </c>
      <c r="M100" s="31">
        <v>589</v>
      </c>
      <c r="N100" s="31">
        <v>572.9</v>
      </c>
      <c r="O100" s="260">
        <v>8250000</v>
      </c>
      <c r="P100" s="261">
        <v>-1.9957234497505347E-2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8.25</v>
      </c>
      <c r="F101" s="38">
        <v>8.2666666666666675</v>
      </c>
      <c r="G101" s="39">
        <v>8.1833333333333353</v>
      </c>
      <c r="H101" s="39">
        <v>8.1166666666666671</v>
      </c>
      <c r="I101" s="39">
        <v>8.033333333333335</v>
      </c>
      <c r="J101" s="39">
        <v>8.3333333333333357</v>
      </c>
      <c r="K101" s="39">
        <v>8.4166666666666679</v>
      </c>
      <c r="L101" s="39">
        <v>8.4833333333333361</v>
      </c>
      <c r="M101" s="31">
        <v>8.35</v>
      </c>
      <c r="N101" s="31">
        <v>8.1999999999999993</v>
      </c>
      <c r="O101" s="260">
        <v>875120000</v>
      </c>
      <c r="P101" s="261">
        <v>1.7486745419030787E-2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119.9</v>
      </c>
      <c r="F102" s="38">
        <v>119.46666666666665</v>
      </c>
      <c r="G102" s="39">
        <v>118.93333333333331</v>
      </c>
      <c r="H102" s="39">
        <v>117.96666666666665</v>
      </c>
      <c r="I102" s="39">
        <v>117.43333333333331</v>
      </c>
      <c r="J102" s="39">
        <v>120.43333333333331</v>
      </c>
      <c r="K102" s="39">
        <v>120.96666666666664</v>
      </c>
      <c r="L102" s="39">
        <v>121.93333333333331</v>
      </c>
      <c r="M102" s="31">
        <v>120</v>
      </c>
      <c r="N102" s="31">
        <v>118.5</v>
      </c>
      <c r="O102" s="260">
        <v>121140000</v>
      </c>
      <c r="P102" s="261">
        <v>-4.2742068058523753E-3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88.05</v>
      </c>
      <c r="F103" s="38">
        <v>87.766666666666652</v>
      </c>
      <c r="G103" s="39">
        <v>87.383333333333297</v>
      </c>
      <c r="H103" s="39">
        <v>86.71666666666664</v>
      </c>
      <c r="I103" s="39">
        <v>86.333333333333286</v>
      </c>
      <c r="J103" s="39">
        <v>88.433333333333309</v>
      </c>
      <c r="K103" s="39">
        <v>88.816666666666663</v>
      </c>
      <c r="L103" s="39">
        <v>89.48333333333332</v>
      </c>
      <c r="M103" s="31">
        <v>88.15</v>
      </c>
      <c r="N103" s="31">
        <v>87.1</v>
      </c>
      <c r="O103" s="260">
        <v>170610000</v>
      </c>
      <c r="P103" s="261">
        <v>2.192273135669362E-2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131.5</v>
      </c>
      <c r="F104" s="38">
        <v>130.9</v>
      </c>
      <c r="G104" s="39">
        <v>129</v>
      </c>
      <c r="H104" s="39">
        <v>126.5</v>
      </c>
      <c r="I104" s="39">
        <v>124.6</v>
      </c>
      <c r="J104" s="39">
        <v>133.4</v>
      </c>
      <c r="K104" s="39">
        <v>135.30000000000004</v>
      </c>
      <c r="L104" s="39">
        <v>137.80000000000001</v>
      </c>
      <c r="M104" s="31">
        <v>132.80000000000001</v>
      </c>
      <c r="N104" s="31">
        <v>128.4</v>
      </c>
      <c r="O104" s="260">
        <v>48791250</v>
      </c>
      <c r="P104" s="261">
        <v>9.3088201070514309E-3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462.3</v>
      </c>
      <c r="F105" s="38">
        <v>460.93333333333339</v>
      </c>
      <c r="G105" s="39">
        <v>458.71666666666681</v>
      </c>
      <c r="H105" s="39">
        <v>455.13333333333344</v>
      </c>
      <c r="I105" s="39">
        <v>452.91666666666686</v>
      </c>
      <c r="J105" s="39">
        <v>464.51666666666677</v>
      </c>
      <c r="K105" s="39">
        <v>466.73333333333335</v>
      </c>
      <c r="L105" s="39">
        <v>470.31666666666672</v>
      </c>
      <c r="M105" s="31">
        <v>463.15</v>
      </c>
      <c r="N105" s="31">
        <v>457.35</v>
      </c>
      <c r="O105" s="260">
        <v>10473375</v>
      </c>
      <c r="P105" s="261">
        <v>2.3687327279905252E-3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387.4</v>
      </c>
      <c r="F106" s="38">
        <v>387.75</v>
      </c>
      <c r="G106" s="39">
        <v>385.45</v>
      </c>
      <c r="H106" s="39">
        <v>383.5</v>
      </c>
      <c r="I106" s="39">
        <v>381.2</v>
      </c>
      <c r="J106" s="39">
        <v>389.7</v>
      </c>
      <c r="K106" s="39">
        <v>391.99999999999994</v>
      </c>
      <c r="L106" s="39">
        <v>393.95</v>
      </c>
      <c r="M106" s="31">
        <v>390.05</v>
      </c>
      <c r="N106" s="31">
        <v>385.8</v>
      </c>
      <c r="O106" s="260">
        <v>19938000</v>
      </c>
      <c r="P106" s="261">
        <v>3.649407361197754E-2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230.4</v>
      </c>
      <c r="F107" s="38">
        <v>226.44999999999996</v>
      </c>
      <c r="G107" s="39">
        <v>220.89999999999992</v>
      </c>
      <c r="H107" s="39">
        <v>211.39999999999995</v>
      </c>
      <c r="I107" s="39">
        <v>205.84999999999991</v>
      </c>
      <c r="J107" s="39">
        <v>235.94999999999993</v>
      </c>
      <c r="K107" s="39">
        <v>241.49999999999994</v>
      </c>
      <c r="L107" s="39">
        <v>250.99999999999994</v>
      </c>
      <c r="M107" s="31">
        <v>232</v>
      </c>
      <c r="N107" s="31">
        <v>216.95</v>
      </c>
      <c r="O107" s="260">
        <v>19070400</v>
      </c>
      <c r="P107" s="261">
        <v>-0.18239462886982469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3174.55</v>
      </c>
      <c r="F108" s="38">
        <v>3177</v>
      </c>
      <c r="G108" s="39">
        <v>3139.15</v>
      </c>
      <c r="H108" s="39">
        <v>3103.75</v>
      </c>
      <c r="I108" s="39">
        <v>3065.9</v>
      </c>
      <c r="J108" s="39">
        <v>3212.4</v>
      </c>
      <c r="K108" s="39">
        <v>3250.2500000000005</v>
      </c>
      <c r="L108" s="39">
        <v>3285.65</v>
      </c>
      <c r="M108" s="31">
        <v>3214.85</v>
      </c>
      <c r="N108" s="31">
        <v>3141.6</v>
      </c>
      <c r="O108" s="260">
        <v>756000</v>
      </c>
      <c r="P108" s="261">
        <v>-1.098901098901099E-2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2595.6999999999998</v>
      </c>
      <c r="F109" s="38">
        <v>2587.2333333333331</v>
      </c>
      <c r="G109" s="39">
        <v>2571.9666666666662</v>
      </c>
      <c r="H109" s="39">
        <v>2548.2333333333331</v>
      </c>
      <c r="I109" s="39">
        <v>2532.9666666666662</v>
      </c>
      <c r="J109" s="39">
        <v>2610.9666666666662</v>
      </c>
      <c r="K109" s="39">
        <v>2626.2333333333336</v>
      </c>
      <c r="L109" s="39">
        <v>2649.9666666666662</v>
      </c>
      <c r="M109" s="31">
        <v>2602.5</v>
      </c>
      <c r="N109" s="31">
        <v>2563.5</v>
      </c>
      <c r="O109" s="260">
        <v>5482800</v>
      </c>
      <c r="P109" s="261">
        <v>-2.9936305732484077E-2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1414.8</v>
      </c>
      <c r="F110" s="38">
        <v>1410.0833333333333</v>
      </c>
      <c r="G110" s="39">
        <v>1402.7166666666665</v>
      </c>
      <c r="H110" s="39">
        <v>1390.6333333333332</v>
      </c>
      <c r="I110" s="39">
        <v>1383.2666666666664</v>
      </c>
      <c r="J110" s="39">
        <v>1422.1666666666665</v>
      </c>
      <c r="K110" s="39">
        <v>1429.5333333333333</v>
      </c>
      <c r="L110" s="39">
        <v>1441.6166666666666</v>
      </c>
      <c r="M110" s="31">
        <v>1417.45</v>
      </c>
      <c r="N110" s="31">
        <v>1398</v>
      </c>
      <c r="O110" s="260">
        <v>19136000</v>
      </c>
      <c r="P110" s="261">
        <v>-9.9190811798486028E-4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172.4</v>
      </c>
      <c r="F111" s="38">
        <v>171.93333333333331</v>
      </c>
      <c r="G111" s="39">
        <v>170.86666666666662</v>
      </c>
      <c r="H111" s="39">
        <v>169.33333333333331</v>
      </c>
      <c r="I111" s="39">
        <v>168.26666666666662</v>
      </c>
      <c r="J111" s="39">
        <v>173.46666666666661</v>
      </c>
      <c r="K111" s="39">
        <v>174.53333333333327</v>
      </c>
      <c r="L111" s="39">
        <v>176.06666666666661</v>
      </c>
      <c r="M111" s="31">
        <v>173</v>
      </c>
      <c r="N111" s="31">
        <v>170.4</v>
      </c>
      <c r="O111" s="260">
        <v>78128600</v>
      </c>
      <c r="P111" s="261">
        <v>1.8311025853424599E-3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1399.2</v>
      </c>
      <c r="F112" s="38">
        <v>1395.7833333333335</v>
      </c>
      <c r="G112" s="39">
        <v>1390.8166666666671</v>
      </c>
      <c r="H112" s="39">
        <v>1382.4333333333336</v>
      </c>
      <c r="I112" s="39">
        <v>1377.4666666666672</v>
      </c>
      <c r="J112" s="39">
        <v>1404.166666666667</v>
      </c>
      <c r="K112" s="39">
        <v>1409.1333333333337</v>
      </c>
      <c r="L112" s="39">
        <v>1417.5166666666669</v>
      </c>
      <c r="M112" s="31">
        <v>1400.75</v>
      </c>
      <c r="N112" s="31">
        <v>1387.4</v>
      </c>
      <c r="O112" s="260">
        <v>31778400</v>
      </c>
      <c r="P112" s="261">
        <v>-2.2768367836451531E-2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94.3</v>
      </c>
      <c r="F113" s="38">
        <v>93.766666666666652</v>
      </c>
      <c r="G113" s="39">
        <v>93.133333333333297</v>
      </c>
      <c r="H113" s="39">
        <v>91.96666666666664</v>
      </c>
      <c r="I113" s="39">
        <v>91.333333333333286</v>
      </c>
      <c r="J113" s="39">
        <v>94.933333333333309</v>
      </c>
      <c r="K113" s="39">
        <v>95.566666666666663</v>
      </c>
      <c r="L113" s="39">
        <v>96.73333333333332</v>
      </c>
      <c r="M113" s="31">
        <v>94.4</v>
      </c>
      <c r="N113" s="31">
        <v>92.6</v>
      </c>
      <c r="O113" s="260">
        <v>102033750</v>
      </c>
      <c r="P113" s="261">
        <v>-2.0039329525236446E-2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910.95</v>
      </c>
      <c r="F114" s="38">
        <v>919.35</v>
      </c>
      <c r="G114" s="39">
        <v>898.7</v>
      </c>
      <c r="H114" s="39">
        <v>886.45</v>
      </c>
      <c r="I114" s="39">
        <v>865.80000000000007</v>
      </c>
      <c r="J114" s="39">
        <v>931.6</v>
      </c>
      <c r="K114" s="39">
        <v>952.24999999999989</v>
      </c>
      <c r="L114" s="39">
        <v>964.5</v>
      </c>
      <c r="M114" s="31">
        <v>940</v>
      </c>
      <c r="N114" s="31">
        <v>907.1</v>
      </c>
      <c r="O114" s="260">
        <v>2245100</v>
      </c>
      <c r="P114" s="261">
        <v>-4.6119856393261528E-2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648.65</v>
      </c>
      <c r="F115" s="38">
        <v>647.66666666666663</v>
      </c>
      <c r="G115" s="39">
        <v>641.93333333333328</v>
      </c>
      <c r="H115" s="39">
        <v>635.2166666666667</v>
      </c>
      <c r="I115" s="39">
        <v>629.48333333333335</v>
      </c>
      <c r="J115" s="39">
        <v>654.38333333333321</v>
      </c>
      <c r="K115" s="39">
        <v>660.11666666666656</v>
      </c>
      <c r="L115" s="39">
        <v>666.83333333333314</v>
      </c>
      <c r="M115" s="31">
        <v>653.4</v>
      </c>
      <c r="N115" s="31">
        <v>640.95000000000005</v>
      </c>
      <c r="O115" s="260">
        <v>13123250</v>
      </c>
      <c r="P115" s="261">
        <v>-1.2899828879820982E-2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461.25</v>
      </c>
      <c r="F116" s="38">
        <v>457.63333333333338</v>
      </c>
      <c r="G116" s="39">
        <v>453.21666666666675</v>
      </c>
      <c r="H116" s="39">
        <v>445.18333333333339</v>
      </c>
      <c r="I116" s="39">
        <v>440.76666666666677</v>
      </c>
      <c r="J116" s="39">
        <v>465.66666666666674</v>
      </c>
      <c r="K116" s="39">
        <v>470.08333333333337</v>
      </c>
      <c r="L116" s="39">
        <v>478.11666666666673</v>
      </c>
      <c r="M116" s="31">
        <v>462.05</v>
      </c>
      <c r="N116" s="31">
        <v>449.6</v>
      </c>
      <c r="O116" s="260">
        <v>78227200</v>
      </c>
      <c r="P116" s="261">
        <v>-7.0875896102841132E-3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681.15</v>
      </c>
      <c r="F117" s="38">
        <v>674.51666666666677</v>
      </c>
      <c r="G117" s="39">
        <v>666.03333333333353</v>
      </c>
      <c r="H117" s="39">
        <v>650.91666666666674</v>
      </c>
      <c r="I117" s="39">
        <v>642.43333333333351</v>
      </c>
      <c r="J117" s="39">
        <v>689.63333333333355</v>
      </c>
      <c r="K117" s="39">
        <v>698.1166666666669</v>
      </c>
      <c r="L117" s="39">
        <v>713.23333333333358</v>
      </c>
      <c r="M117" s="31">
        <v>683</v>
      </c>
      <c r="N117" s="31">
        <v>659.4</v>
      </c>
      <c r="O117" s="260">
        <v>26353750</v>
      </c>
      <c r="P117" s="261">
        <v>7.2271386430678472E-2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3394.1</v>
      </c>
      <c r="F118" s="38">
        <v>3380.2666666666664</v>
      </c>
      <c r="G118" s="39">
        <v>3326.5333333333328</v>
      </c>
      <c r="H118" s="39">
        <v>3258.9666666666662</v>
      </c>
      <c r="I118" s="39">
        <v>3205.2333333333327</v>
      </c>
      <c r="J118" s="39">
        <v>3447.833333333333</v>
      </c>
      <c r="K118" s="39">
        <v>3501.5666666666666</v>
      </c>
      <c r="L118" s="39">
        <v>3569.1333333333332</v>
      </c>
      <c r="M118" s="31">
        <v>3434</v>
      </c>
      <c r="N118" s="31">
        <v>3312.7</v>
      </c>
      <c r="O118" s="260">
        <v>482500</v>
      </c>
      <c r="P118" s="261">
        <v>0.10538373424971363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824.8</v>
      </c>
      <c r="F119" s="38">
        <v>819.09999999999991</v>
      </c>
      <c r="G119" s="39">
        <v>809.29999999999984</v>
      </c>
      <c r="H119" s="39">
        <v>793.8</v>
      </c>
      <c r="I119" s="39">
        <v>783.99999999999989</v>
      </c>
      <c r="J119" s="39">
        <v>834.5999999999998</v>
      </c>
      <c r="K119" s="39">
        <v>844.4</v>
      </c>
      <c r="L119" s="39">
        <v>859.89999999999975</v>
      </c>
      <c r="M119" s="31">
        <v>828.9</v>
      </c>
      <c r="N119" s="31">
        <v>803.6</v>
      </c>
      <c r="O119" s="260">
        <v>19534500</v>
      </c>
      <c r="P119" s="261">
        <v>-1.1814518882742608E-2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500.2</v>
      </c>
      <c r="F120" s="38">
        <v>500.7</v>
      </c>
      <c r="G120" s="39">
        <v>495.75</v>
      </c>
      <c r="H120" s="39">
        <v>491.3</v>
      </c>
      <c r="I120" s="39">
        <v>486.35</v>
      </c>
      <c r="J120" s="39">
        <v>505.15</v>
      </c>
      <c r="K120" s="39">
        <v>510.09999999999991</v>
      </c>
      <c r="L120" s="39">
        <v>514.54999999999995</v>
      </c>
      <c r="M120" s="31">
        <v>505.65</v>
      </c>
      <c r="N120" s="31">
        <v>496.25</v>
      </c>
      <c r="O120" s="260">
        <v>18850000</v>
      </c>
      <c r="P120" s="261">
        <v>3.1534304672002189E-2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1837.6</v>
      </c>
      <c r="F121" s="38">
        <v>1834.9666666666665</v>
      </c>
      <c r="G121" s="39">
        <v>1826.133333333333</v>
      </c>
      <c r="H121" s="39">
        <v>1814.6666666666665</v>
      </c>
      <c r="I121" s="39">
        <v>1805.833333333333</v>
      </c>
      <c r="J121" s="39">
        <v>1846.4333333333329</v>
      </c>
      <c r="K121" s="39">
        <v>1855.2666666666664</v>
      </c>
      <c r="L121" s="39">
        <v>1866.7333333333329</v>
      </c>
      <c r="M121" s="31">
        <v>1843.8</v>
      </c>
      <c r="N121" s="31">
        <v>1823.5</v>
      </c>
      <c r="O121" s="260">
        <v>26012800</v>
      </c>
      <c r="P121" s="261">
        <v>2.2499646231977484E-2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127</v>
      </c>
      <c r="F122" s="38">
        <v>126.71666666666665</v>
      </c>
      <c r="G122" s="39">
        <v>125.58333333333331</v>
      </c>
      <c r="H122" s="39">
        <v>124.16666666666666</v>
      </c>
      <c r="I122" s="39">
        <v>123.03333333333332</v>
      </c>
      <c r="J122" s="39">
        <v>128.13333333333333</v>
      </c>
      <c r="K122" s="39">
        <v>129.26666666666665</v>
      </c>
      <c r="L122" s="39">
        <v>130.68333333333331</v>
      </c>
      <c r="M122" s="31">
        <v>127.85</v>
      </c>
      <c r="N122" s="31">
        <v>125.3</v>
      </c>
      <c r="O122" s="260">
        <v>76425136</v>
      </c>
      <c r="P122" s="261">
        <v>9.0726994226464006E-3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2386.4499999999998</v>
      </c>
      <c r="F123" s="38">
        <v>2378.8666666666668</v>
      </c>
      <c r="G123" s="39">
        <v>2361.7333333333336</v>
      </c>
      <c r="H123" s="39">
        <v>2337.0166666666669</v>
      </c>
      <c r="I123" s="39">
        <v>2319.8833333333337</v>
      </c>
      <c r="J123" s="39">
        <v>2403.5833333333335</v>
      </c>
      <c r="K123" s="39">
        <v>2420.7166666666667</v>
      </c>
      <c r="L123" s="39">
        <v>2445.4333333333334</v>
      </c>
      <c r="M123" s="31">
        <v>2396</v>
      </c>
      <c r="N123" s="31">
        <v>2354.15</v>
      </c>
      <c r="O123" s="260">
        <v>714000</v>
      </c>
      <c r="P123" s="261">
        <v>-7.0921985815602835E-3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408.7</v>
      </c>
      <c r="F124" s="38">
        <v>410.2</v>
      </c>
      <c r="G124" s="39">
        <v>403.5</v>
      </c>
      <c r="H124" s="39">
        <v>398.3</v>
      </c>
      <c r="I124" s="39">
        <v>391.6</v>
      </c>
      <c r="J124" s="39">
        <v>415.4</v>
      </c>
      <c r="K124" s="39">
        <v>422.09999999999991</v>
      </c>
      <c r="L124" s="39">
        <v>427.29999999999995</v>
      </c>
      <c r="M124" s="31">
        <v>416.9</v>
      </c>
      <c r="N124" s="31">
        <v>405</v>
      </c>
      <c r="O124" s="260">
        <v>12585100</v>
      </c>
      <c r="P124" s="261">
        <v>-2.2911051212938004E-3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432.45</v>
      </c>
      <c r="F125" s="38">
        <v>431.66666666666669</v>
      </c>
      <c r="G125" s="39">
        <v>426.88333333333338</v>
      </c>
      <c r="H125" s="39">
        <v>421.31666666666672</v>
      </c>
      <c r="I125" s="39">
        <v>416.53333333333342</v>
      </c>
      <c r="J125" s="39">
        <v>437.23333333333335</v>
      </c>
      <c r="K125" s="39">
        <v>442.01666666666665</v>
      </c>
      <c r="L125" s="39">
        <v>447.58333333333331</v>
      </c>
      <c r="M125" s="31">
        <v>436.45</v>
      </c>
      <c r="N125" s="31">
        <v>426.1</v>
      </c>
      <c r="O125" s="260">
        <v>22830000</v>
      </c>
      <c r="P125" s="261">
        <v>-2.7600306670074112E-2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2661</v>
      </c>
      <c r="F126" s="38">
        <v>2650.2000000000003</v>
      </c>
      <c r="G126" s="39">
        <v>2634.6500000000005</v>
      </c>
      <c r="H126" s="39">
        <v>2608.3000000000002</v>
      </c>
      <c r="I126" s="39">
        <v>2592.7500000000005</v>
      </c>
      <c r="J126" s="39">
        <v>2676.5500000000006</v>
      </c>
      <c r="K126" s="39">
        <v>2692.1000000000008</v>
      </c>
      <c r="L126" s="39">
        <v>2718.4500000000007</v>
      </c>
      <c r="M126" s="31">
        <v>2665.75</v>
      </c>
      <c r="N126" s="31">
        <v>2623.85</v>
      </c>
      <c r="O126" s="260">
        <v>8372100</v>
      </c>
      <c r="P126" s="261">
        <v>-3.0569354222392053E-2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5123.3999999999996</v>
      </c>
      <c r="F127" s="38">
        <v>5103.1833333333334</v>
      </c>
      <c r="G127" s="39">
        <v>5071.3666666666668</v>
      </c>
      <c r="H127" s="39">
        <v>5019.333333333333</v>
      </c>
      <c r="I127" s="39">
        <v>4987.5166666666664</v>
      </c>
      <c r="J127" s="39">
        <v>5155.2166666666672</v>
      </c>
      <c r="K127" s="39">
        <v>5187.0333333333347</v>
      </c>
      <c r="L127" s="39">
        <v>5239.0666666666675</v>
      </c>
      <c r="M127" s="31">
        <v>5135</v>
      </c>
      <c r="N127" s="31">
        <v>5051.1499999999996</v>
      </c>
      <c r="O127" s="260">
        <v>1743750</v>
      </c>
      <c r="P127" s="261">
        <v>-1.7909943397820392E-2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4305.45</v>
      </c>
      <c r="F128" s="38">
        <v>4285.833333333333</v>
      </c>
      <c r="G128" s="39">
        <v>4258.6666666666661</v>
      </c>
      <c r="H128" s="39">
        <v>4211.8833333333332</v>
      </c>
      <c r="I128" s="39">
        <v>4184.7166666666662</v>
      </c>
      <c r="J128" s="39">
        <v>4332.6166666666659</v>
      </c>
      <c r="K128" s="39">
        <v>4359.7833333333319</v>
      </c>
      <c r="L128" s="39">
        <v>4406.5666666666657</v>
      </c>
      <c r="M128" s="31">
        <v>4313</v>
      </c>
      <c r="N128" s="31">
        <v>4239.05</v>
      </c>
      <c r="O128" s="260">
        <v>1015800</v>
      </c>
      <c r="P128" s="261">
        <v>-1.0905550146056476E-2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1104.45</v>
      </c>
      <c r="F129" s="38">
        <v>1103.4333333333334</v>
      </c>
      <c r="G129" s="39">
        <v>1093.6666666666667</v>
      </c>
      <c r="H129" s="39">
        <v>1082.8833333333334</v>
      </c>
      <c r="I129" s="39">
        <v>1073.1166666666668</v>
      </c>
      <c r="J129" s="39">
        <v>1114.2166666666667</v>
      </c>
      <c r="K129" s="39">
        <v>1123.9833333333331</v>
      </c>
      <c r="L129" s="39">
        <v>1134.7666666666667</v>
      </c>
      <c r="M129" s="31">
        <v>1113.2</v>
      </c>
      <c r="N129" s="31">
        <v>1092.6500000000001</v>
      </c>
      <c r="O129" s="260">
        <v>6016300</v>
      </c>
      <c r="P129" s="261">
        <v>5.0771971496437057E-2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1539.8</v>
      </c>
      <c r="F130" s="38">
        <v>1526.8833333333332</v>
      </c>
      <c r="G130" s="39">
        <v>1510.7666666666664</v>
      </c>
      <c r="H130" s="39">
        <v>1481.7333333333331</v>
      </c>
      <c r="I130" s="39">
        <v>1465.6166666666663</v>
      </c>
      <c r="J130" s="39">
        <v>1555.9166666666665</v>
      </c>
      <c r="K130" s="39">
        <v>1572.0333333333333</v>
      </c>
      <c r="L130" s="39">
        <v>1601.0666666666666</v>
      </c>
      <c r="M130" s="31">
        <v>1543</v>
      </c>
      <c r="N130" s="31">
        <v>1497.85</v>
      </c>
      <c r="O130" s="260">
        <v>17489500</v>
      </c>
      <c r="P130" s="261">
        <v>-5.9618352214987388E-2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289.75</v>
      </c>
      <c r="F131" s="38">
        <v>289.63333333333338</v>
      </c>
      <c r="G131" s="39">
        <v>286.81666666666678</v>
      </c>
      <c r="H131" s="39">
        <v>283.88333333333338</v>
      </c>
      <c r="I131" s="39">
        <v>281.06666666666678</v>
      </c>
      <c r="J131" s="39">
        <v>292.56666666666678</v>
      </c>
      <c r="K131" s="39">
        <v>295.38333333333338</v>
      </c>
      <c r="L131" s="39">
        <v>298.31666666666678</v>
      </c>
      <c r="M131" s="31">
        <v>292.45</v>
      </c>
      <c r="N131" s="31">
        <v>286.7</v>
      </c>
      <c r="O131" s="260">
        <v>39400000</v>
      </c>
      <c r="P131" s="261">
        <v>4.0625634775543368E-4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142.35</v>
      </c>
      <c r="F132" s="38">
        <v>143.08333333333334</v>
      </c>
      <c r="G132" s="39">
        <v>140.66666666666669</v>
      </c>
      <c r="H132" s="39">
        <v>138.98333333333335</v>
      </c>
      <c r="I132" s="39">
        <v>136.56666666666669</v>
      </c>
      <c r="J132" s="39">
        <v>144.76666666666668</v>
      </c>
      <c r="K132" s="39">
        <v>147.18333333333337</v>
      </c>
      <c r="L132" s="39">
        <v>148.86666666666667</v>
      </c>
      <c r="M132" s="31">
        <v>145.5</v>
      </c>
      <c r="N132" s="31">
        <v>141.4</v>
      </c>
      <c r="O132" s="260">
        <v>70110000</v>
      </c>
      <c r="P132" s="261">
        <v>-8.4012219959266801E-3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586.15</v>
      </c>
      <c r="F133" s="38">
        <v>583.85</v>
      </c>
      <c r="G133" s="39">
        <v>579.80000000000007</v>
      </c>
      <c r="H133" s="39">
        <v>573.45000000000005</v>
      </c>
      <c r="I133" s="39">
        <v>569.40000000000009</v>
      </c>
      <c r="J133" s="39">
        <v>590.20000000000005</v>
      </c>
      <c r="K133" s="39">
        <v>594.25</v>
      </c>
      <c r="L133" s="39">
        <v>600.6</v>
      </c>
      <c r="M133" s="31">
        <v>587.9</v>
      </c>
      <c r="N133" s="31">
        <v>577.5</v>
      </c>
      <c r="O133" s="260">
        <v>8096400</v>
      </c>
      <c r="P133" s="261">
        <v>5.2081709028535789E-2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9508.0499999999993</v>
      </c>
      <c r="F134" s="38">
        <v>9515.8166666666657</v>
      </c>
      <c r="G134" s="39">
        <v>9444.6333333333314</v>
      </c>
      <c r="H134" s="39">
        <v>9381.2166666666653</v>
      </c>
      <c r="I134" s="39">
        <v>9310.033333333331</v>
      </c>
      <c r="J134" s="39">
        <v>9579.2333333333318</v>
      </c>
      <c r="K134" s="39">
        <v>9650.4166666666661</v>
      </c>
      <c r="L134" s="39">
        <v>9713.8333333333321</v>
      </c>
      <c r="M134" s="31">
        <v>9587</v>
      </c>
      <c r="N134" s="31">
        <v>9452.4</v>
      </c>
      <c r="O134" s="260">
        <v>3052600</v>
      </c>
      <c r="P134" s="261">
        <v>1.9504375125242134E-2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1022.45</v>
      </c>
      <c r="F135" s="38">
        <v>1021.4500000000002</v>
      </c>
      <c r="G135" s="39">
        <v>1012.5500000000004</v>
      </c>
      <c r="H135" s="39">
        <v>1002.6500000000002</v>
      </c>
      <c r="I135" s="39">
        <v>993.75000000000045</v>
      </c>
      <c r="J135" s="39">
        <v>1031.3500000000004</v>
      </c>
      <c r="K135" s="39">
        <v>1040.2500000000002</v>
      </c>
      <c r="L135" s="39">
        <v>1050.1500000000003</v>
      </c>
      <c r="M135" s="31">
        <v>1030.3499999999999</v>
      </c>
      <c r="N135" s="31">
        <v>1011.55</v>
      </c>
      <c r="O135" s="260">
        <v>9811900</v>
      </c>
      <c r="P135" s="261">
        <v>-3.1292226726406373E-3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1633</v>
      </c>
      <c r="F136" s="38">
        <v>1626.4166666666667</v>
      </c>
      <c r="G136" s="39">
        <v>1606.8333333333335</v>
      </c>
      <c r="H136" s="39">
        <v>1580.6666666666667</v>
      </c>
      <c r="I136" s="39">
        <v>1561.0833333333335</v>
      </c>
      <c r="J136" s="39">
        <v>1652.5833333333335</v>
      </c>
      <c r="K136" s="39">
        <v>1672.166666666667</v>
      </c>
      <c r="L136" s="39">
        <v>1698.3333333333335</v>
      </c>
      <c r="M136" s="31">
        <v>1646</v>
      </c>
      <c r="N136" s="31">
        <v>1600.25</v>
      </c>
      <c r="O136" s="260">
        <v>2858000</v>
      </c>
      <c r="P136" s="261">
        <v>-1.052485805290126E-2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1435.95</v>
      </c>
      <c r="F137" s="38">
        <v>1423.5666666666666</v>
      </c>
      <c r="G137" s="39">
        <v>1406.1333333333332</v>
      </c>
      <c r="H137" s="39">
        <v>1376.3166666666666</v>
      </c>
      <c r="I137" s="39">
        <v>1358.8833333333332</v>
      </c>
      <c r="J137" s="39">
        <v>1453.3833333333332</v>
      </c>
      <c r="K137" s="39">
        <v>1470.8166666666666</v>
      </c>
      <c r="L137" s="39">
        <v>1500.6333333333332</v>
      </c>
      <c r="M137" s="31">
        <v>1441</v>
      </c>
      <c r="N137" s="31">
        <v>1393.75</v>
      </c>
      <c r="O137" s="260">
        <v>1663600</v>
      </c>
      <c r="P137" s="261">
        <v>2.7928818586258033E-2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794.45</v>
      </c>
      <c r="F138" s="38">
        <v>800.25</v>
      </c>
      <c r="G138" s="39">
        <v>782.65</v>
      </c>
      <c r="H138" s="39">
        <v>770.85</v>
      </c>
      <c r="I138" s="39">
        <v>753.25</v>
      </c>
      <c r="J138" s="39">
        <v>812.05</v>
      </c>
      <c r="K138" s="39">
        <v>829.64999999999986</v>
      </c>
      <c r="L138" s="39">
        <v>841.44999999999993</v>
      </c>
      <c r="M138" s="31">
        <v>817.85</v>
      </c>
      <c r="N138" s="31">
        <v>788.45</v>
      </c>
      <c r="O138" s="260">
        <v>5145600</v>
      </c>
      <c r="P138" s="261">
        <v>-4.662004662004662E-4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1055.3</v>
      </c>
      <c r="F139" s="38">
        <v>1055.2166666666665</v>
      </c>
      <c r="G139" s="39">
        <v>1048.833333333333</v>
      </c>
      <c r="H139" s="39">
        <v>1042.3666666666666</v>
      </c>
      <c r="I139" s="39">
        <v>1035.9833333333331</v>
      </c>
      <c r="J139" s="39">
        <v>1061.6833333333329</v>
      </c>
      <c r="K139" s="39">
        <v>1068.0666666666666</v>
      </c>
      <c r="L139" s="39">
        <v>1074.5333333333328</v>
      </c>
      <c r="M139" s="31">
        <v>1061.5999999999999</v>
      </c>
      <c r="N139" s="31">
        <v>1048.75</v>
      </c>
      <c r="O139" s="260">
        <v>2801600</v>
      </c>
      <c r="P139" s="261">
        <v>-1.5462468372223785E-2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98.35</v>
      </c>
      <c r="F140" s="38">
        <v>98.083333333333329</v>
      </c>
      <c r="G140" s="39">
        <v>97.566666666666663</v>
      </c>
      <c r="H140" s="39">
        <v>96.783333333333331</v>
      </c>
      <c r="I140" s="39">
        <v>96.266666666666666</v>
      </c>
      <c r="J140" s="39">
        <v>98.86666666666666</v>
      </c>
      <c r="K140" s="39">
        <v>99.38333333333334</v>
      </c>
      <c r="L140" s="39">
        <v>100.16666666666666</v>
      </c>
      <c r="M140" s="31">
        <v>98.6</v>
      </c>
      <c r="N140" s="31">
        <v>97.3</v>
      </c>
      <c r="O140" s="260">
        <v>63097700</v>
      </c>
      <c r="P140" s="261">
        <v>4.4077757685352624E-3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2365.4</v>
      </c>
      <c r="F141" s="38">
        <v>2351.4833333333331</v>
      </c>
      <c r="G141" s="39">
        <v>2328.9666666666662</v>
      </c>
      <c r="H141" s="39">
        <v>2292.5333333333333</v>
      </c>
      <c r="I141" s="39">
        <v>2270.0166666666664</v>
      </c>
      <c r="J141" s="39">
        <v>2387.9166666666661</v>
      </c>
      <c r="K141" s="39">
        <v>2410.4333333333334</v>
      </c>
      <c r="L141" s="39">
        <v>2446.8666666666659</v>
      </c>
      <c r="M141" s="31">
        <v>2374</v>
      </c>
      <c r="N141" s="31">
        <v>2315.0500000000002</v>
      </c>
      <c r="O141" s="260">
        <v>2286350</v>
      </c>
      <c r="P141" s="261">
        <v>4.8344210780759001E-3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106995.15</v>
      </c>
      <c r="F142" s="38">
        <v>107589.73333333334</v>
      </c>
      <c r="G142" s="39">
        <v>105925.46666666667</v>
      </c>
      <c r="H142" s="39">
        <v>104855.78333333334</v>
      </c>
      <c r="I142" s="39">
        <v>103191.51666666668</v>
      </c>
      <c r="J142" s="39">
        <v>108659.41666666667</v>
      </c>
      <c r="K142" s="39">
        <v>110323.68333333333</v>
      </c>
      <c r="L142" s="39">
        <v>111393.36666666667</v>
      </c>
      <c r="M142" s="31">
        <v>109254</v>
      </c>
      <c r="N142" s="31">
        <v>106520.05</v>
      </c>
      <c r="O142" s="260">
        <v>46760</v>
      </c>
      <c r="P142" s="261">
        <v>-3.845362944684351E-2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1359.3</v>
      </c>
      <c r="F143" s="38">
        <v>1357.8833333333332</v>
      </c>
      <c r="G143" s="39">
        <v>1345.7166666666665</v>
      </c>
      <c r="H143" s="39">
        <v>1332.1333333333332</v>
      </c>
      <c r="I143" s="39">
        <v>1319.9666666666665</v>
      </c>
      <c r="J143" s="39">
        <v>1371.4666666666665</v>
      </c>
      <c r="K143" s="39">
        <v>1383.6333333333334</v>
      </c>
      <c r="L143" s="39">
        <v>1397.2166666666665</v>
      </c>
      <c r="M143" s="31">
        <v>1370.05</v>
      </c>
      <c r="N143" s="31">
        <v>1344.3</v>
      </c>
      <c r="O143" s="260">
        <v>4749800</v>
      </c>
      <c r="P143" s="261">
        <v>2.321262766945218E-3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97.2</v>
      </c>
      <c r="F144" s="38">
        <v>96.516666666666666</v>
      </c>
      <c r="G144" s="39">
        <v>95.583333333333329</v>
      </c>
      <c r="H144" s="39">
        <v>93.966666666666669</v>
      </c>
      <c r="I144" s="39">
        <v>93.033333333333331</v>
      </c>
      <c r="J144" s="39">
        <v>98.133333333333326</v>
      </c>
      <c r="K144" s="39">
        <v>99.066666666666663</v>
      </c>
      <c r="L144" s="39">
        <v>100.68333333333332</v>
      </c>
      <c r="M144" s="31">
        <v>97.45</v>
      </c>
      <c r="N144" s="31">
        <v>94.9</v>
      </c>
      <c r="O144" s="260">
        <v>56302500</v>
      </c>
      <c r="P144" s="261">
        <v>-1.3794009458749344E-2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4713.6499999999996</v>
      </c>
      <c r="F145" s="38">
        <v>4732.4000000000005</v>
      </c>
      <c r="G145" s="39">
        <v>4677.8000000000011</v>
      </c>
      <c r="H145" s="39">
        <v>4641.9500000000007</v>
      </c>
      <c r="I145" s="39">
        <v>4587.3500000000013</v>
      </c>
      <c r="J145" s="39">
        <v>4768.2500000000009</v>
      </c>
      <c r="K145" s="39">
        <v>4822.8500000000013</v>
      </c>
      <c r="L145" s="39">
        <v>4858.7000000000007</v>
      </c>
      <c r="M145" s="31">
        <v>4787</v>
      </c>
      <c r="N145" s="31">
        <v>4696.55</v>
      </c>
      <c r="O145" s="260">
        <v>1292100</v>
      </c>
      <c r="P145" s="261">
        <v>2.2069292833412434E-2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4479.3999999999996</v>
      </c>
      <c r="F146" s="38">
        <v>4479.4166666666661</v>
      </c>
      <c r="G146" s="39">
        <v>4446.1333333333323</v>
      </c>
      <c r="H146" s="39">
        <v>4412.8666666666659</v>
      </c>
      <c r="I146" s="39">
        <v>4379.5833333333321</v>
      </c>
      <c r="J146" s="39">
        <v>4512.6833333333325</v>
      </c>
      <c r="K146" s="39">
        <v>4545.9666666666653</v>
      </c>
      <c r="L146" s="39">
        <v>4579.2333333333327</v>
      </c>
      <c r="M146" s="31">
        <v>4512.7</v>
      </c>
      <c r="N146" s="31">
        <v>4446.1499999999996</v>
      </c>
      <c r="O146" s="260">
        <v>893700</v>
      </c>
      <c r="P146" s="261">
        <v>-1.9904589570653067E-2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22351.95</v>
      </c>
      <c r="F147" s="38">
        <v>22329.116666666669</v>
      </c>
      <c r="G147" s="39">
        <v>22253.833333333336</v>
      </c>
      <c r="H147" s="39">
        <v>22155.716666666667</v>
      </c>
      <c r="I147" s="39">
        <v>22080.433333333334</v>
      </c>
      <c r="J147" s="39">
        <v>22427.233333333337</v>
      </c>
      <c r="K147" s="39">
        <v>22502.51666666667</v>
      </c>
      <c r="L147" s="39">
        <v>22600.633333333339</v>
      </c>
      <c r="M147" s="31">
        <v>22404.400000000001</v>
      </c>
      <c r="N147" s="31">
        <v>22231</v>
      </c>
      <c r="O147" s="260">
        <v>293800</v>
      </c>
      <c r="P147" s="261">
        <v>-1.4490809070173085E-2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113.45</v>
      </c>
      <c r="F148" s="38">
        <v>112.86666666666667</v>
      </c>
      <c r="G148" s="39">
        <v>112.08333333333334</v>
      </c>
      <c r="H148" s="39">
        <v>110.71666666666667</v>
      </c>
      <c r="I148" s="39">
        <v>109.93333333333334</v>
      </c>
      <c r="J148" s="39">
        <v>114.23333333333335</v>
      </c>
      <c r="K148" s="39">
        <v>115.01666666666668</v>
      </c>
      <c r="L148" s="39">
        <v>116.38333333333335</v>
      </c>
      <c r="M148" s="31">
        <v>113.65</v>
      </c>
      <c r="N148" s="31">
        <v>111.5</v>
      </c>
      <c r="O148" s="260">
        <v>84136500</v>
      </c>
      <c r="P148" s="261">
        <v>5.4853455229900514E-3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216.95</v>
      </c>
      <c r="F149" s="38">
        <v>216.18333333333331</v>
      </c>
      <c r="G149" s="39">
        <v>214.96666666666661</v>
      </c>
      <c r="H149" s="39">
        <v>212.98333333333329</v>
      </c>
      <c r="I149" s="39">
        <v>211.76666666666659</v>
      </c>
      <c r="J149" s="39">
        <v>218.16666666666663</v>
      </c>
      <c r="K149" s="39">
        <v>219.38333333333333</v>
      </c>
      <c r="L149" s="39">
        <v>221.36666666666665</v>
      </c>
      <c r="M149" s="31">
        <v>217.4</v>
      </c>
      <c r="N149" s="31">
        <v>214.2</v>
      </c>
      <c r="O149" s="260">
        <v>67719000</v>
      </c>
      <c r="P149" s="261">
        <v>2.1171680615245419E-2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1094.45</v>
      </c>
      <c r="F150" s="38">
        <v>1094.5666666666666</v>
      </c>
      <c r="G150" s="39">
        <v>1080.9333333333332</v>
      </c>
      <c r="H150" s="39">
        <v>1067.4166666666665</v>
      </c>
      <c r="I150" s="39">
        <v>1053.7833333333331</v>
      </c>
      <c r="J150" s="39">
        <v>1108.0833333333333</v>
      </c>
      <c r="K150" s="39">
        <v>1121.7166666666665</v>
      </c>
      <c r="L150" s="39">
        <v>1135.2333333333333</v>
      </c>
      <c r="M150" s="31">
        <v>1108.2</v>
      </c>
      <c r="N150" s="31">
        <v>1081.05</v>
      </c>
      <c r="O150" s="260">
        <v>5810000</v>
      </c>
      <c r="P150" s="261">
        <v>3.0211480362537764E-3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4005.7</v>
      </c>
      <c r="F151" s="38">
        <v>3983.1666666666665</v>
      </c>
      <c r="G151" s="39">
        <v>3955.583333333333</v>
      </c>
      <c r="H151" s="39">
        <v>3905.4666666666667</v>
      </c>
      <c r="I151" s="39">
        <v>3877.8833333333332</v>
      </c>
      <c r="J151" s="39">
        <v>4033.2833333333328</v>
      </c>
      <c r="K151" s="39">
        <v>4060.8666666666659</v>
      </c>
      <c r="L151" s="39">
        <v>4110.9833333333327</v>
      </c>
      <c r="M151" s="31">
        <v>4010.75</v>
      </c>
      <c r="N151" s="31">
        <v>3933.05</v>
      </c>
      <c r="O151" s="260">
        <v>231600</v>
      </c>
      <c r="P151" s="261">
        <v>5.7534246575342465E-2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177</v>
      </c>
      <c r="F152" s="38">
        <v>175.91666666666666</v>
      </c>
      <c r="G152" s="39">
        <v>174.43333333333331</v>
      </c>
      <c r="H152" s="39">
        <v>171.86666666666665</v>
      </c>
      <c r="I152" s="39">
        <v>170.3833333333333</v>
      </c>
      <c r="J152" s="39">
        <v>178.48333333333332</v>
      </c>
      <c r="K152" s="39">
        <v>179.96666666666667</v>
      </c>
      <c r="L152" s="39">
        <v>182.53333333333333</v>
      </c>
      <c r="M152" s="31">
        <v>177.4</v>
      </c>
      <c r="N152" s="31">
        <v>173.35</v>
      </c>
      <c r="O152" s="260">
        <v>34965700</v>
      </c>
      <c r="P152" s="261">
        <v>2.7143180275955667E-2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39106.400000000001</v>
      </c>
      <c r="F153" s="38">
        <v>39312.400000000001</v>
      </c>
      <c r="G153" s="39">
        <v>38737.800000000003</v>
      </c>
      <c r="H153" s="39">
        <v>38369.200000000004</v>
      </c>
      <c r="I153" s="39">
        <v>37794.600000000006</v>
      </c>
      <c r="J153" s="39">
        <v>39681</v>
      </c>
      <c r="K153" s="39">
        <v>40255.599999999991</v>
      </c>
      <c r="L153" s="39">
        <v>40624.199999999997</v>
      </c>
      <c r="M153" s="31">
        <v>39887</v>
      </c>
      <c r="N153" s="31">
        <v>38943.800000000003</v>
      </c>
      <c r="O153" s="260">
        <v>191550</v>
      </c>
      <c r="P153" s="261">
        <v>-2.0930767461473588E-2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1032</v>
      </c>
      <c r="F154" s="38">
        <v>1021.7333333333332</v>
      </c>
      <c r="G154" s="39">
        <v>1007.7166666666665</v>
      </c>
      <c r="H154" s="39">
        <v>983.43333333333328</v>
      </c>
      <c r="I154" s="39">
        <v>969.41666666666652</v>
      </c>
      <c r="J154" s="39">
        <v>1046.0166666666664</v>
      </c>
      <c r="K154" s="39">
        <v>1060.0333333333331</v>
      </c>
      <c r="L154" s="39">
        <v>1084.3166666666664</v>
      </c>
      <c r="M154" s="31">
        <v>1035.75</v>
      </c>
      <c r="N154" s="31">
        <v>997.45</v>
      </c>
      <c r="O154" s="260">
        <v>11363250</v>
      </c>
      <c r="P154" s="261">
        <v>4.8439554356099923E-2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4881.7</v>
      </c>
      <c r="F155" s="38">
        <v>4874.0666666666666</v>
      </c>
      <c r="G155" s="39">
        <v>4831.1833333333334</v>
      </c>
      <c r="H155" s="39">
        <v>4780.666666666667</v>
      </c>
      <c r="I155" s="39">
        <v>4737.7833333333338</v>
      </c>
      <c r="J155" s="39">
        <v>4924.583333333333</v>
      </c>
      <c r="K155" s="39">
        <v>4967.4666666666662</v>
      </c>
      <c r="L155" s="39">
        <v>5017.9833333333327</v>
      </c>
      <c r="M155" s="31">
        <v>4916.95</v>
      </c>
      <c r="N155" s="31">
        <v>4823.55</v>
      </c>
      <c r="O155" s="260">
        <v>1156225</v>
      </c>
      <c r="P155" s="261">
        <v>5.223761745500876E-2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230.1</v>
      </c>
      <c r="F156" s="38">
        <v>228.5</v>
      </c>
      <c r="G156" s="39">
        <v>224.8</v>
      </c>
      <c r="H156" s="39">
        <v>219.5</v>
      </c>
      <c r="I156" s="39">
        <v>215.8</v>
      </c>
      <c r="J156" s="39">
        <v>233.8</v>
      </c>
      <c r="K156" s="39">
        <v>237.5</v>
      </c>
      <c r="L156" s="39">
        <v>242.8</v>
      </c>
      <c r="M156" s="31">
        <v>232.2</v>
      </c>
      <c r="N156" s="31">
        <v>223.2</v>
      </c>
      <c r="O156" s="260">
        <v>16935000</v>
      </c>
      <c r="P156" s="261">
        <v>4.8476968796433879E-2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269.7</v>
      </c>
      <c r="F157" s="38">
        <v>268.08333333333331</v>
      </c>
      <c r="G157" s="39">
        <v>265.46666666666664</v>
      </c>
      <c r="H157" s="39">
        <v>261.23333333333335</v>
      </c>
      <c r="I157" s="39">
        <v>258.61666666666667</v>
      </c>
      <c r="J157" s="39">
        <v>272.31666666666661</v>
      </c>
      <c r="K157" s="39">
        <v>274.93333333333328</v>
      </c>
      <c r="L157" s="39">
        <v>279.16666666666657</v>
      </c>
      <c r="M157" s="31">
        <v>270.7</v>
      </c>
      <c r="N157" s="31">
        <v>263.85000000000002</v>
      </c>
      <c r="O157" s="260">
        <v>54460800</v>
      </c>
      <c r="P157" s="261">
        <v>-5.6889293434975532E-4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2613.6</v>
      </c>
      <c r="F158" s="38">
        <v>2620.1166666666668</v>
      </c>
      <c r="G158" s="39">
        <v>2598.9833333333336</v>
      </c>
      <c r="H158" s="39">
        <v>2584.3666666666668</v>
      </c>
      <c r="I158" s="39">
        <v>2563.2333333333336</v>
      </c>
      <c r="J158" s="39">
        <v>2634.7333333333336</v>
      </c>
      <c r="K158" s="39">
        <v>2655.8666666666668</v>
      </c>
      <c r="L158" s="39">
        <v>2670.4833333333336</v>
      </c>
      <c r="M158" s="31">
        <v>2641.25</v>
      </c>
      <c r="N158" s="31">
        <v>2605.5</v>
      </c>
      <c r="O158" s="260">
        <v>2856250</v>
      </c>
      <c r="P158" s="261">
        <v>9.4539671320021199E-3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3890.3</v>
      </c>
      <c r="F159" s="38">
        <v>3869.5666666666671</v>
      </c>
      <c r="G159" s="39">
        <v>3831.1333333333341</v>
      </c>
      <c r="H159" s="39">
        <v>3771.9666666666672</v>
      </c>
      <c r="I159" s="39">
        <v>3733.5333333333342</v>
      </c>
      <c r="J159" s="39">
        <v>3928.733333333334</v>
      </c>
      <c r="K159" s="39">
        <v>3967.1666666666674</v>
      </c>
      <c r="L159" s="39">
        <v>4026.3333333333339</v>
      </c>
      <c r="M159" s="31">
        <v>3908</v>
      </c>
      <c r="N159" s="31">
        <v>3810.4</v>
      </c>
      <c r="O159" s="260">
        <v>2814500</v>
      </c>
      <c r="P159" s="261">
        <v>9.9578361891091774E-3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61.9</v>
      </c>
      <c r="F160" s="38">
        <v>61.9</v>
      </c>
      <c r="G160" s="39">
        <v>61.25</v>
      </c>
      <c r="H160" s="39">
        <v>60.6</v>
      </c>
      <c r="I160" s="39">
        <v>59.95</v>
      </c>
      <c r="J160" s="39">
        <v>62.55</v>
      </c>
      <c r="K160" s="39">
        <v>63.199999999999989</v>
      </c>
      <c r="L160" s="39">
        <v>63.849999999999994</v>
      </c>
      <c r="M160" s="31">
        <v>62.55</v>
      </c>
      <c r="N160" s="31">
        <v>61.25</v>
      </c>
      <c r="O160" s="260">
        <v>272224000</v>
      </c>
      <c r="P160" s="261">
        <v>2.8471256724898749E-2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4667.3999999999996</v>
      </c>
      <c r="F161" s="38">
        <v>4667.8499999999995</v>
      </c>
      <c r="G161" s="39">
        <v>4637.6999999999989</v>
      </c>
      <c r="H161" s="39">
        <v>4607.9999999999991</v>
      </c>
      <c r="I161" s="39">
        <v>4577.8499999999985</v>
      </c>
      <c r="J161" s="39">
        <v>4697.5499999999993</v>
      </c>
      <c r="K161" s="39">
        <v>4727.6999999999989</v>
      </c>
      <c r="L161" s="39">
        <v>4757.3999999999996</v>
      </c>
      <c r="M161" s="31">
        <v>4698</v>
      </c>
      <c r="N161" s="31">
        <v>4638.1499999999996</v>
      </c>
      <c r="O161" s="260">
        <v>2039100</v>
      </c>
      <c r="P161" s="261">
        <v>3.0941908084331868E-2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241.95</v>
      </c>
      <c r="F162" s="38">
        <v>242.61666666666665</v>
      </c>
      <c r="G162" s="39">
        <v>240.6333333333333</v>
      </c>
      <c r="H162" s="39">
        <v>239.31666666666666</v>
      </c>
      <c r="I162" s="39">
        <v>237.33333333333331</v>
      </c>
      <c r="J162" s="39">
        <v>243.93333333333328</v>
      </c>
      <c r="K162" s="39">
        <v>245.91666666666663</v>
      </c>
      <c r="L162" s="39">
        <v>247.23333333333326</v>
      </c>
      <c r="M162" s="31">
        <v>244.6</v>
      </c>
      <c r="N162" s="31">
        <v>241.3</v>
      </c>
      <c r="O162" s="260">
        <v>46521000</v>
      </c>
      <c r="P162" s="261">
        <v>6.7203468566119542E-2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1650.25</v>
      </c>
      <c r="F163" s="38">
        <v>1639.9833333333333</v>
      </c>
      <c r="G163" s="39">
        <v>1623.9666666666667</v>
      </c>
      <c r="H163" s="39">
        <v>1597.6833333333334</v>
      </c>
      <c r="I163" s="39">
        <v>1581.6666666666667</v>
      </c>
      <c r="J163" s="39">
        <v>1666.2666666666667</v>
      </c>
      <c r="K163" s="39">
        <v>1682.2833333333335</v>
      </c>
      <c r="L163" s="39">
        <v>1708.5666666666666</v>
      </c>
      <c r="M163" s="31">
        <v>1656</v>
      </c>
      <c r="N163" s="31">
        <v>1613.7</v>
      </c>
      <c r="O163" s="260">
        <v>3427347</v>
      </c>
      <c r="P163" s="261">
        <v>2.1594079825306322E-2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863.6</v>
      </c>
      <c r="F164" s="38">
        <v>854.66666666666663</v>
      </c>
      <c r="G164" s="39">
        <v>843.88333333333321</v>
      </c>
      <c r="H164" s="39">
        <v>824.16666666666663</v>
      </c>
      <c r="I164" s="39">
        <v>813.38333333333321</v>
      </c>
      <c r="J164" s="39">
        <v>874.38333333333321</v>
      </c>
      <c r="K164" s="39">
        <v>885.16666666666674</v>
      </c>
      <c r="L164" s="39">
        <v>904.88333333333321</v>
      </c>
      <c r="M164" s="31">
        <v>865.45</v>
      </c>
      <c r="N164" s="31">
        <v>834.95</v>
      </c>
      <c r="O164" s="260">
        <v>3490100</v>
      </c>
      <c r="P164" s="261">
        <v>3.7654788981551682E-2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220.9</v>
      </c>
      <c r="F165" s="38">
        <v>219.76666666666665</v>
      </c>
      <c r="G165" s="39">
        <v>217.5333333333333</v>
      </c>
      <c r="H165" s="39">
        <v>214.16666666666666</v>
      </c>
      <c r="I165" s="39">
        <v>211.93333333333331</v>
      </c>
      <c r="J165" s="39">
        <v>223.1333333333333</v>
      </c>
      <c r="K165" s="39">
        <v>225.36666666666665</v>
      </c>
      <c r="L165" s="39">
        <v>228.73333333333329</v>
      </c>
      <c r="M165" s="31">
        <v>222</v>
      </c>
      <c r="N165" s="31">
        <v>216.4</v>
      </c>
      <c r="O165" s="260">
        <v>44760000</v>
      </c>
      <c r="P165" s="261">
        <v>3.0252100840336134E-3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216.2</v>
      </c>
      <c r="F166" s="38">
        <v>215.11666666666667</v>
      </c>
      <c r="G166" s="39">
        <v>212.58333333333334</v>
      </c>
      <c r="H166" s="39">
        <v>208.96666666666667</v>
      </c>
      <c r="I166" s="39">
        <v>206.43333333333334</v>
      </c>
      <c r="J166" s="39">
        <v>218.73333333333335</v>
      </c>
      <c r="K166" s="39">
        <v>221.26666666666665</v>
      </c>
      <c r="L166" s="39">
        <v>224.88333333333335</v>
      </c>
      <c r="M166" s="31">
        <v>217.65</v>
      </c>
      <c r="N166" s="31">
        <v>211.5</v>
      </c>
      <c r="O166" s="260">
        <v>76312000</v>
      </c>
      <c r="P166" s="261">
        <v>2.3388048492651001E-2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2528.35</v>
      </c>
      <c r="F167" s="38">
        <v>2515.7666666666669</v>
      </c>
      <c r="G167" s="39">
        <v>2499.8833333333337</v>
      </c>
      <c r="H167" s="39">
        <v>2471.416666666667</v>
      </c>
      <c r="I167" s="39">
        <v>2455.5333333333338</v>
      </c>
      <c r="J167" s="39">
        <v>2544.2333333333336</v>
      </c>
      <c r="K167" s="39">
        <v>2560.1166666666668</v>
      </c>
      <c r="L167" s="39">
        <v>2588.5833333333335</v>
      </c>
      <c r="M167" s="31">
        <v>2531.65</v>
      </c>
      <c r="N167" s="31">
        <v>2487.3000000000002</v>
      </c>
      <c r="O167" s="260">
        <v>20908250</v>
      </c>
      <c r="P167" s="261">
        <v>2.1571573405645743E-2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93.55</v>
      </c>
      <c r="F168" s="38">
        <v>92.8</v>
      </c>
      <c r="G168" s="39">
        <v>91.8</v>
      </c>
      <c r="H168" s="39">
        <v>90.05</v>
      </c>
      <c r="I168" s="39">
        <v>89.05</v>
      </c>
      <c r="J168" s="39">
        <v>94.55</v>
      </c>
      <c r="K168" s="39">
        <v>95.55</v>
      </c>
      <c r="L168" s="39">
        <v>97.3</v>
      </c>
      <c r="M168" s="31">
        <v>93.8</v>
      </c>
      <c r="N168" s="31">
        <v>91.05</v>
      </c>
      <c r="O168" s="260">
        <v>117248000</v>
      </c>
      <c r="P168" s="261">
        <v>5.1362984218077473E-2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873.4</v>
      </c>
      <c r="F169" s="38">
        <v>876.75</v>
      </c>
      <c r="G169" s="39">
        <v>867.65</v>
      </c>
      <c r="H169" s="39">
        <v>861.9</v>
      </c>
      <c r="I169" s="39">
        <v>852.8</v>
      </c>
      <c r="J169" s="39">
        <v>882.5</v>
      </c>
      <c r="K169" s="39">
        <v>891.59999999999991</v>
      </c>
      <c r="L169" s="39">
        <v>897.35</v>
      </c>
      <c r="M169" s="31">
        <v>885.85</v>
      </c>
      <c r="N169" s="31">
        <v>871</v>
      </c>
      <c r="O169" s="260">
        <v>9089600</v>
      </c>
      <c r="P169" s="261">
        <v>-3.4207525655644243E-3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1354.25</v>
      </c>
      <c r="F170" s="38">
        <v>1360.2666666666667</v>
      </c>
      <c r="G170" s="39">
        <v>1341.1833333333334</v>
      </c>
      <c r="H170" s="39">
        <v>1328.1166666666668</v>
      </c>
      <c r="I170" s="39">
        <v>1309.0333333333335</v>
      </c>
      <c r="J170" s="39">
        <v>1373.3333333333333</v>
      </c>
      <c r="K170" s="39">
        <v>1392.4166666666667</v>
      </c>
      <c r="L170" s="39">
        <v>1405.4833333333331</v>
      </c>
      <c r="M170" s="31">
        <v>1379.35</v>
      </c>
      <c r="N170" s="31">
        <v>1347.2</v>
      </c>
      <c r="O170" s="260">
        <v>8763750</v>
      </c>
      <c r="P170" s="261">
        <v>-1.2173471975653057E-2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576.95000000000005</v>
      </c>
      <c r="F171" s="38">
        <v>575.48333333333346</v>
      </c>
      <c r="G171" s="39">
        <v>573.1166666666669</v>
      </c>
      <c r="H171" s="39">
        <v>569.28333333333342</v>
      </c>
      <c r="I171" s="39">
        <v>566.91666666666686</v>
      </c>
      <c r="J171" s="39">
        <v>579.31666666666695</v>
      </c>
      <c r="K171" s="39">
        <v>581.68333333333351</v>
      </c>
      <c r="L171" s="39">
        <v>585.51666666666699</v>
      </c>
      <c r="M171" s="31">
        <v>577.85</v>
      </c>
      <c r="N171" s="31">
        <v>571.65</v>
      </c>
      <c r="O171" s="260">
        <v>105375000</v>
      </c>
      <c r="P171" s="261">
        <v>1.3840181264522088E-2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24421.9</v>
      </c>
      <c r="F172" s="38">
        <v>24341</v>
      </c>
      <c r="G172" s="39">
        <v>24232</v>
      </c>
      <c r="H172" s="39">
        <v>24042.1</v>
      </c>
      <c r="I172" s="39">
        <v>23933.1</v>
      </c>
      <c r="J172" s="39">
        <v>24530.9</v>
      </c>
      <c r="K172" s="39">
        <v>24639.9</v>
      </c>
      <c r="L172" s="39">
        <v>24829.800000000003</v>
      </c>
      <c r="M172" s="31">
        <v>24450</v>
      </c>
      <c r="N172" s="31">
        <v>24151.1</v>
      </c>
      <c r="O172" s="260">
        <v>204875</v>
      </c>
      <c r="P172" s="261">
        <v>-1.1817195224888459E-2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3747.55</v>
      </c>
      <c r="F173" s="38">
        <v>3752.5166666666664</v>
      </c>
      <c r="G173" s="39">
        <v>3685.0333333333328</v>
      </c>
      <c r="H173" s="39">
        <v>3622.5166666666664</v>
      </c>
      <c r="I173" s="39">
        <v>3555.0333333333328</v>
      </c>
      <c r="J173" s="39">
        <v>3815.0333333333328</v>
      </c>
      <c r="K173" s="39">
        <v>3882.5166666666664</v>
      </c>
      <c r="L173" s="39">
        <v>3945.0333333333328</v>
      </c>
      <c r="M173" s="31">
        <v>3820</v>
      </c>
      <c r="N173" s="31">
        <v>3690</v>
      </c>
      <c r="O173" s="260">
        <v>2053150</v>
      </c>
      <c r="P173" s="261">
        <v>0.15554867667543723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2311.3000000000002</v>
      </c>
      <c r="F174" s="38">
        <v>2305.2333333333336</v>
      </c>
      <c r="G174" s="39">
        <v>2283.0666666666671</v>
      </c>
      <c r="H174" s="39">
        <v>2254.8333333333335</v>
      </c>
      <c r="I174" s="39">
        <v>2232.666666666667</v>
      </c>
      <c r="J174" s="39">
        <v>2333.4666666666672</v>
      </c>
      <c r="K174" s="39">
        <v>2355.6333333333332</v>
      </c>
      <c r="L174" s="39">
        <v>2383.8666666666672</v>
      </c>
      <c r="M174" s="31">
        <v>2327.4</v>
      </c>
      <c r="N174" s="31">
        <v>2277</v>
      </c>
      <c r="O174" s="260">
        <v>4346250</v>
      </c>
      <c r="P174" s="261">
        <v>-8.8934496322900635E-3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1856.45</v>
      </c>
      <c r="F175" s="38">
        <v>1857.2333333333333</v>
      </c>
      <c r="G175" s="39">
        <v>1846.4666666666667</v>
      </c>
      <c r="H175" s="39">
        <v>1836.4833333333333</v>
      </c>
      <c r="I175" s="39">
        <v>1825.7166666666667</v>
      </c>
      <c r="J175" s="39">
        <v>1867.2166666666667</v>
      </c>
      <c r="K175" s="39">
        <v>1877.9833333333336</v>
      </c>
      <c r="L175" s="39">
        <v>1887.9666666666667</v>
      </c>
      <c r="M175" s="31">
        <v>1868</v>
      </c>
      <c r="N175" s="31">
        <v>1847.25</v>
      </c>
      <c r="O175" s="260">
        <v>6760800</v>
      </c>
      <c r="P175" s="261">
        <v>2.3526205831592335E-2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1159.3</v>
      </c>
      <c r="F176" s="38">
        <v>1156.3999999999999</v>
      </c>
      <c r="G176" s="39">
        <v>1150.1999999999998</v>
      </c>
      <c r="H176" s="39">
        <v>1141.0999999999999</v>
      </c>
      <c r="I176" s="39">
        <v>1134.8999999999999</v>
      </c>
      <c r="J176" s="39">
        <v>1165.4999999999998</v>
      </c>
      <c r="K176" s="39">
        <v>1171.7</v>
      </c>
      <c r="L176" s="39">
        <v>1180.7999999999997</v>
      </c>
      <c r="M176" s="31">
        <v>1162.5999999999999</v>
      </c>
      <c r="N176" s="31">
        <v>1147.3</v>
      </c>
      <c r="O176" s="260">
        <v>22685600</v>
      </c>
      <c r="P176" s="261">
        <v>3.2815305553835676E-3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535</v>
      </c>
      <c r="F177" s="38">
        <v>536.41666666666663</v>
      </c>
      <c r="G177" s="39">
        <v>529.58333333333326</v>
      </c>
      <c r="H177" s="39">
        <v>524.16666666666663</v>
      </c>
      <c r="I177" s="39">
        <v>517.33333333333326</v>
      </c>
      <c r="J177" s="39">
        <v>541.83333333333326</v>
      </c>
      <c r="K177" s="39">
        <v>548.66666666666652</v>
      </c>
      <c r="L177" s="39">
        <v>554.08333333333326</v>
      </c>
      <c r="M177" s="31">
        <v>543.25</v>
      </c>
      <c r="N177" s="31">
        <v>531</v>
      </c>
      <c r="O177" s="260">
        <v>8628000</v>
      </c>
      <c r="P177" s="261">
        <v>2.8612303290414878E-2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807.55</v>
      </c>
      <c r="F178" s="38">
        <v>816.1</v>
      </c>
      <c r="G178" s="39">
        <v>796.35</v>
      </c>
      <c r="H178" s="39">
        <v>785.15</v>
      </c>
      <c r="I178" s="39">
        <v>765.4</v>
      </c>
      <c r="J178" s="39">
        <v>827.30000000000007</v>
      </c>
      <c r="K178" s="39">
        <v>847.05000000000007</v>
      </c>
      <c r="L178" s="39">
        <v>858.25000000000011</v>
      </c>
      <c r="M178" s="31">
        <v>835.85</v>
      </c>
      <c r="N178" s="31">
        <v>804.9</v>
      </c>
      <c r="O178" s="260">
        <v>3217000</v>
      </c>
      <c r="P178" s="261">
        <v>6.8857589984350548E-3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1001.35</v>
      </c>
      <c r="F179" s="38">
        <v>996.26666666666677</v>
      </c>
      <c r="G179" s="39">
        <v>986.58333333333348</v>
      </c>
      <c r="H179" s="39">
        <v>971.81666666666672</v>
      </c>
      <c r="I179" s="39">
        <v>962.13333333333344</v>
      </c>
      <c r="J179" s="39">
        <v>1011.0333333333335</v>
      </c>
      <c r="K179" s="39">
        <v>1020.7166666666667</v>
      </c>
      <c r="L179" s="39">
        <v>1035.4833333333336</v>
      </c>
      <c r="M179" s="31">
        <v>1005.95</v>
      </c>
      <c r="N179" s="31">
        <v>981.5</v>
      </c>
      <c r="O179" s="260">
        <v>10938400</v>
      </c>
      <c r="P179" s="261">
        <v>0.15621184814836347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1701.25</v>
      </c>
      <c r="F180" s="38">
        <v>1705.0666666666666</v>
      </c>
      <c r="G180" s="39">
        <v>1690.1333333333332</v>
      </c>
      <c r="H180" s="39">
        <v>1679.0166666666667</v>
      </c>
      <c r="I180" s="39">
        <v>1664.0833333333333</v>
      </c>
      <c r="J180" s="39">
        <v>1716.1833333333332</v>
      </c>
      <c r="K180" s="39">
        <v>1731.1166666666666</v>
      </c>
      <c r="L180" s="39">
        <v>1742.2333333333331</v>
      </c>
      <c r="M180" s="31">
        <v>1720</v>
      </c>
      <c r="N180" s="31">
        <v>1693.95</v>
      </c>
      <c r="O180" s="260">
        <v>4373500</v>
      </c>
      <c r="P180" s="261">
        <v>1.2267098715426455E-2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863.6</v>
      </c>
      <c r="F181" s="38">
        <v>859.9666666666667</v>
      </c>
      <c r="G181" s="39">
        <v>854.08333333333337</v>
      </c>
      <c r="H181" s="39">
        <v>844.56666666666672</v>
      </c>
      <c r="I181" s="39">
        <v>838.68333333333339</v>
      </c>
      <c r="J181" s="39">
        <v>869.48333333333335</v>
      </c>
      <c r="K181" s="39">
        <v>875.36666666666656</v>
      </c>
      <c r="L181" s="39">
        <v>884.88333333333333</v>
      </c>
      <c r="M181" s="31">
        <v>865.85</v>
      </c>
      <c r="N181" s="31">
        <v>850.45</v>
      </c>
      <c r="O181" s="260">
        <v>11407500</v>
      </c>
      <c r="P181" s="261">
        <v>-2.9627928341754709E-2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626.25</v>
      </c>
      <c r="F182" s="38">
        <v>620.98333333333335</v>
      </c>
      <c r="G182" s="39">
        <v>613.9666666666667</v>
      </c>
      <c r="H182" s="39">
        <v>601.68333333333339</v>
      </c>
      <c r="I182" s="39">
        <v>594.66666666666674</v>
      </c>
      <c r="J182" s="39">
        <v>633.26666666666665</v>
      </c>
      <c r="K182" s="39">
        <v>640.2833333333333</v>
      </c>
      <c r="L182" s="39">
        <v>652.56666666666661</v>
      </c>
      <c r="M182" s="31">
        <v>628</v>
      </c>
      <c r="N182" s="31">
        <v>608.70000000000005</v>
      </c>
      <c r="O182" s="260">
        <v>62169900</v>
      </c>
      <c r="P182" s="261">
        <v>2.1063471260063658E-2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236.2</v>
      </c>
      <c r="F183" s="38">
        <v>235.44999999999996</v>
      </c>
      <c r="G183" s="39">
        <v>233.54999999999993</v>
      </c>
      <c r="H183" s="39">
        <v>230.89999999999998</v>
      </c>
      <c r="I183" s="39">
        <v>228.99999999999994</v>
      </c>
      <c r="J183" s="39">
        <v>238.09999999999991</v>
      </c>
      <c r="K183" s="39">
        <v>239.99999999999994</v>
      </c>
      <c r="L183" s="39">
        <v>242.64999999999989</v>
      </c>
      <c r="M183" s="31">
        <v>237.35</v>
      </c>
      <c r="N183" s="31">
        <v>232.8</v>
      </c>
      <c r="O183" s="260">
        <v>91111500</v>
      </c>
      <c r="P183" s="261">
        <v>2.9642804209278195E-4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121</v>
      </c>
      <c r="F184" s="38">
        <v>119.93333333333334</v>
      </c>
      <c r="G184" s="39">
        <v>118.56666666666668</v>
      </c>
      <c r="H184" s="39">
        <v>116.13333333333334</v>
      </c>
      <c r="I184" s="39">
        <v>114.76666666666668</v>
      </c>
      <c r="J184" s="39">
        <v>122.36666666666667</v>
      </c>
      <c r="K184" s="39">
        <v>123.73333333333335</v>
      </c>
      <c r="L184" s="39">
        <v>126.16666666666667</v>
      </c>
      <c r="M184" s="31">
        <v>121.3</v>
      </c>
      <c r="N184" s="31">
        <v>117.5</v>
      </c>
      <c r="O184" s="260">
        <v>229097000</v>
      </c>
      <c r="P184" s="261">
        <v>-1.645769875563741E-2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3474.55</v>
      </c>
      <c r="F185" s="38">
        <v>3464.9333333333338</v>
      </c>
      <c r="G185" s="39">
        <v>3448.7166666666676</v>
      </c>
      <c r="H185" s="39">
        <v>3422.8833333333337</v>
      </c>
      <c r="I185" s="39">
        <v>3406.6666666666674</v>
      </c>
      <c r="J185" s="39">
        <v>3490.7666666666678</v>
      </c>
      <c r="K185" s="39">
        <v>3506.983333333334</v>
      </c>
      <c r="L185" s="39">
        <v>3532.816666666668</v>
      </c>
      <c r="M185" s="31">
        <v>3481.15</v>
      </c>
      <c r="N185" s="31">
        <v>3439.1</v>
      </c>
      <c r="O185" s="260">
        <v>10686375</v>
      </c>
      <c r="P185" s="261">
        <v>-6.5077686488245346E-3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1231.4000000000001</v>
      </c>
      <c r="F186" s="38">
        <v>1226.0166666666667</v>
      </c>
      <c r="G186" s="39">
        <v>1211.0833333333333</v>
      </c>
      <c r="H186" s="39">
        <v>1190.7666666666667</v>
      </c>
      <c r="I186" s="39">
        <v>1175.8333333333333</v>
      </c>
      <c r="J186" s="39">
        <v>1246.3333333333333</v>
      </c>
      <c r="K186" s="39">
        <v>1261.2666666666667</v>
      </c>
      <c r="L186" s="39">
        <v>1281.5833333333333</v>
      </c>
      <c r="M186" s="31">
        <v>1240.95</v>
      </c>
      <c r="N186" s="31">
        <v>1205.7</v>
      </c>
      <c r="O186" s="260">
        <v>15514200</v>
      </c>
      <c r="P186" s="261">
        <v>-1.8933070268629535E-2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2966.5</v>
      </c>
      <c r="F187" s="38">
        <v>2956.1</v>
      </c>
      <c r="G187" s="39">
        <v>2939.45</v>
      </c>
      <c r="H187" s="39">
        <v>2912.4</v>
      </c>
      <c r="I187" s="39">
        <v>2895.75</v>
      </c>
      <c r="J187" s="39">
        <v>2983.1499999999996</v>
      </c>
      <c r="K187" s="39">
        <v>2999.8</v>
      </c>
      <c r="L187" s="39">
        <v>3026.8499999999995</v>
      </c>
      <c r="M187" s="31">
        <v>2972.75</v>
      </c>
      <c r="N187" s="31">
        <v>2929.05</v>
      </c>
      <c r="O187" s="260">
        <v>5831625</v>
      </c>
      <c r="P187" s="261">
        <v>-4.372155946378059E-2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2084.0500000000002</v>
      </c>
      <c r="F188" s="38">
        <v>2082.85</v>
      </c>
      <c r="G188" s="39">
        <v>2062.25</v>
      </c>
      <c r="H188" s="39">
        <v>2040.4500000000003</v>
      </c>
      <c r="I188" s="39">
        <v>2019.8500000000004</v>
      </c>
      <c r="J188" s="39">
        <v>2104.6499999999996</v>
      </c>
      <c r="K188" s="39">
        <v>2125.2499999999991</v>
      </c>
      <c r="L188" s="39">
        <v>2147.0499999999993</v>
      </c>
      <c r="M188" s="31">
        <v>2103.4499999999998</v>
      </c>
      <c r="N188" s="31">
        <v>2061.0500000000002</v>
      </c>
      <c r="O188" s="260">
        <v>1718500</v>
      </c>
      <c r="P188" s="261">
        <v>2.6583034647550775E-2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1798.55</v>
      </c>
      <c r="F189" s="38">
        <v>1774.1833333333334</v>
      </c>
      <c r="G189" s="39">
        <v>1733.3666666666668</v>
      </c>
      <c r="H189" s="39">
        <v>1668.1833333333334</v>
      </c>
      <c r="I189" s="39">
        <v>1627.3666666666668</v>
      </c>
      <c r="J189" s="39">
        <v>1839.3666666666668</v>
      </c>
      <c r="K189" s="39">
        <v>1880.1833333333334</v>
      </c>
      <c r="L189" s="39">
        <v>1945.3666666666668</v>
      </c>
      <c r="M189" s="31">
        <v>1815</v>
      </c>
      <c r="N189" s="31">
        <v>1709</v>
      </c>
      <c r="O189" s="260">
        <v>4411200</v>
      </c>
      <c r="P189" s="261">
        <v>0.15803843326682768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1347.25</v>
      </c>
      <c r="F190" s="38">
        <v>1342.8</v>
      </c>
      <c r="G190" s="39">
        <v>1329.6</v>
      </c>
      <c r="H190" s="39">
        <v>1311.95</v>
      </c>
      <c r="I190" s="39">
        <v>1298.75</v>
      </c>
      <c r="J190" s="39">
        <v>1360.4499999999998</v>
      </c>
      <c r="K190" s="39">
        <v>1373.65</v>
      </c>
      <c r="L190" s="39">
        <v>1391.2999999999997</v>
      </c>
      <c r="M190" s="31">
        <v>1356</v>
      </c>
      <c r="N190" s="31">
        <v>1325.15</v>
      </c>
      <c r="O190" s="260">
        <v>6505100</v>
      </c>
      <c r="P190" s="261">
        <v>2.0487384084537418E-3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1558.6</v>
      </c>
      <c r="F191" s="38">
        <v>1560.95</v>
      </c>
      <c r="G191" s="39">
        <v>1547.7</v>
      </c>
      <c r="H191" s="39">
        <v>1536.8</v>
      </c>
      <c r="I191" s="39">
        <v>1523.55</v>
      </c>
      <c r="J191" s="39">
        <v>1571.8500000000001</v>
      </c>
      <c r="K191" s="39">
        <v>1585.1000000000001</v>
      </c>
      <c r="L191" s="39">
        <v>1596.0000000000002</v>
      </c>
      <c r="M191" s="31">
        <v>1574.2</v>
      </c>
      <c r="N191" s="31">
        <v>1550.05</v>
      </c>
      <c r="O191" s="260">
        <v>2244400</v>
      </c>
      <c r="P191" s="261">
        <v>-5.1418439716312053E-3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8163.05</v>
      </c>
      <c r="F192" s="38">
        <v>8165.6166666666659</v>
      </c>
      <c r="G192" s="39">
        <v>8130.4333333333325</v>
      </c>
      <c r="H192" s="39">
        <v>8097.8166666666666</v>
      </c>
      <c r="I192" s="39">
        <v>8062.6333333333332</v>
      </c>
      <c r="J192" s="39">
        <v>8198.2333333333318</v>
      </c>
      <c r="K192" s="39">
        <v>8233.4166666666642</v>
      </c>
      <c r="L192" s="39">
        <v>8266.033333333331</v>
      </c>
      <c r="M192" s="31">
        <v>8200.7999999999993</v>
      </c>
      <c r="N192" s="31">
        <v>8133</v>
      </c>
      <c r="O192" s="260">
        <v>1669600</v>
      </c>
      <c r="P192" s="261">
        <v>-1.1837121212121212E-2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619.29999999999995</v>
      </c>
      <c r="F193" s="38">
        <v>615.56666666666672</v>
      </c>
      <c r="G193" s="39">
        <v>610.28333333333342</v>
      </c>
      <c r="H193" s="39">
        <v>601.26666666666665</v>
      </c>
      <c r="I193" s="39">
        <v>595.98333333333335</v>
      </c>
      <c r="J193" s="39">
        <v>624.58333333333348</v>
      </c>
      <c r="K193" s="39">
        <v>629.86666666666679</v>
      </c>
      <c r="L193" s="39">
        <v>638.88333333333355</v>
      </c>
      <c r="M193" s="31">
        <v>620.85</v>
      </c>
      <c r="N193" s="31">
        <v>606.54999999999995</v>
      </c>
      <c r="O193" s="260">
        <v>34573500</v>
      </c>
      <c r="P193" s="261">
        <v>8.1883316274309111E-3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244.35</v>
      </c>
      <c r="F194" s="38">
        <v>243.0333333333333</v>
      </c>
      <c r="G194" s="39">
        <v>241.26666666666659</v>
      </c>
      <c r="H194" s="39">
        <v>238.18333333333328</v>
      </c>
      <c r="I194" s="39">
        <v>236.41666666666657</v>
      </c>
      <c r="J194" s="39">
        <v>246.11666666666662</v>
      </c>
      <c r="K194" s="39">
        <v>247.88333333333333</v>
      </c>
      <c r="L194" s="39">
        <v>250.96666666666664</v>
      </c>
      <c r="M194" s="31">
        <v>244.8</v>
      </c>
      <c r="N194" s="31">
        <v>239.95</v>
      </c>
      <c r="O194" s="260">
        <v>86162000</v>
      </c>
      <c r="P194" s="261">
        <v>-6.3657540881518551E-3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851.8</v>
      </c>
      <c r="F195" s="38">
        <v>843.55000000000007</v>
      </c>
      <c r="G195" s="39">
        <v>832.60000000000014</v>
      </c>
      <c r="H195" s="39">
        <v>813.40000000000009</v>
      </c>
      <c r="I195" s="39">
        <v>802.45000000000016</v>
      </c>
      <c r="J195" s="39">
        <v>862.75000000000011</v>
      </c>
      <c r="K195" s="39">
        <v>873.70000000000016</v>
      </c>
      <c r="L195" s="39">
        <v>892.90000000000009</v>
      </c>
      <c r="M195" s="31">
        <v>854.5</v>
      </c>
      <c r="N195" s="31">
        <v>824.35</v>
      </c>
      <c r="O195" s="260">
        <v>9082200</v>
      </c>
      <c r="P195" s="261">
        <v>-6.4173106646058728E-2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419.25</v>
      </c>
      <c r="F196" s="38">
        <v>418.26666666666671</v>
      </c>
      <c r="G196" s="39">
        <v>415.58333333333343</v>
      </c>
      <c r="H196" s="39">
        <v>411.91666666666674</v>
      </c>
      <c r="I196" s="39">
        <v>409.23333333333346</v>
      </c>
      <c r="J196" s="39">
        <v>421.93333333333339</v>
      </c>
      <c r="K196" s="39">
        <v>424.61666666666667</v>
      </c>
      <c r="L196" s="39">
        <v>428.28333333333336</v>
      </c>
      <c r="M196" s="31">
        <v>420.95</v>
      </c>
      <c r="N196" s="31">
        <v>414.6</v>
      </c>
      <c r="O196" s="260">
        <v>36520500</v>
      </c>
      <c r="P196" s="261">
        <v>-5.0672224265457073E-3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244.2</v>
      </c>
      <c r="F197" s="38">
        <v>240.73333333333335</v>
      </c>
      <c r="G197" s="39">
        <v>234.9666666666667</v>
      </c>
      <c r="H197" s="39">
        <v>225.73333333333335</v>
      </c>
      <c r="I197" s="39">
        <v>219.9666666666667</v>
      </c>
      <c r="J197" s="39">
        <v>249.9666666666667</v>
      </c>
      <c r="K197" s="39">
        <v>255.73333333333335</v>
      </c>
      <c r="L197" s="39">
        <v>264.9666666666667</v>
      </c>
      <c r="M197" s="31">
        <v>246.5</v>
      </c>
      <c r="N197" s="31">
        <v>231.5</v>
      </c>
      <c r="O197" s="260">
        <v>111225000</v>
      </c>
      <c r="P197" s="261">
        <v>1.245255195390371E-2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665.5</v>
      </c>
      <c r="F198" s="38">
        <v>664.73333333333335</v>
      </c>
      <c r="G198" s="39">
        <v>660.4666666666667</v>
      </c>
      <c r="H198" s="39">
        <v>655.43333333333339</v>
      </c>
      <c r="I198" s="39">
        <v>651.16666666666674</v>
      </c>
      <c r="J198" s="39">
        <v>669.76666666666665</v>
      </c>
      <c r="K198" s="39">
        <v>674.0333333333333</v>
      </c>
      <c r="L198" s="39">
        <v>679.06666666666661</v>
      </c>
      <c r="M198" s="31">
        <v>669</v>
      </c>
      <c r="N198" s="31">
        <v>659.7</v>
      </c>
      <c r="O198" s="260">
        <v>7669800</v>
      </c>
      <c r="P198" s="261">
        <v>2.4032684450853159E-2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5" t="s">
        <v>16</v>
      </c>
      <c r="B8" s="347"/>
      <c r="C8" s="351" t="s">
        <v>20</v>
      </c>
      <c r="D8" s="351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6"/>
      <c r="L8" s="53"/>
      <c r="M8" s="53"/>
      <c r="N8" s="1"/>
      <c r="O8" s="1"/>
    </row>
    <row r="9" spans="1:15" ht="36" customHeight="1">
      <c r="A9" s="349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19632.55</v>
      </c>
      <c r="D10" s="35">
        <v>19581.850000000002</v>
      </c>
      <c r="E10" s="35">
        <v>19518.200000000004</v>
      </c>
      <c r="F10" s="35">
        <v>19403.850000000002</v>
      </c>
      <c r="G10" s="35">
        <v>19340.200000000004</v>
      </c>
      <c r="H10" s="35">
        <v>19696.200000000004</v>
      </c>
      <c r="I10" s="35">
        <v>19759.850000000006</v>
      </c>
      <c r="J10" s="35">
        <v>19874.200000000004</v>
      </c>
      <c r="K10" s="35">
        <v>19645.5</v>
      </c>
      <c r="L10" s="35">
        <v>19467.5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44880.7</v>
      </c>
      <c r="D11" s="35">
        <v>44796.483333333337</v>
      </c>
      <c r="E11" s="35">
        <v>44617.966666666674</v>
      </c>
      <c r="F11" s="35">
        <v>44355.233333333337</v>
      </c>
      <c r="G11" s="35">
        <v>44176.716666666674</v>
      </c>
      <c r="H11" s="35">
        <v>45059.216666666674</v>
      </c>
      <c r="I11" s="35">
        <v>45237.733333333337</v>
      </c>
      <c r="J11" s="35">
        <v>45500.466666666674</v>
      </c>
      <c r="K11" s="35">
        <v>44975</v>
      </c>
      <c r="L11" s="35">
        <v>44533.75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3474.95</v>
      </c>
      <c r="D12" s="38">
        <v>3462.0166666666664</v>
      </c>
      <c r="E12" s="38">
        <v>3445.4333333333329</v>
      </c>
      <c r="F12" s="38">
        <v>3415.9166666666665</v>
      </c>
      <c r="G12" s="38">
        <v>3399.333333333333</v>
      </c>
      <c r="H12" s="38">
        <v>3491.5333333333328</v>
      </c>
      <c r="I12" s="38">
        <v>3508.1166666666668</v>
      </c>
      <c r="J12" s="38">
        <v>3537.6333333333328</v>
      </c>
      <c r="K12" s="38">
        <v>3478.6</v>
      </c>
      <c r="L12" s="38">
        <v>3432.5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6026.4</v>
      </c>
      <c r="D13" s="38">
        <v>6013.3833333333341</v>
      </c>
      <c r="E13" s="38">
        <v>5995.6166666666686</v>
      </c>
      <c r="F13" s="38">
        <v>5964.8333333333348</v>
      </c>
      <c r="G13" s="38">
        <v>5947.0666666666693</v>
      </c>
      <c r="H13" s="38">
        <v>6044.1666666666679</v>
      </c>
      <c r="I13" s="38">
        <v>6061.9333333333325</v>
      </c>
      <c r="J13" s="38">
        <v>6092.7166666666672</v>
      </c>
      <c r="K13" s="38">
        <v>6031.15</v>
      </c>
      <c r="L13" s="38">
        <v>5982.6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30940.05</v>
      </c>
      <c r="D14" s="38">
        <v>30831.766666666666</v>
      </c>
      <c r="E14" s="38">
        <v>30698.833333333332</v>
      </c>
      <c r="F14" s="38">
        <v>30457.616666666665</v>
      </c>
      <c r="G14" s="38">
        <v>30324.683333333331</v>
      </c>
      <c r="H14" s="38">
        <v>31072.983333333334</v>
      </c>
      <c r="I14" s="38">
        <v>31205.916666666668</v>
      </c>
      <c r="J14" s="38">
        <v>31447.133333333335</v>
      </c>
      <c r="K14" s="38">
        <v>30964.7</v>
      </c>
      <c r="L14" s="38">
        <v>30590.55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5449.6</v>
      </c>
      <c r="D15" s="38">
        <v>5431.25</v>
      </c>
      <c r="E15" s="38">
        <v>5407.75</v>
      </c>
      <c r="F15" s="38">
        <v>5365.9</v>
      </c>
      <c r="G15" s="38">
        <v>5342.4</v>
      </c>
      <c r="H15" s="38">
        <v>5473.1</v>
      </c>
      <c r="I15" s="38">
        <v>5496.6</v>
      </c>
      <c r="J15" s="38">
        <v>5538.4500000000007</v>
      </c>
      <c r="K15" s="38">
        <v>5454.75</v>
      </c>
      <c r="L15" s="38">
        <v>5389.4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10855.9</v>
      </c>
      <c r="D16" s="38">
        <v>10822.116666666667</v>
      </c>
      <c r="E16" s="38">
        <v>10778.283333333333</v>
      </c>
      <c r="F16" s="38">
        <v>10700.666666666666</v>
      </c>
      <c r="G16" s="38">
        <v>10656.833333333332</v>
      </c>
      <c r="H16" s="38">
        <v>10899.733333333334</v>
      </c>
      <c r="I16" s="38">
        <v>10943.566666666666</v>
      </c>
      <c r="J16" s="38">
        <v>11021.183333333334</v>
      </c>
      <c r="K16" s="38">
        <v>10865.95</v>
      </c>
      <c r="L16" s="38">
        <v>10744.5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4520.95</v>
      </c>
      <c r="D17" s="38">
        <v>4497.833333333333</v>
      </c>
      <c r="E17" s="38">
        <v>4438.6666666666661</v>
      </c>
      <c r="F17" s="38">
        <v>4356.3833333333332</v>
      </c>
      <c r="G17" s="38">
        <v>4297.2166666666662</v>
      </c>
      <c r="H17" s="38">
        <v>4580.1166666666659</v>
      </c>
      <c r="I17" s="38">
        <v>4639.2833333333319</v>
      </c>
      <c r="J17" s="38">
        <v>4721.5666666666657</v>
      </c>
      <c r="K17" s="31">
        <v>4557</v>
      </c>
      <c r="L17" s="31">
        <v>4415.55</v>
      </c>
      <c r="M17" s="31">
        <v>3.9232200000000002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23749.1</v>
      </c>
      <c r="D18" s="38">
        <v>23836.366666666669</v>
      </c>
      <c r="E18" s="38">
        <v>23572.733333333337</v>
      </c>
      <c r="F18" s="38">
        <v>23396.366666666669</v>
      </c>
      <c r="G18" s="38">
        <v>23132.733333333337</v>
      </c>
      <c r="H18" s="38">
        <v>24012.733333333337</v>
      </c>
      <c r="I18" s="38">
        <v>24276.366666666669</v>
      </c>
      <c r="J18" s="38">
        <v>24452.733333333337</v>
      </c>
      <c r="K18" s="31">
        <v>24100</v>
      </c>
      <c r="L18" s="31">
        <v>23660</v>
      </c>
      <c r="M18" s="31">
        <v>0.23572000000000001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186.65</v>
      </c>
      <c r="D19" s="38">
        <v>186.04999999999998</v>
      </c>
      <c r="E19" s="38">
        <v>184.99999999999997</v>
      </c>
      <c r="F19" s="38">
        <v>183.35</v>
      </c>
      <c r="G19" s="38">
        <v>182.29999999999998</v>
      </c>
      <c r="H19" s="38">
        <v>187.69999999999996</v>
      </c>
      <c r="I19" s="38">
        <v>188.74999999999997</v>
      </c>
      <c r="J19" s="38">
        <v>190.39999999999995</v>
      </c>
      <c r="K19" s="31">
        <v>187.1</v>
      </c>
      <c r="L19" s="31">
        <v>184.4</v>
      </c>
      <c r="M19" s="31">
        <v>25.438569999999999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216.1</v>
      </c>
      <c r="D20" s="38">
        <v>211.73333333333332</v>
      </c>
      <c r="E20" s="38">
        <v>206.51666666666665</v>
      </c>
      <c r="F20" s="38">
        <v>196.93333333333334</v>
      </c>
      <c r="G20" s="38">
        <v>191.71666666666667</v>
      </c>
      <c r="H20" s="38">
        <v>221.31666666666663</v>
      </c>
      <c r="I20" s="38">
        <v>226.53333333333327</v>
      </c>
      <c r="J20" s="38">
        <v>236.11666666666662</v>
      </c>
      <c r="K20" s="31">
        <v>216.95</v>
      </c>
      <c r="L20" s="31">
        <v>202.15</v>
      </c>
      <c r="M20" s="31">
        <v>162.03133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1987.15</v>
      </c>
      <c r="D21" s="38">
        <v>1990.6833333333334</v>
      </c>
      <c r="E21" s="38">
        <v>1972.3666666666668</v>
      </c>
      <c r="F21" s="38">
        <v>1957.5833333333335</v>
      </c>
      <c r="G21" s="38">
        <v>1939.2666666666669</v>
      </c>
      <c r="H21" s="38">
        <v>2005.4666666666667</v>
      </c>
      <c r="I21" s="38">
        <v>2023.7833333333333</v>
      </c>
      <c r="J21" s="38">
        <v>2038.5666666666666</v>
      </c>
      <c r="K21" s="31">
        <v>2009</v>
      </c>
      <c r="L21" s="31">
        <v>1975.9</v>
      </c>
      <c r="M21" s="31">
        <v>1.8761399999999999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2507.1</v>
      </c>
      <c r="D22" s="38">
        <v>2498.6666666666665</v>
      </c>
      <c r="E22" s="38">
        <v>2480.4333333333329</v>
      </c>
      <c r="F22" s="38">
        <v>2453.7666666666664</v>
      </c>
      <c r="G22" s="38">
        <v>2435.5333333333328</v>
      </c>
      <c r="H22" s="38">
        <v>2525.333333333333</v>
      </c>
      <c r="I22" s="38">
        <v>2543.5666666666666</v>
      </c>
      <c r="J22" s="38">
        <v>2570.2333333333331</v>
      </c>
      <c r="K22" s="31">
        <v>2516.9</v>
      </c>
      <c r="L22" s="31">
        <v>2472</v>
      </c>
      <c r="M22" s="31">
        <v>57.814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971.3</v>
      </c>
      <c r="D23" s="38">
        <v>978.13333333333333</v>
      </c>
      <c r="E23" s="38">
        <v>953.26666666666665</v>
      </c>
      <c r="F23" s="38">
        <v>935.23333333333335</v>
      </c>
      <c r="G23" s="38">
        <v>910.36666666666667</v>
      </c>
      <c r="H23" s="38">
        <v>996.16666666666663</v>
      </c>
      <c r="I23" s="38">
        <v>1021.0333333333332</v>
      </c>
      <c r="J23" s="38">
        <v>1039.0666666666666</v>
      </c>
      <c r="K23" s="31">
        <v>1003</v>
      </c>
      <c r="L23" s="31">
        <v>960.1</v>
      </c>
      <c r="M23" s="31">
        <v>16.929210000000001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791.1</v>
      </c>
      <c r="D24" s="38">
        <v>793.98333333333323</v>
      </c>
      <c r="E24" s="38">
        <v>781.11666666666645</v>
      </c>
      <c r="F24" s="38">
        <v>771.13333333333321</v>
      </c>
      <c r="G24" s="38">
        <v>758.26666666666642</v>
      </c>
      <c r="H24" s="38">
        <v>803.96666666666647</v>
      </c>
      <c r="I24" s="38">
        <v>816.83333333333326</v>
      </c>
      <c r="J24" s="38">
        <v>826.81666666666649</v>
      </c>
      <c r="K24" s="31">
        <v>806.85</v>
      </c>
      <c r="L24" s="31">
        <v>784</v>
      </c>
      <c r="M24" s="31">
        <v>70.076480000000004</v>
      </c>
      <c r="N24" s="1"/>
      <c r="O24" s="1"/>
    </row>
    <row r="25" spans="1:15" ht="12.75" customHeight="1">
      <c r="A25" s="56">
        <v>16</v>
      </c>
      <c r="B25" s="58" t="s">
        <v>859</v>
      </c>
      <c r="C25" s="31">
        <v>277.14999999999998</v>
      </c>
      <c r="D25" s="38">
        <v>279.08333333333331</v>
      </c>
      <c r="E25" s="38">
        <v>274.16666666666663</v>
      </c>
      <c r="F25" s="38">
        <v>271.18333333333334</v>
      </c>
      <c r="G25" s="38">
        <v>266.26666666666665</v>
      </c>
      <c r="H25" s="38">
        <v>282.06666666666661</v>
      </c>
      <c r="I25" s="38">
        <v>286.98333333333323</v>
      </c>
      <c r="J25" s="38">
        <v>289.96666666666658</v>
      </c>
      <c r="K25" s="31">
        <v>284</v>
      </c>
      <c r="L25" s="31">
        <v>276.10000000000002</v>
      </c>
      <c r="M25" s="31">
        <v>74.332369999999997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811.95</v>
      </c>
      <c r="D26" s="38">
        <v>815.73333333333323</v>
      </c>
      <c r="E26" s="38">
        <v>806.21666666666647</v>
      </c>
      <c r="F26" s="38">
        <v>800.48333333333323</v>
      </c>
      <c r="G26" s="38">
        <v>790.96666666666647</v>
      </c>
      <c r="H26" s="38">
        <v>821.46666666666647</v>
      </c>
      <c r="I26" s="38">
        <v>830.98333333333312</v>
      </c>
      <c r="J26" s="38">
        <v>836.71666666666647</v>
      </c>
      <c r="K26" s="31">
        <v>825.25</v>
      </c>
      <c r="L26" s="31">
        <v>810</v>
      </c>
      <c r="M26" s="31">
        <v>69.119429999999994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4227.25</v>
      </c>
      <c r="D27" s="38">
        <v>4197.583333333333</v>
      </c>
      <c r="E27" s="38">
        <v>4160.2666666666664</v>
      </c>
      <c r="F27" s="38">
        <v>4093.2833333333338</v>
      </c>
      <c r="G27" s="38">
        <v>4055.9666666666672</v>
      </c>
      <c r="H27" s="38">
        <v>4264.5666666666657</v>
      </c>
      <c r="I27" s="38">
        <v>4301.8833333333332</v>
      </c>
      <c r="J27" s="38">
        <v>4368.866666666665</v>
      </c>
      <c r="K27" s="31">
        <v>4234.8999999999996</v>
      </c>
      <c r="L27" s="31">
        <v>4130.6000000000004</v>
      </c>
      <c r="M27" s="31">
        <v>3.3328500000000001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462.65</v>
      </c>
      <c r="D28" s="38">
        <v>463.3</v>
      </c>
      <c r="E28" s="38">
        <v>459.85</v>
      </c>
      <c r="F28" s="38">
        <v>457.05</v>
      </c>
      <c r="G28" s="38">
        <v>453.6</v>
      </c>
      <c r="H28" s="38">
        <v>466.1</v>
      </c>
      <c r="I28" s="38">
        <v>469.54999999999995</v>
      </c>
      <c r="J28" s="38">
        <v>472.35</v>
      </c>
      <c r="K28" s="31">
        <v>466.75</v>
      </c>
      <c r="L28" s="31">
        <v>460.5</v>
      </c>
      <c r="M28" s="31">
        <v>24.839189999999999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4981.3500000000004</v>
      </c>
      <c r="D29" s="38">
        <v>4988.45</v>
      </c>
      <c r="E29" s="38">
        <v>4950.8999999999996</v>
      </c>
      <c r="F29" s="38">
        <v>4920.45</v>
      </c>
      <c r="G29" s="38">
        <v>4882.8999999999996</v>
      </c>
      <c r="H29" s="38">
        <v>5018.8999999999996</v>
      </c>
      <c r="I29" s="38">
        <v>5056.4500000000007</v>
      </c>
      <c r="J29" s="38">
        <v>5086.8999999999996</v>
      </c>
      <c r="K29" s="31">
        <v>5026</v>
      </c>
      <c r="L29" s="31">
        <v>4958</v>
      </c>
      <c r="M29" s="31">
        <v>2.68668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438.55</v>
      </c>
      <c r="D30" s="38">
        <v>437.51666666666671</v>
      </c>
      <c r="E30" s="38">
        <v>435.18333333333339</v>
      </c>
      <c r="F30" s="38">
        <v>431.81666666666666</v>
      </c>
      <c r="G30" s="38">
        <v>429.48333333333335</v>
      </c>
      <c r="H30" s="38">
        <v>440.88333333333344</v>
      </c>
      <c r="I30" s="38">
        <v>443.21666666666681</v>
      </c>
      <c r="J30" s="38">
        <v>446.58333333333348</v>
      </c>
      <c r="K30" s="31">
        <v>439.85</v>
      </c>
      <c r="L30" s="31">
        <v>434.15</v>
      </c>
      <c r="M30" s="31">
        <v>5.8604500000000002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187.55</v>
      </c>
      <c r="D31" s="38">
        <v>186.05000000000004</v>
      </c>
      <c r="E31" s="38">
        <v>183.80000000000007</v>
      </c>
      <c r="F31" s="38">
        <v>180.05000000000004</v>
      </c>
      <c r="G31" s="38">
        <v>177.80000000000007</v>
      </c>
      <c r="H31" s="38">
        <v>189.80000000000007</v>
      </c>
      <c r="I31" s="38">
        <v>192.05</v>
      </c>
      <c r="J31" s="38">
        <v>195.80000000000007</v>
      </c>
      <c r="K31" s="31">
        <v>188.3</v>
      </c>
      <c r="L31" s="31">
        <v>182.3</v>
      </c>
      <c r="M31" s="31">
        <v>170.38237000000001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3331</v>
      </c>
      <c r="D32" s="38">
        <v>3330.3166666666671</v>
      </c>
      <c r="E32" s="38">
        <v>3303.6833333333343</v>
      </c>
      <c r="F32" s="38">
        <v>3276.3666666666672</v>
      </c>
      <c r="G32" s="38">
        <v>3249.7333333333345</v>
      </c>
      <c r="H32" s="38">
        <v>3357.6333333333341</v>
      </c>
      <c r="I32" s="38">
        <v>3384.2666666666664</v>
      </c>
      <c r="J32" s="38">
        <v>3411.5833333333339</v>
      </c>
      <c r="K32" s="31">
        <v>3356.95</v>
      </c>
      <c r="L32" s="31">
        <v>3303</v>
      </c>
      <c r="M32" s="31">
        <v>6.43222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1977.3</v>
      </c>
      <c r="D33" s="38">
        <v>1977.5333333333335</v>
      </c>
      <c r="E33" s="38">
        <v>1955.166666666667</v>
      </c>
      <c r="F33" s="38">
        <v>1933.0333333333335</v>
      </c>
      <c r="G33" s="38">
        <v>1910.666666666667</v>
      </c>
      <c r="H33" s="38">
        <v>1999.666666666667</v>
      </c>
      <c r="I33" s="38">
        <v>2022.0333333333333</v>
      </c>
      <c r="J33" s="38">
        <v>2044.166666666667</v>
      </c>
      <c r="K33" s="31">
        <v>1999.9</v>
      </c>
      <c r="L33" s="31">
        <v>1955.4</v>
      </c>
      <c r="M33" s="31">
        <v>6.2662000000000004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646.85</v>
      </c>
      <c r="D34" s="38">
        <v>649.51666666666677</v>
      </c>
      <c r="E34" s="38">
        <v>641.18333333333351</v>
      </c>
      <c r="F34" s="38">
        <v>635.51666666666677</v>
      </c>
      <c r="G34" s="38">
        <v>627.18333333333351</v>
      </c>
      <c r="H34" s="38">
        <v>655.18333333333351</v>
      </c>
      <c r="I34" s="38">
        <v>663.51666666666677</v>
      </c>
      <c r="J34" s="38">
        <v>669.18333333333351</v>
      </c>
      <c r="K34" s="31">
        <v>657.85</v>
      </c>
      <c r="L34" s="31">
        <v>643.85</v>
      </c>
      <c r="M34" s="31">
        <v>4.7129799999999999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717.4</v>
      </c>
      <c r="D35" s="38">
        <v>719.81666666666661</v>
      </c>
      <c r="E35" s="38">
        <v>709.68333333333317</v>
      </c>
      <c r="F35" s="38">
        <v>701.96666666666658</v>
      </c>
      <c r="G35" s="38">
        <v>691.83333333333314</v>
      </c>
      <c r="H35" s="38">
        <v>727.53333333333319</v>
      </c>
      <c r="I35" s="38">
        <v>737.66666666666663</v>
      </c>
      <c r="J35" s="38">
        <v>745.38333333333321</v>
      </c>
      <c r="K35" s="31">
        <v>729.95</v>
      </c>
      <c r="L35" s="31">
        <v>712.1</v>
      </c>
      <c r="M35" s="31">
        <v>17.730080000000001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879.25</v>
      </c>
      <c r="D36" s="38">
        <v>876.41666666666663</v>
      </c>
      <c r="E36" s="38">
        <v>867.83333333333326</v>
      </c>
      <c r="F36" s="38">
        <v>856.41666666666663</v>
      </c>
      <c r="G36" s="38">
        <v>847.83333333333326</v>
      </c>
      <c r="H36" s="38">
        <v>887.83333333333326</v>
      </c>
      <c r="I36" s="38">
        <v>896.41666666666652</v>
      </c>
      <c r="J36" s="38">
        <v>907.83333333333326</v>
      </c>
      <c r="K36" s="31">
        <v>885</v>
      </c>
      <c r="L36" s="31">
        <v>865</v>
      </c>
      <c r="M36" s="31">
        <v>31.198989999999998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378.15</v>
      </c>
      <c r="D37" s="38">
        <v>379.40000000000003</v>
      </c>
      <c r="E37" s="38">
        <v>374.00000000000006</v>
      </c>
      <c r="F37" s="38">
        <v>369.85</v>
      </c>
      <c r="G37" s="38">
        <v>364.45000000000005</v>
      </c>
      <c r="H37" s="38">
        <v>383.55000000000007</v>
      </c>
      <c r="I37" s="38">
        <v>388.95000000000005</v>
      </c>
      <c r="J37" s="38">
        <v>393.10000000000008</v>
      </c>
      <c r="K37" s="31">
        <v>384.8</v>
      </c>
      <c r="L37" s="31">
        <v>375.25</v>
      </c>
      <c r="M37" s="31">
        <v>55.3506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950</v>
      </c>
      <c r="D38" s="38">
        <v>949.19999999999993</v>
      </c>
      <c r="E38" s="38">
        <v>945.09999999999991</v>
      </c>
      <c r="F38" s="38">
        <v>940.19999999999993</v>
      </c>
      <c r="G38" s="38">
        <v>936.09999999999991</v>
      </c>
      <c r="H38" s="38">
        <v>954.09999999999991</v>
      </c>
      <c r="I38" s="38">
        <v>958.2</v>
      </c>
      <c r="J38" s="38">
        <v>963.09999999999991</v>
      </c>
      <c r="K38" s="31">
        <v>953.3</v>
      </c>
      <c r="L38" s="31">
        <v>944.3</v>
      </c>
      <c r="M38" s="31">
        <v>77.01831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4666.55</v>
      </c>
      <c r="D39" s="38">
        <v>4657.4833333333336</v>
      </c>
      <c r="E39" s="38">
        <v>4625.166666666667</v>
      </c>
      <c r="F39" s="38">
        <v>4583.7833333333338</v>
      </c>
      <c r="G39" s="38">
        <v>4551.4666666666672</v>
      </c>
      <c r="H39" s="38">
        <v>4698.8666666666668</v>
      </c>
      <c r="I39" s="38">
        <v>4731.1833333333325</v>
      </c>
      <c r="J39" s="38">
        <v>4772.5666666666666</v>
      </c>
      <c r="K39" s="31">
        <v>4689.8</v>
      </c>
      <c r="L39" s="31">
        <v>4616.1000000000004</v>
      </c>
      <c r="M39" s="31">
        <v>2.8203399999999998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1516.6</v>
      </c>
      <c r="D40" s="38">
        <v>1517.1166666666668</v>
      </c>
      <c r="E40" s="38">
        <v>1504.4833333333336</v>
      </c>
      <c r="F40" s="38">
        <v>1492.3666666666668</v>
      </c>
      <c r="G40" s="38">
        <v>1479.7333333333336</v>
      </c>
      <c r="H40" s="38">
        <v>1529.2333333333336</v>
      </c>
      <c r="I40" s="38">
        <v>1541.8666666666668</v>
      </c>
      <c r="J40" s="38">
        <v>1553.9833333333336</v>
      </c>
      <c r="K40" s="31">
        <v>1529.75</v>
      </c>
      <c r="L40" s="31">
        <v>1505</v>
      </c>
      <c r="M40" s="31">
        <v>10.65831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7453.2</v>
      </c>
      <c r="D41" s="38">
        <v>7468.3166666666666</v>
      </c>
      <c r="E41" s="38">
        <v>7386.6333333333332</v>
      </c>
      <c r="F41" s="38">
        <v>7320.0666666666666</v>
      </c>
      <c r="G41" s="38">
        <v>7238.3833333333332</v>
      </c>
      <c r="H41" s="38">
        <v>7534.8833333333332</v>
      </c>
      <c r="I41" s="38">
        <v>7616.5666666666657</v>
      </c>
      <c r="J41" s="38">
        <v>7683.1333333333332</v>
      </c>
      <c r="K41" s="31">
        <v>7550</v>
      </c>
      <c r="L41" s="31">
        <v>7401.75</v>
      </c>
      <c r="M41" s="31">
        <v>0.31574999999999998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7125.35</v>
      </c>
      <c r="D42" s="38">
        <v>7143.1166666666659</v>
      </c>
      <c r="E42" s="38">
        <v>7072.2333333333318</v>
      </c>
      <c r="F42" s="38">
        <v>7019.1166666666659</v>
      </c>
      <c r="G42" s="38">
        <v>6948.2333333333318</v>
      </c>
      <c r="H42" s="38">
        <v>7196.2333333333318</v>
      </c>
      <c r="I42" s="38">
        <v>7267.116666666665</v>
      </c>
      <c r="J42" s="38">
        <v>7320.2333333333318</v>
      </c>
      <c r="K42" s="31">
        <v>7214</v>
      </c>
      <c r="L42" s="31">
        <v>7090</v>
      </c>
      <c r="M42" s="31">
        <v>5.1157199999999996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2355</v>
      </c>
      <c r="D43" s="38">
        <v>2353.3333333333335</v>
      </c>
      <c r="E43" s="38">
        <v>2321.666666666667</v>
      </c>
      <c r="F43" s="38">
        <v>2288.3333333333335</v>
      </c>
      <c r="G43" s="38">
        <v>2256.666666666667</v>
      </c>
      <c r="H43" s="38">
        <v>2386.666666666667</v>
      </c>
      <c r="I43" s="38">
        <v>2418.3333333333339</v>
      </c>
      <c r="J43" s="38">
        <v>2451.666666666667</v>
      </c>
      <c r="K43" s="31">
        <v>2385</v>
      </c>
      <c r="L43" s="31">
        <v>2320</v>
      </c>
      <c r="M43" s="31">
        <v>3.0659000000000001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232.3</v>
      </c>
      <c r="D44" s="38">
        <v>232.25</v>
      </c>
      <c r="E44" s="38">
        <v>230.15</v>
      </c>
      <c r="F44" s="38">
        <v>228</v>
      </c>
      <c r="G44" s="38">
        <v>225.9</v>
      </c>
      <c r="H44" s="38">
        <v>234.4</v>
      </c>
      <c r="I44" s="38">
        <v>236.50000000000003</v>
      </c>
      <c r="J44" s="38">
        <v>238.65</v>
      </c>
      <c r="K44" s="31">
        <v>234.35</v>
      </c>
      <c r="L44" s="31">
        <v>230.1</v>
      </c>
      <c r="M44" s="31">
        <v>86.15043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194.05</v>
      </c>
      <c r="D45" s="38">
        <v>193.98333333333335</v>
      </c>
      <c r="E45" s="38">
        <v>192.41666666666669</v>
      </c>
      <c r="F45" s="38">
        <v>190.78333333333333</v>
      </c>
      <c r="G45" s="38">
        <v>189.21666666666667</v>
      </c>
      <c r="H45" s="38">
        <v>195.6166666666667</v>
      </c>
      <c r="I45" s="38">
        <v>197.18333333333337</v>
      </c>
      <c r="J45" s="38">
        <v>198.81666666666672</v>
      </c>
      <c r="K45" s="31">
        <v>195.55</v>
      </c>
      <c r="L45" s="31">
        <v>192.35</v>
      </c>
      <c r="M45" s="31">
        <v>182.58446000000001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87.75</v>
      </c>
      <c r="D46" s="38">
        <v>87</v>
      </c>
      <c r="E46" s="38">
        <v>86.05</v>
      </c>
      <c r="F46" s="38">
        <v>84.35</v>
      </c>
      <c r="G46" s="38">
        <v>83.399999999999991</v>
      </c>
      <c r="H46" s="38">
        <v>88.7</v>
      </c>
      <c r="I46" s="38">
        <v>89.649999999999991</v>
      </c>
      <c r="J46" s="38">
        <v>91.350000000000009</v>
      </c>
      <c r="K46" s="31">
        <v>87.95</v>
      </c>
      <c r="L46" s="31">
        <v>85.3</v>
      </c>
      <c r="M46" s="31">
        <v>140.66381000000001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1700.3</v>
      </c>
      <c r="D47" s="38">
        <v>1720.8166666666666</v>
      </c>
      <c r="E47" s="38">
        <v>1675.4833333333331</v>
      </c>
      <c r="F47" s="38">
        <v>1650.6666666666665</v>
      </c>
      <c r="G47" s="38">
        <v>1605.333333333333</v>
      </c>
      <c r="H47" s="38">
        <v>1745.6333333333332</v>
      </c>
      <c r="I47" s="38">
        <v>1790.9666666666667</v>
      </c>
      <c r="J47" s="38">
        <v>1815.7833333333333</v>
      </c>
      <c r="K47" s="31">
        <v>1766.15</v>
      </c>
      <c r="L47" s="31">
        <v>1696</v>
      </c>
      <c r="M47" s="31">
        <v>3.94387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131.69999999999999</v>
      </c>
      <c r="D48" s="38">
        <v>131.03333333333333</v>
      </c>
      <c r="E48" s="38">
        <v>129.66666666666666</v>
      </c>
      <c r="F48" s="38">
        <v>127.63333333333333</v>
      </c>
      <c r="G48" s="38">
        <v>126.26666666666665</v>
      </c>
      <c r="H48" s="38">
        <v>133.06666666666666</v>
      </c>
      <c r="I48" s="38">
        <v>134.43333333333334</v>
      </c>
      <c r="J48" s="38">
        <v>136.46666666666667</v>
      </c>
      <c r="K48" s="31">
        <v>132.4</v>
      </c>
      <c r="L48" s="31">
        <v>129</v>
      </c>
      <c r="M48" s="31">
        <v>131.11006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698.6</v>
      </c>
      <c r="D49" s="38">
        <v>702.2166666666667</v>
      </c>
      <c r="E49" s="38">
        <v>683.13333333333344</v>
      </c>
      <c r="F49" s="38">
        <v>667.66666666666674</v>
      </c>
      <c r="G49" s="38">
        <v>648.58333333333348</v>
      </c>
      <c r="H49" s="38">
        <v>717.68333333333339</v>
      </c>
      <c r="I49" s="38">
        <v>736.76666666666665</v>
      </c>
      <c r="J49" s="38">
        <v>752.23333333333335</v>
      </c>
      <c r="K49" s="31">
        <v>721.3</v>
      </c>
      <c r="L49" s="31">
        <v>686.75</v>
      </c>
      <c r="M49" s="31">
        <v>26.623989999999999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963.1</v>
      </c>
      <c r="D50" s="38">
        <v>941.76666666666677</v>
      </c>
      <c r="E50" s="38">
        <v>908.53333333333353</v>
      </c>
      <c r="F50" s="38">
        <v>853.96666666666681</v>
      </c>
      <c r="G50" s="38">
        <v>820.73333333333358</v>
      </c>
      <c r="H50" s="38">
        <v>996.33333333333348</v>
      </c>
      <c r="I50" s="38">
        <v>1029.5666666666668</v>
      </c>
      <c r="J50" s="38">
        <v>1084.1333333333334</v>
      </c>
      <c r="K50" s="31">
        <v>975</v>
      </c>
      <c r="L50" s="31">
        <v>887.2</v>
      </c>
      <c r="M50" s="31">
        <v>62.708730000000003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883.7</v>
      </c>
      <c r="D51" s="38">
        <v>886.65</v>
      </c>
      <c r="E51" s="38">
        <v>875.84999999999991</v>
      </c>
      <c r="F51" s="38">
        <v>867.99999999999989</v>
      </c>
      <c r="G51" s="38">
        <v>857.19999999999982</v>
      </c>
      <c r="H51" s="38">
        <v>894.5</v>
      </c>
      <c r="I51" s="38">
        <v>905.3</v>
      </c>
      <c r="J51" s="38">
        <v>913.15000000000009</v>
      </c>
      <c r="K51" s="31">
        <v>897.45</v>
      </c>
      <c r="L51" s="31">
        <v>878.8</v>
      </c>
      <c r="M51" s="31">
        <v>31.851590000000002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101.25</v>
      </c>
      <c r="D52" s="38">
        <v>100.59999999999998</v>
      </c>
      <c r="E52" s="38">
        <v>99.249999999999957</v>
      </c>
      <c r="F52" s="38">
        <v>97.249999999999972</v>
      </c>
      <c r="G52" s="38">
        <v>95.899999999999949</v>
      </c>
      <c r="H52" s="38">
        <v>102.59999999999997</v>
      </c>
      <c r="I52" s="38">
        <v>103.94999999999999</v>
      </c>
      <c r="J52" s="38">
        <v>105.94999999999997</v>
      </c>
      <c r="K52" s="31">
        <v>101.95</v>
      </c>
      <c r="L52" s="31">
        <v>98.6</v>
      </c>
      <c r="M52" s="31">
        <v>204.54065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270.05</v>
      </c>
      <c r="D53" s="38">
        <v>270.43333333333334</v>
      </c>
      <c r="E53" s="38">
        <v>264.36666666666667</v>
      </c>
      <c r="F53" s="38">
        <v>258.68333333333334</v>
      </c>
      <c r="G53" s="38">
        <v>252.61666666666667</v>
      </c>
      <c r="H53" s="38">
        <v>276.11666666666667</v>
      </c>
      <c r="I53" s="38">
        <v>282.18333333333339</v>
      </c>
      <c r="J53" s="38">
        <v>287.86666666666667</v>
      </c>
      <c r="K53" s="31">
        <v>276.5</v>
      </c>
      <c r="L53" s="31">
        <v>264.75</v>
      </c>
      <c r="M53" s="31">
        <v>100.18397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18310.3</v>
      </c>
      <c r="D54" s="38">
        <v>18263.066666666666</v>
      </c>
      <c r="E54" s="38">
        <v>18137.23333333333</v>
      </c>
      <c r="F54" s="38">
        <v>17964.166666666664</v>
      </c>
      <c r="G54" s="38">
        <v>17838.333333333328</v>
      </c>
      <c r="H54" s="38">
        <v>18436.133333333331</v>
      </c>
      <c r="I54" s="38">
        <v>18561.966666666667</v>
      </c>
      <c r="J54" s="38">
        <v>18735.033333333333</v>
      </c>
      <c r="K54" s="31">
        <v>18388.900000000001</v>
      </c>
      <c r="L54" s="31">
        <v>18090</v>
      </c>
      <c r="M54" s="31">
        <v>0.23710000000000001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360.35</v>
      </c>
      <c r="D55" s="38">
        <v>360.0333333333333</v>
      </c>
      <c r="E55" s="38">
        <v>358.36666666666662</v>
      </c>
      <c r="F55" s="38">
        <v>356.38333333333333</v>
      </c>
      <c r="G55" s="38">
        <v>354.71666666666664</v>
      </c>
      <c r="H55" s="38">
        <v>362.01666666666659</v>
      </c>
      <c r="I55" s="38">
        <v>363.68333333333334</v>
      </c>
      <c r="J55" s="38">
        <v>365.66666666666657</v>
      </c>
      <c r="K55" s="31">
        <v>361.7</v>
      </c>
      <c r="L55" s="31">
        <v>358.05</v>
      </c>
      <c r="M55" s="31">
        <v>32.218580000000003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4600.8999999999996</v>
      </c>
      <c r="D56" s="38">
        <v>4603.083333333333</v>
      </c>
      <c r="E56" s="38">
        <v>4572.8166666666657</v>
      </c>
      <c r="F56" s="38">
        <v>4544.7333333333327</v>
      </c>
      <c r="G56" s="38">
        <v>4514.4666666666653</v>
      </c>
      <c r="H56" s="38">
        <v>4631.1666666666661</v>
      </c>
      <c r="I56" s="38">
        <v>4661.4333333333343</v>
      </c>
      <c r="J56" s="38">
        <v>4689.5166666666664</v>
      </c>
      <c r="K56" s="31">
        <v>4633.3500000000004</v>
      </c>
      <c r="L56" s="31">
        <v>4575</v>
      </c>
      <c r="M56" s="31">
        <v>9.1265800000000006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336.1</v>
      </c>
      <c r="D57" s="38">
        <v>335.81666666666666</v>
      </c>
      <c r="E57" s="38">
        <v>332.2833333333333</v>
      </c>
      <c r="F57" s="38">
        <v>328.46666666666664</v>
      </c>
      <c r="G57" s="38">
        <v>324.93333333333328</v>
      </c>
      <c r="H57" s="38">
        <v>339.63333333333333</v>
      </c>
      <c r="I57" s="38">
        <v>343.16666666666674</v>
      </c>
      <c r="J57" s="38">
        <v>346.98333333333335</v>
      </c>
      <c r="K57" s="31">
        <v>339.35</v>
      </c>
      <c r="L57" s="31">
        <v>332</v>
      </c>
      <c r="M57" s="31">
        <v>72.947680000000005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403.85</v>
      </c>
      <c r="D58" s="38">
        <v>405.25</v>
      </c>
      <c r="E58" s="38">
        <v>400.8</v>
      </c>
      <c r="F58" s="38">
        <v>397.75</v>
      </c>
      <c r="G58" s="38">
        <v>393.3</v>
      </c>
      <c r="H58" s="38">
        <v>408.3</v>
      </c>
      <c r="I58" s="38">
        <v>412.75000000000006</v>
      </c>
      <c r="J58" s="38">
        <v>415.8</v>
      </c>
      <c r="K58" s="31">
        <v>409.7</v>
      </c>
      <c r="L58" s="31">
        <v>402.2</v>
      </c>
      <c r="M58" s="31">
        <v>7.25021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1055.6500000000001</v>
      </c>
      <c r="D59" s="38">
        <v>1057.1333333333334</v>
      </c>
      <c r="E59" s="38">
        <v>1048.3666666666668</v>
      </c>
      <c r="F59" s="38">
        <v>1041.0833333333333</v>
      </c>
      <c r="G59" s="38">
        <v>1032.3166666666666</v>
      </c>
      <c r="H59" s="38">
        <v>1064.416666666667</v>
      </c>
      <c r="I59" s="38">
        <v>1073.1833333333338</v>
      </c>
      <c r="J59" s="38">
        <v>1080.4666666666672</v>
      </c>
      <c r="K59" s="31">
        <v>1065.9000000000001</v>
      </c>
      <c r="L59" s="31">
        <v>1049.8499999999999</v>
      </c>
      <c r="M59" s="31">
        <v>8.4725400000000004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1266.05</v>
      </c>
      <c r="D60" s="38">
        <v>1263.3166666666666</v>
      </c>
      <c r="E60" s="38">
        <v>1254.9833333333331</v>
      </c>
      <c r="F60" s="38">
        <v>1243.9166666666665</v>
      </c>
      <c r="G60" s="38">
        <v>1235.583333333333</v>
      </c>
      <c r="H60" s="38">
        <v>1274.3833333333332</v>
      </c>
      <c r="I60" s="38">
        <v>1282.7166666666667</v>
      </c>
      <c r="J60" s="38">
        <v>1293.7833333333333</v>
      </c>
      <c r="K60" s="31">
        <v>1271.6500000000001</v>
      </c>
      <c r="L60" s="31">
        <v>1252.25</v>
      </c>
      <c r="M60" s="31">
        <v>21.051780000000001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234.75</v>
      </c>
      <c r="D61" s="38">
        <v>233.68333333333331</v>
      </c>
      <c r="E61" s="38">
        <v>231.66666666666663</v>
      </c>
      <c r="F61" s="38">
        <v>228.58333333333331</v>
      </c>
      <c r="G61" s="38">
        <v>226.56666666666663</v>
      </c>
      <c r="H61" s="38">
        <v>236.76666666666662</v>
      </c>
      <c r="I61" s="38">
        <v>238.78333333333333</v>
      </c>
      <c r="J61" s="38">
        <v>241.86666666666662</v>
      </c>
      <c r="K61" s="31">
        <v>235.7</v>
      </c>
      <c r="L61" s="31">
        <v>230.6</v>
      </c>
      <c r="M61" s="31">
        <v>352.71301999999997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5067.95</v>
      </c>
      <c r="D62" s="38">
        <v>5038.95</v>
      </c>
      <c r="E62" s="38">
        <v>4987.8999999999996</v>
      </c>
      <c r="F62" s="38">
        <v>4907.8499999999995</v>
      </c>
      <c r="G62" s="38">
        <v>4856.7999999999993</v>
      </c>
      <c r="H62" s="38">
        <v>5119</v>
      </c>
      <c r="I62" s="38">
        <v>5170.0500000000011</v>
      </c>
      <c r="J62" s="38">
        <v>5250.1</v>
      </c>
      <c r="K62" s="31">
        <v>5090</v>
      </c>
      <c r="L62" s="31">
        <v>4958.8999999999996</v>
      </c>
      <c r="M62" s="31">
        <v>3.4386399999999999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1968.6</v>
      </c>
      <c r="D63" s="38">
        <v>1975</v>
      </c>
      <c r="E63" s="38">
        <v>1955.65</v>
      </c>
      <c r="F63" s="38">
        <v>1942.7</v>
      </c>
      <c r="G63" s="38">
        <v>1923.3500000000001</v>
      </c>
      <c r="H63" s="38">
        <v>1987.95</v>
      </c>
      <c r="I63" s="38">
        <v>2007.3</v>
      </c>
      <c r="J63" s="38">
        <v>2020.25</v>
      </c>
      <c r="K63" s="31">
        <v>1994.35</v>
      </c>
      <c r="L63" s="31">
        <v>1962.05</v>
      </c>
      <c r="M63" s="31">
        <v>2.5710999999999999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709.35</v>
      </c>
      <c r="D64" s="38">
        <v>707.18333333333339</v>
      </c>
      <c r="E64" s="38">
        <v>699.91666666666674</v>
      </c>
      <c r="F64" s="38">
        <v>690.48333333333335</v>
      </c>
      <c r="G64" s="38">
        <v>683.2166666666667</v>
      </c>
      <c r="H64" s="38">
        <v>716.61666666666679</v>
      </c>
      <c r="I64" s="38">
        <v>723.88333333333344</v>
      </c>
      <c r="J64" s="38">
        <v>733.31666666666683</v>
      </c>
      <c r="K64" s="31">
        <v>714.45</v>
      </c>
      <c r="L64" s="31">
        <v>697.75</v>
      </c>
      <c r="M64" s="31">
        <v>12.005789999999999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1062.8</v>
      </c>
      <c r="D65" s="38">
        <v>1063.7833333333335</v>
      </c>
      <c r="E65" s="38">
        <v>1057.5666666666671</v>
      </c>
      <c r="F65" s="38">
        <v>1052.3333333333335</v>
      </c>
      <c r="G65" s="38">
        <v>1046.116666666667</v>
      </c>
      <c r="H65" s="38">
        <v>1069.0166666666671</v>
      </c>
      <c r="I65" s="38">
        <v>1075.2333333333338</v>
      </c>
      <c r="J65" s="38">
        <v>1080.4666666666672</v>
      </c>
      <c r="K65" s="31">
        <v>1070</v>
      </c>
      <c r="L65" s="31">
        <v>1058.55</v>
      </c>
      <c r="M65" s="31">
        <v>2.9351799999999999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305.75</v>
      </c>
      <c r="D66" s="38">
        <v>305.21666666666664</v>
      </c>
      <c r="E66" s="38">
        <v>302.5333333333333</v>
      </c>
      <c r="F66" s="38">
        <v>299.31666666666666</v>
      </c>
      <c r="G66" s="38">
        <v>296.63333333333333</v>
      </c>
      <c r="H66" s="38">
        <v>308.43333333333328</v>
      </c>
      <c r="I66" s="38">
        <v>311.11666666666656</v>
      </c>
      <c r="J66" s="38">
        <v>314.33333333333326</v>
      </c>
      <c r="K66" s="31">
        <v>307.89999999999998</v>
      </c>
      <c r="L66" s="31">
        <v>302</v>
      </c>
      <c r="M66" s="31">
        <v>50.411490000000001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1748.6</v>
      </c>
      <c r="D67" s="38">
        <v>1742.8500000000001</v>
      </c>
      <c r="E67" s="38">
        <v>1730.7500000000002</v>
      </c>
      <c r="F67" s="38">
        <v>1712.9</v>
      </c>
      <c r="G67" s="38">
        <v>1700.8000000000002</v>
      </c>
      <c r="H67" s="38">
        <v>1760.7000000000003</v>
      </c>
      <c r="I67" s="38">
        <v>1772.8000000000002</v>
      </c>
      <c r="J67" s="38">
        <v>1790.6500000000003</v>
      </c>
      <c r="K67" s="31">
        <v>1754.95</v>
      </c>
      <c r="L67" s="31">
        <v>1725</v>
      </c>
      <c r="M67" s="31">
        <v>6.4590399999999999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572.15</v>
      </c>
      <c r="D68" s="38">
        <v>568.69999999999993</v>
      </c>
      <c r="E68" s="38">
        <v>564.44999999999982</v>
      </c>
      <c r="F68" s="38">
        <v>556.74999999999989</v>
      </c>
      <c r="G68" s="38">
        <v>552.49999999999977</v>
      </c>
      <c r="H68" s="38">
        <v>576.39999999999986</v>
      </c>
      <c r="I68" s="38">
        <v>580.65000000000009</v>
      </c>
      <c r="J68" s="38">
        <v>588.34999999999991</v>
      </c>
      <c r="K68" s="31">
        <v>572.95000000000005</v>
      </c>
      <c r="L68" s="31">
        <v>561</v>
      </c>
      <c r="M68" s="31">
        <v>11.30663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2012.85</v>
      </c>
      <c r="D69" s="38">
        <v>2008.1833333333334</v>
      </c>
      <c r="E69" s="38">
        <v>1997.4166666666667</v>
      </c>
      <c r="F69" s="38">
        <v>1981.9833333333333</v>
      </c>
      <c r="G69" s="38">
        <v>1971.2166666666667</v>
      </c>
      <c r="H69" s="38">
        <v>2023.6166666666668</v>
      </c>
      <c r="I69" s="38">
        <v>2034.3833333333332</v>
      </c>
      <c r="J69" s="38">
        <v>2049.8166666666666</v>
      </c>
      <c r="K69" s="31">
        <v>2018.95</v>
      </c>
      <c r="L69" s="31">
        <v>1992.75</v>
      </c>
      <c r="M69" s="31">
        <v>0.93150999999999995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2065.4499999999998</v>
      </c>
      <c r="D70" s="38">
        <v>2081.1833333333329</v>
      </c>
      <c r="E70" s="38">
        <v>2038.3666666666659</v>
      </c>
      <c r="F70" s="38">
        <v>2011.2833333333328</v>
      </c>
      <c r="G70" s="38">
        <v>1968.4666666666658</v>
      </c>
      <c r="H70" s="38">
        <v>2108.266666666666</v>
      </c>
      <c r="I70" s="38">
        <v>2151.0833333333326</v>
      </c>
      <c r="J70" s="38">
        <v>2178.1666666666661</v>
      </c>
      <c r="K70" s="31">
        <v>2124</v>
      </c>
      <c r="L70" s="31">
        <v>2054.1</v>
      </c>
      <c r="M70" s="31">
        <v>5.2972099999999998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422.5</v>
      </c>
      <c r="D71" s="38">
        <v>419.55</v>
      </c>
      <c r="E71" s="38">
        <v>414.70000000000005</v>
      </c>
      <c r="F71" s="38">
        <v>406.90000000000003</v>
      </c>
      <c r="G71" s="38">
        <v>402.05000000000007</v>
      </c>
      <c r="H71" s="38">
        <v>427.35</v>
      </c>
      <c r="I71" s="38">
        <v>432.20000000000005</v>
      </c>
      <c r="J71" s="38">
        <v>440</v>
      </c>
      <c r="K71" s="31">
        <v>424.4</v>
      </c>
      <c r="L71" s="31">
        <v>411.75</v>
      </c>
      <c r="M71" s="31">
        <v>18.364840000000001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193.6</v>
      </c>
      <c r="D72" s="38">
        <v>193.0333333333333</v>
      </c>
      <c r="E72" s="38">
        <v>191.11666666666662</v>
      </c>
      <c r="F72" s="38">
        <v>188.63333333333333</v>
      </c>
      <c r="G72" s="38">
        <v>186.71666666666664</v>
      </c>
      <c r="H72" s="38">
        <v>195.51666666666659</v>
      </c>
      <c r="I72" s="38">
        <v>197.43333333333328</v>
      </c>
      <c r="J72" s="38">
        <v>199.91666666666657</v>
      </c>
      <c r="K72" s="31">
        <v>194.95</v>
      </c>
      <c r="L72" s="31">
        <v>190.55</v>
      </c>
      <c r="M72" s="31">
        <v>9.6461500000000004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3737.7</v>
      </c>
      <c r="D73" s="38">
        <v>3770.9</v>
      </c>
      <c r="E73" s="38">
        <v>3681.8</v>
      </c>
      <c r="F73" s="38">
        <v>3625.9</v>
      </c>
      <c r="G73" s="38">
        <v>3536.8</v>
      </c>
      <c r="H73" s="38">
        <v>3826.8</v>
      </c>
      <c r="I73" s="38">
        <v>3915.8999999999996</v>
      </c>
      <c r="J73" s="38">
        <v>3971.8</v>
      </c>
      <c r="K73" s="31">
        <v>3860</v>
      </c>
      <c r="L73" s="31">
        <v>3715</v>
      </c>
      <c r="M73" s="31">
        <v>7.4956100000000001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4901.3500000000004</v>
      </c>
      <c r="D74" s="38">
        <v>4895.0999999999995</v>
      </c>
      <c r="E74" s="38">
        <v>4822.4499999999989</v>
      </c>
      <c r="F74" s="38">
        <v>4743.5499999999993</v>
      </c>
      <c r="G74" s="38">
        <v>4670.8999999999987</v>
      </c>
      <c r="H74" s="38">
        <v>4973.9999999999991</v>
      </c>
      <c r="I74" s="38">
        <v>5046.6499999999987</v>
      </c>
      <c r="J74" s="38">
        <v>5125.5499999999993</v>
      </c>
      <c r="K74" s="31">
        <v>4967.75</v>
      </c>
      <c r="L74" s="31">
        <v>4816.2</v>
      </c>
      <c r="M74" s="31">
        <v>13.94021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485.7</v>
      </c>
      <c r="D75" s="38">
        <v>486.16666666666669</v>
      </c>
      <c r="E75" s="38">
        <v>482.63333333333338</v>
      </c>
      <c r="F75" s="38">
        <v>479.56666666666672</v>
      </c>
      <c r="G75" s="38">
        <v>476.03333333333342</v>
      </c>
      <c r="H75" s="38">
        <v>489.23333333333335</v>
      </c>
      <c r="I75" s="38">
        <v>492.76666666666665</v>
      </c>
      <c r="J75" s="38">
        <v>495.83333333333331</v>
      </c>
      <c r="K75" s="31">
        <v>489.7</v>
      </c>
      <c r="L75" s="31">
        <v>483.1</v>
      </c>
      <c r="M75" s="31">
        <v>29.449210000000001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3628.75</v>
      </c>
      <c r="D76" s="38">
        <v>3634.6833333333329</v>
      </c>
      <c r="E76" s="38">
        <v>3609.4166666666661</v>
      </c>
      <c r="F76" s="38">
        <v>3590.083333333333</v>
      </c>
      <c r="G76" s="38">
        <v>3564.8166666666662</v>
      </c>
      <c r="H76" s="38">
        <v>3654.016666666666</v>
      </c>
      <c r="I76" s="38">
        <v>3679.2833333333333</v>
      </c>
      <c r="J76" s="38">
        <v>3698.6166666666659</v>
      </c>
      <c r="K76" s="31">
        <v>3659.95</v>
      </c>
      <c r="L76" s="31">
        <v>3615.35</v>
      </c>
      <c r="M76" s="31">
        <v>2.5737800000000002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5871</v>
      </c>
      <c r="D77" s="38">
        <v>5808.6166666666659</v>
      </c>
      <c r="E77" s="38">
        <v>5733.4833333333318</v>
      </c>
      <c r="F77" s="38">
        <v>5595.9666666666662</v>
      </c>
      <c r="G77" s="38">
        <v>5520.8333333333321</v>
      </c>
      <c r="H77" s="38">
        <v>5946.1333333333314</v>
      </c>
      <c r="I77" s="38">
        <v>6021.2666666666646</v>
      </c>
      <c r="J77" s="38">
        <v>6158.783333333331</v>
      </c>
      <c r="K77" s="31">
        <v>5883.75</v>
      </c>
      <c r="L77" s="31">
        <v>5671.1</v>
      </c>
      <c r="M77" s="31">
        <v>20.134029999999999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3412.6</v>
      </c>
      <c r="D78" s="38">
        <v>3386.5333333333333</v>
      </c>
      <c r="E78" s="38">
        <v>3358.0666666666666</v>
      </c>
      <c r="F78" s="38">
        <v>3303.5333333333333</v>
      </c>
      <c r="G78" s="38">
        <v>3275.0666666666666</v>
      </c>
      <c r="H78" s="38">
        <v>3441.0666666666666</v>
      </c>
      <c r="I78" s="38">
        <v>3469.5333333333328</v>
      </c>
      <c r="J78" s="38">
        <v>3524.0666666666666</v>
      </c>
      <c r="K78" s="31">
        <v>3415</v>
      </c>
      <c r="L78" s="31">
        <v>3332</v>
      </c>
      <c r="M78" s="31">
        <v>10.96303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2588.5500000000002</v>
      </c>
      <c r="D79" s="38">
        <v>2586.6833333333334</v>
      </c>
      <c r="E79" s="38">
        <v>2562.3666666666668</v>
      </c>
      <c r="F79" s="38">
        <v>2536.1833333333334</v>
      </c>
      <c r="G79" s="38">
        <v>2511.8666666666668</v>
      </c>
      <c r="H79" s="38">
        <v>2612.8666666666668</v>
      </c>
      <c r="I79" s="38">
        <v>2637.1833333333334</v>
      </c>
      <c r="J79" s="38">
        <v>2663.3666666666668</v>
      </c>
      <c r="K79" s="31">
        <v>2611</v>
      </c>
      <c r="L79" s="31">
        <v>2560.5</v>
      </c>
      <c r="M79" s="31">
        <v>0.95864000000000005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134.6</v>
      </c>
      <c r="D80" s="38">
        <v>134.51666666666668</v>
      </c>
      <c r="E80" s="38">
        <v>133.28333333333336</v>
      </c>
      <c r="F80" s="38">
        <v>131.96666666666667</v>
      </c>
      <c r="G80" s="38">
        <v>130.73333333333335</v>
      </c>
      <c r="H80" s="38">
        <v>135.83333333333337</v>
      </c>
      <c r="I80" s="38">
        <v>137.06666666666666</v>
      </c>
      <c r="J80" s="38">
        <v>138.38333333333338</v>
      </c>
      <c r="K80" s="31">
        <v>135.75</v>
      </c>
      <c r="L80" s="31">
        <v>133.19999999999999</v>
      </c>
      <c r="M80" s="31">
        <v>127.7201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2766.65</v>
      </c>
      <c r="D81" s="38">
        <v>2755.2666666666664</v>
      </c>
      <c r="E81" s="38">
        <v>2735.6333333333328</v>
      </c>
      <c r="F81" s="38">
        <v>2704.6166666666663</v>
      </c>
      <c r="G81" s="38">
        <v>2684.9833333333327</v>
      </c>
      <c r="H81" s="38">
        <v>2786.2833333333328</v>
      </c>
      <c r="I81" s="38">
        <v>2805.9166666666661</v>
      </c>
      <c r="J81" s="38">
        <v>2836.9333333333329</v>
      </c>
      <c r="K81" s="31">
        <v>2774.9</v>
      </c>
      <c r="L81" s="31">
        <v>2724.25</v>
      </c>
      <c r="M81" s="31">
        <v>1.20486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328</v>
      </c>
      <c r="D82" s="38">
        <v>330.45</v>
      </c>
      <c r="E82" s="38">
        <v>322.95</v>
      </c>
      <c r="F82" s="38">
        <v>317.89999999999998</v>
      </c>
      <c r="G82" s="38">
        <v>310.39999999999998</v>
      </c>
      <c r="H82" s="38">
        <v>335.5</v>
      </c>
      <c r="I82" s="38">
        <v>343</v>
      </c>
      <c r="J82" s="38">
        <v>348.05</v>
      </c>
      <c r="K82" s="31">
        <v>337.95</v>
      </c>
      <c r="L82" s="31">
        <v>325.39999999999998</v>
      </c>
      <c r="M82" s="31">
        <v>12.41466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117.9</v>
      </c>
      <c r="D83" s="38">
        <v>117.21666666666665</v>
      </c>
      <c r="E83" s="38">
        <v>116.2833333333333</v>
      </c>
      <c r="F83" s="38">
        <v>114.66666666666664</v>
      </c>
      <c r="G83" s="38">
        <v>113.73333333333329</v>
      </c>
      <c r="H83" s="38">
        <v>118.83333333333331</v>
      </c>
      <c r="I83" s="38">
        <v>119.76666666666668</v>
      </c>
      <c r="J83" s="38">
        <v>121.38333333333333</v>
      </c>
      <c r="K83" s="31">
        <v>118.15</v>
      </c>
      <c r="L83" s="31">
        <v>115.6</v>
      </c>
      <c r="M83" s="31">
        <v>115.56650999999999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1671.65</v>
      </c>
      <c r="D84" s="38">
        <v>1686.8833333333332</v>
      </c>
      <c r="E84" s="38">
        <v>1605.7666666666664</v>
      </c>
      <c r="F84" s="38">
        <v>1539.8833333333332</v>
      </c>
      <c r="G84" s="38">
        <v>1458.7666666666664</v>
      </c>
      <c r="H84" s="38">
        <v>1752.7666666666664</v>
      </c>
      <c r="I84" s="38">
        <v>1833.8833333333332</v>
      </c>
      <c r="J84" s="38">
        <v>1899.7666666666664</v>
      </c>
      <c r="K84" s="31">
        <v>1768</v>
      </c>
      <c r="L84" s="31">
        <v>1621</v>
      </c>
      <c r="M84" s="31">
        <v>121.36886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1018.7</v>
      </c>
      <c r="D85" s="38">
        <v>1016.2333333333335</v>
      </c>
      <c r="E85" s="38">
        <v>1004.5666666666668</v>
      </c>
      <c r="F85" s="38">
        <v>990.43333333333339</v>
      </c>
      <c r="G85" s="38">
        <v>978.76666666666677</v>
      </c>
      <c r="H85" s="38">
        <v>1030.3666666666668</v>
      </c>
      <c r="I85" s="38">
        <v>1042.0333333333338</v>
      </c>
      <c r="J85" s="38">
        <v>1056.166666666667</v>
      </c>
      <c r="K85" s="31">
        <v>1027.9000000000001</v>
      </c>
      <c r="L85" s="31">
        <v>1002.1</v>
      </c>
      <c r="M85" s="31">
        <v>10.3248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1526.85</v>
      </c>
      <c r="D86" s="38">
        <v>1537.6833333333334</v>
      </c>
      <c r="E86" s="38">
        <v>1510.1666666666667</v>
      </c>
      <c r="F86" s="38">
        <v>1493.4833333333333</v>
      </c>
      <c r="G86" s="38">
        <v>1465.9666666666667</v>
      </c>
      <c r="H86" s="38">
        <v>1554.3666666666668</v>
      </c>
      <c r="I86" s="38">
        <v>1581.8833333333332</v>
      </c>
      <c r="J86" s="38">
        <v>1598.5666666666668</v>
      </c>
      <c r="K86" s="31">
        <v>1565.2</v>
      </c>
      <c r="L86" s="31">
        <v>1521</v>
      </c>
      <c r="M86" s="31">
        <v>9.5026200000000003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1845.65</v>
      </c>
      <c r="D87" s="38">
        <v>1841.0166666666667</v>
      </c>
      <c r="E87" s="38">
        <v>1832.0833333333333</v>
      </c>
      <c r="F87" s="38">
        <v>1818.5166666666667</v>
      </c>
      <c r="G87" s="38">
        <v>1809.5833333333333</v>
      </c>
      <c r="H87" s="38">
        <v>1854.5833333333333</v>
      </c>
      <c r="I87" s="38">
        <v>1863.5166666666667</v>
      </c>
      <c r="J87" s="38">
        <v>1877.0833333333333</v>
      </c>
      <c r="K87" s="31">
        <v>1849.95</v>
      </c>
      <c r="L87" s="31">
        <v>1827.45</v>
      </c>
      <c r="M87" s="31">
        <v>5.2776500000000004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472.05</v>
      </c>
      <c r="D88" s="38">
        <v>470.66666666666669</v>
      </c>
      <c r="E88" s="38">
        <v>468.03333333333336</v>
      </c>
      <c r="F88" s="38">
        <v>464.01666666666665</v>
      </c>
      <c r="G88" s="38">
        <v>461.38333333333333</v>
      </c>
      <c r="H88" s="38">
        <v>474.68333333333339</v>
      </c>
      <c r="I88" s="38">
        <v>477.31666666666672</v>
      </c>
      <c r="J88" s="38">
        <v>481.33333333333343</v>
      </c>
      <c r="K88" s="31">
        <v>473.3</v>
      </c>
      <c r="L88" s="31">
        <v>466.65</v>
      </c>
      <c r="M88" s="31">
        <v>5.3504100000000001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3824.25</v>
      </c>
      <c r="D89" s="38">
        <v>3808.5</v>
      </c>
      <c r="E89" s="38">
        <v>3777.85</v>
      </c>
      <c r="F89" s="38">
        <v>3731.45</v>
      </c>
      <c r="G89" s="38">
        <v>3700.7999999999997</v>
      </c>
      <c r="H89" s="38">
        <v>3854.9</v>
      </c>
      <c r="I89" s="38">
        <v>3885.5499999999997</v>
      </c>
      <c r="J89" s="38">
        <v>3931.9500000000003</v>
      </c>
      <c r="K89" s="31">
        <v>3839.15</v>
      </c>
      <c r="L89" s="31">
        <v>3762.1</v>
      </c>
      <c r="M89" s="31">
        <v>6.3534300000000004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1312.05</v>
      </c>
      <c r="D90" s="38">
        <v>1318.1</v>
      </c>
      <c r="E90" s="38">
        <v>1303.3499999999999</v>
      </c>
      <c r="F90" s="38">
        <v>1294.6500000000001</v>
      </c>
      <c r="G90" s="38">
        <v>1279.9000000000001</v>
      </c>
      <c r="H90" s="38">
        <v>1326.7999999999997</v>
      </c>
      <c r="I90" s="38">
        <v>1341.5499999999997</v>
      </c>
      <c r="J90" s="38">
        <v>1350.2499999999995</v>
      </c>
      <c r="K90" s="31">
        <v>1332.85</v>
      </c>
      <c r="L90" s="31">
        <v>1309.4000000000001</v>
      </c>
      <c r="M90" s="31">
        <v>5.2866499999999998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1144.1500000000001</v>
      </c>
      <c r="D91" s="38">
        <v>1138.3833333333334</v>
      </c>
      <c r="E91" s="38">
        <v>1130.7666666666669</v>
      </c>
      <c r="F91" s="38">
        <v>1117.3833333333334</v>
      </c>
      <c r="G91" s="38">
        <v>1109.7666666666669</v>
      </c>
      <c r="H91" s="38">
        <v>1151.7666666666669</v>
      </c>
      <c r="I91" s="38">
        <v>1159.3833333333332</v>
      </c>
      <c r="J91" s="38">
        <v>1172.7666666666669</v>
      </c>
      <c r="K91" s="31">
        <v>1146</v>
      </c>
      <c r="L91" s="31">
        <v>1125</v>
      </c>
      <c r="M91" s="31">
        <v>15.59337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2521.6</v>
      </c>
      <c r="D92" s="38">
        <v>2509.0666666666666</v>
      </c>
      <c r="E92" s="38">
        <v>2488.5333333333333</v>
      </c>
      <c r="F92" s="38">
        <v>2455.4666666666667</v>
      </c>
      <c r="G92" s="38">
        <v>2434.9333333333334</v>
      </c>
      <c r="H92" s="38">
        <v>2542.1333333333332</v>
      </c>
      <c r="I92" s="38">
        <v>2562.6666666666661</v>
      </c>
      <c r="J92" s="38">
        <v>2595.7333333333331</v>
      </c>
      <c r="K92" s="31">
        <v>2529.6</v>
      </c>
      <c r="L92" s="31">
        <v>2476</v>
      </c>
      <c r="M92" s="31">
        <v>4.98691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1650.5</v>
      </c>
      <c r="D93" s="38">
        <v>1645.3666666666668</v>
      </c>
      <c r="E93" s="38">
        <v>1636.2333333333336</v>
      </c>
      <c r="F93" s="38">
        <v>1621.9666666666667</v>
      </c>
      <c r="G93" s="38">
        <v>1612.8333333333335</v>
      </c>
      <c r="H93" s="38">
        <v>1659.6333333333337</v>
      </c>
      <c r="I93" s="38">
        <v>1668.7666666666669</v>
      </c>
      <c r="J93" s="38">
        <v>1683.0333333333338</v>
      </c>
      <c r="K93" s="31">
        <v>1654.5</v>
      </c>
      <c r="L93" s="31">
        <v>1631.1</v>
      </c>
      <c r="M93" s="31">
        <v>166.80618000000001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645.79999999999995</v>
      </c>
      <c r="D94" s="38">
        <v>646.98333333333323</v>
      </c>
      <c r="E94" s="38">
        <v>641.96666666666647</v>
      </c>
      <c r="F94" s="38">
        <v>638.13333333333321</v>
      </c>
      <c r="G94" s="38">
        <v>633.11666666666645</v>
      </c>
      <c r="H94" s="38">
        <v>650.81666666666649</v>
      </c>
      <c r="I94" s="38">
        <v>655.83333333333314</v>
      </c>
      <c r="J94" s="38">
        <v>659.66666666666652</v>
      </c>
      <c r="K94" s="31">
        <v>652</v>
      </c>
      <c r="L94" s="31">
        <v>643.15</v>
      </c>
      <c r="M94" s="31">
        <v>21.761679999999998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3059.7</v>
      </c>
      <c r="D95" s="38">
        <v>3048.3833333333332</v>
      </c>
      <c r="E95" s="38">
        <v>3015.4166666666665</v>
      </c>
      <c r="F95" s="38">
        <v>2971.1333333333332</v>
      </c>
      <c r="G95" s="38">
        <v>2938.1666666666665</v>
      </c>
      <c r="H95" s="38">
        <v>3092.6666666666665</v>
      </c>
      <c r="I95" s="38">
        <v>3125.6333333333337</v>
      </c>
      <c r="J95" s="38">
        <v>3169.9166666666665</v>
      </c>
      <c r="K95" s="31">
        <v>3081.35</v>
      </c>
      <c r="L95" s="31">
        <v>3004.1</v>
      </c>
      <c r="M95" s="31">
        <v>5.4871100000000004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468.9</v>
      </c>
      <c r="D96" s="38">
        <v>463.2</v>
      </c>
      <c r="E96" s="38">
        <v>456.59999999999997</v>
      </c>
      <c r="F96" s="38">
        <v>444.29999999999995</v>
      </c>
      <c r="G96" s="38">
        <v>437.69999999999993</v>
      </c>
      <c r="H96" s="38">
        <v>475.5</v>
      </c>
      <c r="I96" s="38">
        <v>482.1</v>
      </c>
      <c r="J96" s="38">
        <v>494.40000000000003</v>
      </c>
      <c r="K96" s="31">
        <v>469.8</v>
      </c>
      <c r="L96" s="31">
        <v>450.9</v>
      </c>
      <c r="M96" s="31">
        <v>61.713050000000003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266.39999999999998</v>
      </c>
      <c r="D97" s="38">
        <v>265.68333333333334</v>
      </c>
      <c r="E97" s="38">
        <v>263.86666666666667</v>
      </c>
      <c r="F97" s="38">
        <v>261.33333333333331</v>
      </c>
      <c r="G97" s="38">
        <v>259.51666666666665</v>
      </c>
      <c r="H97" s="38">
        <v>268.2166666666667</v>
      </c>
      <c r="I97" s="38">
        <v>270.03333333333342</v>
      </c>
      <c r="J97" s="38">
        <v>272.56666666666672</v>
      </c>
      <c r="K97" s="31">
        <v>267.5</v>
      </c>
      <c r="L97" s="31">
        <v>263.14999999999998</v>
      </c>
      <c r="M97" s="31">
        <v>25.280919999999998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2552.1999999999998</v>
      </c>
      <c r="D98" s="38">
        <v>2554.0499999999997</v>
      </c>
      <c r="E98" s="38">
        <v>2539.1499999999996</v>
      </c>
      <c r="F98" s="38">
        <v>2526.1</v>
      </c>
      <c r="G98" s="38">
        <v>2511.1999999999998</v>
      </c>
      <c r="H98" s="38">
        <v>2567.0999999999995</v>
      </c>
      <c r="I98" s="38">
        <v>2582</v>
      </c>
      <c r="J98" s="38">
        <v>2595.0499999999993</v>
      </c>
      <c r="K98" s="31">
        <v>2568.9499999999998</v>
      </c>
      <c r="L98" s="31">
        <v>2541</v>
      </c>
      <c r="M98" s="31">
        <v>12.125489999999999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320.60000000000002</v>
      </c>
      <c r="D99" s="38">
        <v>319.88333333333338</v>
      </c>
      <c r="E99" s="38">
        <v>318.76666666666677</v>
      </c>
      <c r="F99" s="38">
        <v>316.93333333333339</v>
      </c>
      <c r="G99" s="38">
        <v>315.81666666666678</v>
      </c>
      <c r="H99" s="38">
        <v>321.71666666666675</v>
      </c>
      <c r="I99" s="38">
        <v>322.83333333333343</v>
      </c>
      <c r="J99" s="38">
        <v>324.66666666666674</v>
      </c>
      <c r="K99" s="31">
        <v>321</v>
      </c>
      <c r="L99" s="31">
        <v>318.05</v>
      </c>
      <c r="M99" s="31">
        <v>2.3574700000000002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41844.800000000003</v>
      </c>
      <c r="D100" s="38">
        <v>42024.25</v>
      </c>
      <c r="E100" s="38">
        <v>41560.5</v>
      </c>
      <c r="F100" s="38">
        <v>41276.199999999997</v>
      </c>
      <c r="G100" s="38">
        <v>40812.449999999997</v>
      </c>
      <c r="H100" s="38">
        <v>42308.55</v>
      </c>
      <c r="I100" s="38">
        <v>42772.3</v>
      </c>
      <c r="J100" s="38">
        <v>43056.600000000006</v>
      </c>
      <c r="K100" s="31">
        <v>42488</v>
      </c>
      <c r="L100" s="31">
        <v>41739.949999999997</v>
      </c>
      <c r="M100" s="31">
        <v>2.1489999999999999E-2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972.7</v>
      </c>
      <c r="D101" s="38">
        <v>970.5333333333333</v>
      </c>
      <c r="E101" s="38">
        <v>965.76666666666665</v>
      </c>
      <c r="F101" s="38">
        <v>958.83333333333337</v>
      </c>
      <c r="G101" s="38">
        <v>954.06666666666672</v>
      </c>
      <c r="H101" s="38">
        <v>977.46666666666658</v>
      </c>
      <c r="I101" s="38">
        <v>982.23333333333323</v>
      </c>
      <c r="J101" s="38">
        <v>989.16666666666652</v>
      </c>
      <c r="K101" s="31">
        <v>975.3</v>
      </c>
      <c r="L101" s="31">
        <v>963.6</v>
      </c>
      <c r="M101" s="31">
        <v>193.17330999999999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1394</v>
      </c>
      <c r="D102" s="38">
        <v>1396.8333333333333</v>
      </c>
      <c r="E102" s="38">
        <v>1383.6666666666665</v>
      </c>
      <c r="F102" s="38">
        <v>1373.3333333333333</v>
      </c>
      <c r="G102" s="38">
        <v>1360.1666666666665</v>
      </c>
      <c r="H102" s="38">
        <v>1407.1666666666665</v>
      </c>
      <c r="I102" s="38">
        <v>1420.333333333333</v>
      </c>
      <c r="J102" s="38">
        <v>1430.6666666666665</v>
      </c>
      <c r="K102" s="31">
        <v>1410</v>
      </c>
      <c r="L102" s="31">
        <v>1386.5</v>
      </c>
      <c r="M102" s="31">
        <v>4.0404799999999996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578.25</v>
      </c>
      <c r="D103" s="38">
        <v>577.81666666666672</v>
      </c>
      <c r="E103" s="38">
        <v>569.43333333333339</v>
      </c>
      <c r="F103" s="38">
        <v>560.61666666666667</v>
      </c>
      <c r="G103" s="38">
        <v>552.23333333333335</v>
      </c>
      <c r="H103" s="38">
        <v>586.63333333333344</v>
      </c>
      <c r="I103" s="38">
        <v>595.01666666666688</v>
      </c>
      <c r="J103" s="38">
        <v>603.83333333333348</v>
      </c>
      <c r="K103" s="31">
        <v>586.20000000000005</v>
      </c>
      <c r="L103" s="31">
        <v>569</v>
      </c>
      <c r="M103" s="31">
        <v>9.07531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8.1999999999999993</v>
      </c>
      <c r="D104" s="38">
        <v>8.2333333333333325</v>
      </c>
      <c r="E104" s="38">
        <v>8.1166666666666654</v>
      </c>
      <c r="F104" s="38">
        <v>8.0333333333333332</v>
      </c>
      <c r="G104" s="38">
        <v>7.9166666666666661</v>
      </c>
      <c r="H104" s="38">
        <v>8.3166666666666647</v>
      </c>
      <c r="I104" s="38">
        <v>8.4333333333333318</v>
      </c>
      <c r="J104" s="38">
        <v>8.5166666666666639</v>
      </c>
      <c r="K104" s="31">
        <v>8.35</v>
      </c>
      <c r="L104" s="31">
        <v>8.15</v>
      </c>
      <c r="M104" s="31">
        <v>607.74896000000001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88.15</v>
      </c>
      <c r="D105" s="38">
        <v>87.84999999999998</v>
      </c>
      <c r="E105" s="38">
        <v>87.399999999999963</v>
      </c>
      <c r="F105" s="38">
        <v>86.649999999999977</v>
      </c>
      <c r="G105" s="38">
        <v>86.19999999999996</v>
      </c>
      <c r="H105" s="38">
        <v>88.599999999999966</v>
      </c>
      <c r="I105" s="38">
        <v>89.049999999999983</v>
      </c>
      <c r="J105" s="38">
        <v>89.799999999999969</v>
      </c>
      <c r="K105" s="31">
        <v>88.3</v>
      </c>
      <c r="L105" s="31">
        <v>87.1</v>
      </c>
      <c r="M105" s="31">
        <v>215.68879000000001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460.25</v>
      </c>
      <c r="D106" s="38">
        <v>458.91666666666669</v>
      </c>
      <c r="E106" s="38">
        <v>456.33333333333337</v>
      </c>
      <c r="F106" s="38">
        <v>452.41666666666669</v>
      </c>
      <c r="G106" s="38">
        <v>449.83333333333337</v>
      </c>
      <c r="H106" s="38">
        <v>462.83333333333337</v>
      </c>
      <c r="I106" s="38">
        <v>465.41666666666674</v>
      </c>
      <c r="J106" s="38">
        <v>469.33333333333337</v>
      </c>
      <c r="K106" s="31">
        <v>461.5</v>
      </c>
      <c r="L106" s="31">
        <v>455</v>
      </c>
      <c r="M106" s="31">
        <v>7.0472999999999999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386.35</v>
      </c>
      <c r="D107" s="38">
        <v>386.73333333333335</v>
      </c>
      <c r="E107" s="38">
        <v>383.4666666666667</v>
      </c>
      <c r="F107" s="38">
        <v>380.58333333333337</v>
      </c>
      <c r="G107" s="38">
        <v>377.31666666666672</v>
      </c>
      <c r="H107" s="38">
        <v>389.61666666666667</v>
      </c>
      <c r="I107" s="38">
        <v>392.88333333333333</v>
      </c>
      <c r="J107" s="38">
        <v>395.76666666666665</v>
      </c>
      <c r="K107" s="31">
        <v>390</v>
      </c>
      <c r="L107" s="31">
        <v>383.85</v>
      </c>
      <c r="M107" s="31">
        <v>26.99907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383</v>
      </c>
      <c r="D108" s="38">
        <v>382.66666666666669</v>
      </c>
      <c r="E108" s="38">
        <v>375.33333333333337</v>
      </c>
      <c r="F108" s="38">
        <v>367.66666666666669</v>
      </c>
      <c r="G108" s="38">
        <v>360.33333333333337</v>
      </c>
      <c r="H108" s="38">
        <v>390.33333333333337</v>
      </c>
      <c r="I108" s="38">
        <v>397.66666666666674</v>
      </c>
      <c r="J108" s="38">
        <v>405.33333333333337</v>
      </c>
      <c r="K108" s="31">
        <v>390</v>
      </c>
      <c r="L108" s="31">
        <v>375</v>
      </c>
      <c r="M108" s="31">
        <v>48.501269999999998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2587.5500000000002</v>
      </c>
      <c r="D109" s="38">
        <v>2577.25</v>
      </c>
      <c r="E109" s="38">
        <v>2560.5500000000002</v>
      </c>
      <c r="F109" s="38">
        <v>2533.5500000000002</v>
      </c>
      <c r="G109" s="38">
        <v>2516.8500000000004</v>
      </c>
      <c r="H109" s="38">
        <v>2604.25</v>
      </c>
      <c r="I109" s="38">
        <v>2620.9499999999998</v>
      </c>
      <c r="J109" s="38">
        <v>2647.95</v>
      </c>
      <c r="K109" s="31">
        <v>2593.9499999999998</v>
      </c>
      <c r="L109" s="31">
        <v>2550.25</v>
      </c>
      <c r="M109" s="31">
        <v>5.3773799999999996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1408.45</v>
      </c>
      <c r="D110" s="38">
        <v>1403.6333333333332</v>
      </c>
      <c r="E110" s="38">
        <v>1396.8166666666664</v>
      </c>
      <c r="F110" s="38">
        <v>1385.1833333333332</v>
      </c>
      <c r="G110" s="38">
        <v>1378.3666666666663</v>
      </c>
      <c r="H110" s="38">
        <v>1415.2666666666664</v>
      </c>
      <c r="I110" s="38">
        <v>1422.083333333333</v>
      </c>
      <c r="J110" s="38">
        <v>1433.7166666666665</v>
      </c>
      <c r="K110" s="31">
        <v>1410.45</v>
      </c>
      <c r="L110" s="31">
        <v>1392</v>
      </c>
      <c r="M110" s="31">
        <v>12.180199999999999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171.4</v>
      </c>
      <c r="D111" s="38">
        <v>171.03333333333333</v>
      </c>
      <c r="E111" s="38">
        <v>169.96666666666667</v>
      </c>
      <c r="F111" s="38">
        <v>168.53333333333333</v>
      </c>
      <c r="G111" s="38">
        <v>167.46666666666667</v>
      </c>
      <c r="H111" s="38">
        <v>172.46666666666667</v>
      </c>
      <c r="I111" s="38">
        <v>173.53333333333333</v>
      </c>
      <c r="J111" s="38">
        <v>174.96666666666667</v>
      </c>
      <c r="K111" s="31">
        <v>172.1</v>
      </c>
      <c r="L111" s="31">
        <v>169.6</v>
      </c>
      <c r="M111" s="31">
        <v>28.281549999999999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1394.4</v>
      </c>
      <c r="D112" s="38">
        <v>1390.9666666666665</v>
      </c>
      <c r="E112" s="38">
        <v>1385.9333333333329</v>
      </c>
      <c r="F112" s="38">
        <v>1377.4666666666665</v>
      </c>
      <c r="G112" s="38">
        <v>1372.4333333333329</v>
      </c>
      <c r="H112" s="38">
        <v>1399.4333333333329</v>
      </c>
      <c r="I112" s="38">
        <v>1404.4666666666662</v>
      </c>
      <c r="J112" s="38">
        <v>1412.9333333333329</v>
      </c>
      <c r="K112" s="31">
        <v>1396</v>
      </c>
      <c r="L112" s="31">
        <v>1382.5</v>
      </c>
      <c r="M112" s="31">
        <v>40.908279999999998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93.9</v>
      </c>
      <c r="D113" s="38">
        <v>93.383333333333326</v>
      </c>
      <c r="E113" s="38">
        <v>92.716666666666654</v>
      </c>
      <c r="F113" s="38">
        <v>91.533333333333331</v>
      </c>
      <c r="G113" s="38">
        <v>90.86666666666666</v>
      </c>
      <c r="H113" s="38">
        <v>94.566666666666649</v>
      </c>
      <c r="I113" s="38">
        <v>95.233333333333334</v>
      </c>
      <c r="J113" s="38">
        <v>96.416666666666643</v>
      </c>
      <c r="K113" s="31">
        <v>94.05</v>
      </c>
      <c r="L113" s="31">
        <v>92.2</v>
      </c>
      <c r="M113" s="31">
        <v>93.399609999999996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911.9</v>
      </c>
      <c r="D114" s="38">
        <v>919.41666666666663</v>
      </c>
      <c r="E114" s="38">
        <v>895.7833333333333</v>
      </c>
      <c r="F114" s="38">
        <v>879.66666666666663</v>
      </c>
      <c r="G114" s="38">
        <v>856.0333333333333</v>
      </c>
      <c r="H114" s="38">
        <v>935.5333333333333</v>
      </c>
      <c r="I114" s="38">
        <v>959.16666666666674</v>
      </c>
      <c r="J114" s="38">
        <v>975.2833333333333</v>
      </c>
      <c r="K114" s="31">
        <v>943.05</v>
      </c>
      <c r="L114" s="31">
        <v>903.3</v>
      </c>
      <c r="M114" s="31">
        <v>10.868270000000001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648.65</v>
      </c>
      <c r="D115" s="38">
        <v>647.43333333333328</v>
      </c>
      <c r="E115" s="38">
        <v>641.56666666666661</v>
      </c>
      <c r="F115" s="38">
        <v>634.48333333333335</v>
      </c>
      <c r="G115" s="38">
        <v>628.61666666666667</v>
      </c>
      <c r="H115" s="38">
        <v>654.51666666666654</v>
      </c>
      <c r="I115" s="38">
        <v>660.3833333333331</v>
      </c>
      <c r="J115" s="38">
        <v>667.46666666666647</v>
      </c>
      <c r="K115" s="31">
        <v>653.29999999999995</v>
      </c>
      <c r="L115" s="31">
        <v>640.35</v>
      </c>
      <c r="M115" s="31">
        <v>17.9299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48.95</v>
      </c>
      <c r="D116" s="38">
        <v>49.033333333333339</v>
      </c>
      <c r="E116" s="38">
        <v>47.966666666666676</v>
      </c>
      <c r="F116" s="38">
        <v>46.983333333333334</v>
      </c>
      <c r="G116" s="38">
        <v>45.916666666666671</v>
      </c>
      <c r="H116" s="38">
        <v>50.01666666666668</v>
      </c>
      <c r="I116" s="38">
        <v>51.083333333333343</v>
      </c>
      <c r="J116" s="38">
        <v>52.066666666666684</v>
      </c>
      <c r="K116" s="31">
        <v>50.1</v>
      </c>
      <c r="L116" s="31">
        <v>48.05</v>
      </c>
      <c r="M116" s="31">
        <v>1708.7426700000001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458.65</v>
      </c>
      <c r="D117" s="38">
        <v>455.14999999999992</v>
      </c>
      <c r="E117" s="38">
        <v>450.39999999999986</v>
      </c>
      <c r="F117" s="38">
        <v>442.14999999999992</v>
      </c>
      <c r="G117" s="38">
        <v>437.39999999999986</v>
      </c>
      <c r="H117" s="38">
        <v>463.39999999999986</v>
      </c>
      <c r="I117" s="38">
        <v>468.15</v>
      </c>
      <c r="J117" s="38">
        <v>476.39999999999986</v>
      </c>
      <c r="K117" s="31">
        <v>459.9</v>
      </c>
      <c r="L117" s="31">
        <v>446.9</v>
      </c>
      <c r="M117" s="31">
        <v>97.583430000000007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678.95</v>
      </c>
      <c r="D118" s="38">
        <v>672.65</v>
      </c>
      <c r="E118" s="38">
        <v>664.34999999999991</v>
      </c>
      <c r="F118" s="38">
        <v>649.74999999999989</v>
      </c>
      <c r="G118" s="38">
        <v>641.44999999999982</v>
      </c>
      <c r="H118" s="38">
        <v>687.25</v>
      </c>
      <c r="I118" s="38">
        <v>695.55</v>
      </c>
      <c r="J118" s="38">
        <v>710.15000000000009</v>
      </c>
      <c r="K118" s="31">
        <v>680.95</v>
      </c>
      <c r="L118" s="31">
        <v>658.05</v>
      </c>
      <c r="M118" s="31">
        <v>42.79101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314.25</v>
      </c>
      <c r="D119" s="38">
        <v>307.23333333333335</v>
      </c>
      <c r="E119" s="38">
        <v>297.06666666666672</v>
      </c>
      <c r="F119" s="38">
        <v>279.88333333333338</v>
      </c>
      <c r="G119" s="38">
        <v>269.71666666666675</v>
      </c>
      <c r="H119" s="38">
        <v>324.41666666666669</v>
      </c>
      <c r="I119" s="38">
        <v>334.58333333333331</v>
      </c>
      <c r="J119" s="38">
        <v>351.76666666666665</v>
      </c>
      <c r="K119" s="31">
        <v>317.39999999999998</v>
      </c>
      <c r="L119" s="31">
        <v>290.05</v>
      </c>
      <c r="M119" s="31">
        <v>158.84417999999999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823.45</v>
      </c>
      <c r="D120" s="38">
        <v>817.9</v>
      </c>
      <c r="E120" s="38">
        <v>806.9</v>
      </c>
      <c r="F120" s="38">
        <v>790.35</v>
      </c>
      <c r="G120" s="38">
        <v>779.35</v>
      </c>
      <c r="H120" s="38">
        <v>834.44999999999993</v>
      </c>
      <c r="I120" s="38">
        <v>845.44999999999993</v>
      </c>
      <c r="J120" s="38">
        <v>861.99999999999989</v>
      </c>
      <c r="K120" s="31">
        <v>828.9</v>
      </c>
      <c r="L120" s="31">
        <v>801.35</v>
      </c>
      <c r="M120" s="31">
        <v>31.333110000000001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501.05</v>
      </c>
      <c r="D121" s="38">
        <v>501.11666666666662</v>
      </c>
      <c r="E121" s="38">
        <v>496.08333333333326</v>
      </c>
      <c r="F121" s="38">
        <v>491.11666666666662</v>
      </c>
      <c r="G121" s="38">
        <v>486.08333333333326</v>
      </c>
      <c r="H121" s="38">
        <v>506.08333333333326</v>
      </c>
      <c r="I121" s="38">
        <v>511.11666666666667</v>
      </c>
      <c r="J121" s="38">
        <v>516.08333333333326</v>
      </c>
      <c r="K121" s="31">
        <v>506.15</v>
      </c>
      <c r="L121" s="31">
        <v>496.15</v>
      </c>
      <c r="M121" s="31">
        <v>20.444569999999999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1831.5</v>
      </c>
      <c r="D122" s="38">
        <v>1827.4166666666667</v>
      </c>
      <c r="E122" s="38">
        <v>1820.8333333333335</v>
      </c>
      <c r="F122" s="38">
        <v>1810.1666666666667</v>
      </c>
      <c r="G122" s="38">
        <v>1803.5833333333335</v>
      </c>
      <c r="H122" s="38">
        <v>1838.0833333333335</v>
      </c>
      <c r="I122" s="38">
        <v>1844.666666666667</v>
      </c>
      <c r="J122" s="38">
        <v>1855.3333333333335</v>
      </c>
      <c r="K122" s="31">
        <v>1834</v>
      </c>
      <c r="L122" s="31">
        <v>1816.75</v>
      </c>
      <c r="M122" s="31">
        <v>26.24324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126.2</v>
      </c>
      <c r="D123" s="38">
        <v>126.18333333333334</v>
      </c>
      <c r="E123" s="38">
        <v>124.76666666666668</v>
      </c>
      <c r="F123" s="38">
        <v>123.33333333333334</v>
      </c>
      <c r="G123" s="38">
        <v>121.91666666666669</v>
      </c>
      <c r="H123" s="38">
        <v>127.61666666666667</v>
      </c>
      <c r="I123" s="38">
        <v>129.03333333333333</v>
      </c>
      <c r="J123" s="38">
        <v>130.46666666666667</v>
      </c>
      <c r="K123" s="31">
        <v>127.6</v>
      </c>
      <c r="L123" s="31">
        <v>124.75</v>
      </c>
      <c r="M123" s="31">
        <v>50.732619999999997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2383.25</v>
      </c>
      <c r="D124" s="38">
        <v>2377.15</v>
      </c>
      <c r="E124" s="38">
        <v>2361.1000000000004</v>
      </c>
      <c r="F124" s="38">
        <v>2338.9500000000003</v>
      </c>
      <c r="G124" s="38">
        <v>2322.9000000000005</v>
      </c>
      <c r="H124" s="38">
        <v>2399.3000000000002</v>
      </c>
      <c r="I124" s="38">
        <v>2415.3500000000004</v>
      </c>
      <c r="J124" s="38">
        <v>2437.5</v>
      </c>
      <c r="K124" s="31">
        <v>2393.1999999999998</v>
      </c>
      <c r="L124" s="31">
        <v>2355</v>
      </c>
      <c r="M124" s="31">
        <v>1.1580600000000001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410.35</v>
      </c>
      <c r="D125" s="38">
        <v>411.56666666666666</v>
      </c>
      <c r="E125" s="38">
        <v>405.13333333333333</v>
      </c>
      <c r="F125" s="38">
        <v>399.91666666666669</v>
      </c>
      <c r="G125" s="38">
        <v>393.48333333333335</v>
      </c>
      <c r="H125" s="38">
        <v>416.7833333333333</v>
      </c>
      <c r="I125" s="38">
        <v>423.21666666666658</v>
      </c>
      <c r="J125" s="38">
        <v>428.43333333333328</v>
      </c>
      <c r="K125" s="31">
        <v>418</v>
      </c>
      <c r="L125" s="31">
        <v>406.35</v>
      </c>
      <c r="M125" s="31">
        <v>54.401499999999999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430.8</v>
      </c>
      <c r="D126" s="38">
        <v>429.76666666666665</v>
      </c>
      <c r="E126" s="38">
        <v>425.5333333333333</v>
      </c>
      <c r="F126" s="38">
        <v>420.26666666666665</v>
      </c>
      <c r="G126" s="38">
        <v>416.0333333333333</v>
      </c>
      <c r="H126" s="38">
        <v>435.0333333333333</v>
      </c>
      <c r="I126" s="38">
        <v>439.26666666666665</v>
      </c>
      <c r="J126" s="38">
        <v>444.5333333333333</v>
      </c>
      <c r="K126" s="31">
        <v>434</v>
      </c>
      <c r="L126" s="31">
        <v>424.5</v>
      </c>
      <c r="M126" s="31">
        <v>26.663900000000002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643.95000000000005</v>
      </c>
      <c r="D127" s="38">
        <v>643.98333333333335</v>
      </c>
      <c r="E127" s="38">
        <v>640.9666666666667</v>
      </c>
      <c r="F127" s="38">
        <v>637.98333333333335</v>
      </c>
      <c r="G127" s="38">
        <v>634.9666666666667</v>
      </c>
      <c r="H127" s="38">
        <v>646.9666666666667</v>
      </c>
      <c r="I127" s="38">
        <v>649.98333333333335</v>
      </c>
      <c r="J127" s="38">
        <v>652.9666666666667</v>
      </c>
      <c r="K127" s="31">
        <v>647</v>
      </c>
      <c r="L127" s="31">
        <v>641</v>
      </c>
      <c r="M127" s="31">
        <v>6.7274799999999999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2651.6</v>
      </c>
      <c r="D128" s="38">
        <v>2640.6166666666668</v>
      </c>
      <c r="E128" s="38">
        <v>2626.2333333333336</v>
      </c>
      <c r="F128" s="38">
        <v>2600.8666666666668</v>
      </c>
      <c r="G128" s="38">
        <v>2586.4833333333336</v>
      </c>
      <c r="H128" s="38">
        <v>2665.9833333333336</v>
      </c>
      <c r="I128" s="38">
        <v>2680.3666666666668</v>
      </c>
      <c r="J128" s="38">
        <v>2705.7333333333336</v>
      </c>
      <c r="K128" s="31">
        <v>2655</v>
      </c>
      <c r="L128" s="31">
        <v>2615.25</v>
      </c>
      <c r="M128" s="31">
        <v>9.0686499999999999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5104.2</v>
      </c>
      <c r="D129" s="38">
        <v>5083.2333333333336</v>
      </c>
      <c r="E129" s="38">
        <v>5053.9666666666672</v>
      </c>
      <c r="F129" s="38">
        <v>5003.7333333333336</v>
      </c>
      <c r="G129" s="38">
        <v>4974.4666666666672</v>
      </c>
      <c r="H129" s="38">
        <v>5133.4666666666672</v>
      </c>
      <c r="I129" s="38">
        <v>5162.7333333333336</v>
      </c>
      <c r="J129" s="38">
        <v>5212.9666666666672</v>
      </c>
      <c r="K129" s="31">
        <v>5112.5</v>
      </c>
      <c r="L129" s="31">
        <v>5033</v>
      </c>
      <c r="M129" s="31">
        <v>2.01844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4286.8</v>
      </c>
      <c r="D130" s="38">
        <v>4274.2666666666664</v>
      </c>
      <c r="E130" s="38">
        <v>4249.5333333333328</v>
      </c>
      <c r="F130" s="38">
        <v>4212.2666666666664</v>
      </c>
      <c r="G130" s="38">
        <v>4187.5333333333328</v>
      </c>
      <c r="H130" s="38">
        <v>4311.5333333333328</v>
      </c>
      <c r="I130" s="38">
        <v>4336.2666666666664</v>
      </c>
      <c r="J130" s="38">
        <v>4373.5333333333328</v>
      </c>
      <c r="K130" s="31">
        <v>4299</v>
      </c>
      <c r="L130" s="31">
        <v>4237</v>
      </c>
      <c r="M130" s="31">
        <v>1.18049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1099.45</v>
      </c>
      <c r="D131" s="38">
        <v>1098.4333333333332</v>
      </c>
      <c r="E131" s="38">
        <v>1087.8666666666663</v>
      </c>
      <c r="F131" s="38">
        <v>1076.2833333333331</v>
      </c>
      <c r="G131" s="38">
        <v>1065.7166666666662</v>
      </c>
      <c r="H131" s="38">
        <v>1110.0166666666664</v>
      </c>
      <c r="I131" s="38">
        <v>1120.5833333333335</v>
      </c>
      <c r="J131" s="38">
        <v>1132.1666666666665</v>
      </c>
      <c r="K131" s="31">
        <v>1109</v>
      </c>
      <c r="L131" s="31">
        <v>1086.8499999999999</v>
      </c>
      <c r="M131" s="31">
        <v>16.98236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1534.75</v>
      </c>
      <c r="D132" s="38">
        <v>1521.5166666666667</v>
      </c>
      <c r="E132" s="38">
        <v>1505.4833333333333</v>
      </c>
      <c r="F132" s="38">
        <v>1476.2166666666667</v>
      </c>
      <c r="G132" s="38">
        <v>1460.1833333333334</v>
      </c>
      <c r="H132" s="38">
        <v>1550.7833333333333</v>
      </c>
      <c r="I132" s="38">
        <v>1566.8166666666666</v>
      </c>
      <c r="J132" s="38">
        <v>1596.0833333333333</v>
      </c>
      <c r="K132" s="31">
        <v>1537.55</v>
      </c>
      <c r="L132" s="31">
        <v>1492.25</v>
      </c>
      <c r="M132" s="31">
        <v>37.130029999999998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288.8</v>
      </c>
      <c r="D133" s="38">
        <v>289.26666666666665</v>
      </c>
      <c r="E133" s="38">
        <v>285.83333333333331</v>
      </c>
      <c r="F133" s="38">
        <v>282.86666666666667</v>
      </c>
      <c r="G133" s="38">
        <v>279.43333333333334</v>
      </c>
      <c r="H133" s="38">
        <v>292.23333333333329</v>
      </c>
      <c r="I133" s="38">
        <v>295.66666666666669</v>
      </c>
      <c r="J133" s="38">
        <v>298.63333333333327</v>
      </c>
      <c r="K133" s="31">
        <v>292.7</v>
      </c>
      <c r="L133" s="31">
        <v>286.3</v>
      </c>
      <c r="M133" s="31">
        <v>29.92539</v>
      </c>
      <c r="N133" s="1"/>
      <c r="O133" s="1"/>
    </row>
    <row r="134" spans="1:15" ht="12.75" customHeight="1">
      <c r="A134" s="56">
        <v>125</v>
      </c>
      <c r="B134" s="58" t="s">
        <v>891</v>
      </c>
      <c r="C134" s="31">
        <v>1803.85</v>
      </c>
      <c r="D134" s="38">
        <v>1797.2333333333333</v>
      </c>
      <c r="E134" s="38">
        <v>1784.6166666666668</v>
      </c>
      <c r="F134" s="38">
        <v>1765.3833333333334</v>
      </c>
      <c r="G134" s="38">
        <v>1752.7666666666669</v>
      </c>
      <c r="H134" s="38">
        <v>1816.4666666666667</v>
      </c>
      <c r="I134" s="38">
        <v>1829.083333333333</v>
      </c>
      <c r="J134" s="38">
        <v>1848.3166666666666</v>
      </c>
      <c r="K134" s="31">
        <v>1809.85</v>
      </c>
      <c r="L134" s="31">
        <v>1778</v>
      </c>
      <c r="M134" s="31">
        <v>6.2339000000000002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585.15</v>
      </c>
      <c r="D135" s="38">
        <v>582.18333333333328</v>
      </c>
      <c r="E135" s="38">
        <v>576.46666666666658</v>
      </c>
      <c r="F135" s="38">
        <v>567.7833333333333</v>
      </c>
      <c r="G135" s="38">
        <v>562.06666666666661</v>
      </c>
      <c r="H135" s="38">
        <v>590.86666666666656</v>
      </c>
      <c r="I135" s="38">
        <v>596.58333333333326</v>
      </c>
      <c r="J135" s="38">
        <v>605.26666666666654</v>
      </c>
      <c r="K135" s="31">
        <v>587.9</v>
      </c>
      <c r="L135" s="31">
        <v>573.5</v>
      </c>
      <c r="M135" s="31">
        <v>23.94453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9463.1</v>
      </c>
      <c r="D136" s="38">
        <v>9473.5500000000011</v>
      </c>
      <c r="E136" s="38">
        <v>9407.0500000000029</v>
      </c>
      <c r="F136" s="38">
        <v>9351.0000000000018</v>
      </c>
      <c r="G136" s="38">
        <v>9284.5000000000036</v>
      </c>
      <c r="H136" s="38">
        <v>9529.6000000000022</v>
      </c>
      <c r="I136" s="38">
        <v>9596.0999999999985</v>
      </c>
      <c r="J136" s="38">
        <v>9652.1500000000015</v>
      </c>
      <c r="K136" s="31">
        <v>9540.0499999999993</v>
      </c>
      <c r="L136" s="31">
        <v>9417.5</v>
      </c>
      <c r="M136" s="31">
        <v>4.0460200000000004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549.95000000000005</v>
      </c>
      <c r="D137" s="38">
        <v>551.44999999999993</v>
      </c>
      <c r="E137" s="38">
        <v>543.89999999999986</v>
      </c>
      <c r="F137" s="38">
        <v>537.84999999999991</v>
      </c>
      <c r="G137" s="38">
        <v>530.29999999999984</v>
      </c>
      <c r="H137" s="38">
        <v>557.49999999999989</v>
      </c>
      <c r="I137" s="38">
        <v>565.04999999999984</v>
      </c>
      <c r="J137" s="38">
        <v>571.09999999999991</v>
      </c>
      <c r="K137" s="31">
        <v>559</v>
      </c>
      <c r="L137" s="31">
        <v>545.4</v>
      </c>
      <c r="M137" s="31">
        <v>22.753509999999999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1018.6</v>
      </c>
      <c r="D138" s="38">
        <v>1016.9166666666666</v>
      </c>
      <c r="E138" s="38">
        <v>1009.8333333333333</v>
      </c>
      <c r="F138" s="38">
        <v>1001.0666666666666</v>
      </c>
      <c r="G138" s="38">
        <v>993.98333333333323</v>
      </c>
      <c r="H138" s="38">
        <v>1025.6833333333334</v>
      </c>
      <c r="I138" s="38">
        <v>1032.7666666666664</v>
      </c>
      <c r="J138" s="38">
        <v>1041.5333333333333</v>
      </c>
      <c r="K138" s="31">
        <v>1024</v>
      </c>
      <c r="L138" s="31">
        <v>1008.15</v>
      </c>
      <c r="M138" s="31">
        <v>4.2825899999999999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789.7</v>
      </c>
      <c r="D139" s="38">
        <v>797.23333333333346</v>
      </c>
      <c r="E139" s="38">
        <v>777.6166666666669</v>
      </c>
      <c r="F139" s="38">
        <v>765.53333333333342</v>
      </c>
      <c r="G139" s="38">
        <v>745.91666666666686</v>
      </c>
      <c r="H139" s="38">
        <v>809.31666666666695</v>
      </c>
      <c r="I139" s="38">
        <v>828.93333333333351</v>
      </c>
      <c r="J139" s="38">
        <v>841.01666666666699</v>
      </c>
      <c r="K139" s="31">
        <v>816.85</v>
      </c>
      <c r="L139" s="31">
        <v>785.15</v>
      </c>
      <c r="M139" s="31">
        <v>6.6208200000000001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98.65</v>
      </c>
      <c r="D140" s="38">
        <v>98.416666666666671</v>
      </c>
      <c r="E140" s="38">
        <v>97.833333333333343</v>
      </c>
      <c r="F140" s="38">
        <v>97.016666666666666</v>
      </c>
      <c r="G140" s="38">
        <v>96.433333333333337</v>
      </c>
      <c r="H140" s="38">
        <v>99.233333333333348</v>
      </c>
      <c r="I140" s="38">
        <v>99.816666666666691</v>
      </c>
      <c r="J140" s="38">
        <v>100.63333333333335</v>
      </c>
      <c r="K140" s="31">
        <v>99</v>
      </c>
      <c r="L140" s="31">
        <v>97.6</v>
      </c>
      <c r="M140" s="31">
        <v>39.771000000000001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2363.3000000000002</v>
      </c>
      <c r="D141" s="38">
        <v>2344.2833333333333</v>
      </c>
      <c r="E141" s="38">
        <v>2319.8666666666668</v>
      </c>
      <c r="F141" s="38">
        <v>2276.4333333333334</v>
      </c>
      <c r="G141" s="38">
        <v>2252.0166666666669</v>
      </c>
      <c r="H141" s="38">
        <v>2387.7166666666667</v>
      </c>
      <c r="I141" s="38">
        <v>2412.1333333333337</v>
      </c>
      <c r="J141" s="38">
        <v>2455.5666666666666</v>
      </c>
      <c r="K141" s="31">
        <v>2368.6999999999998</v>
      </c>
      <c r="L141" s="31">
        <v>2300.85</v>
      </c>
      <c r="M141" s="31">
        <v>5.51091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106416.9</v>
      </c>
      <c r="D142" s="38">
        <v>106805.3</v>
      </c>
      <c r="E142" s="38">
        <v>105611.6</v>
      </c>
      <c r="F142" s="38">
        <v>104806.3</v>
      </c>
      <c r="G142" s="38">
        <v>103612.6</v>
      </c>
      <c r="H142" s="38">
        <v>107610.6</v>
      </c>
      <c r="I142" s="38">
        <v>108804.29999999999</v>
      </c>
      <c r="J142" s="38">
        <v>109609.60000000001</v>
      </c>
      <c r="K142" s="31">
        <v>107999</v>
      </c>
      <c r="L142" s="31">
        <v>106000</v>
      </c>
      <c r="M142" s="31">
        <v>8.6069999999999994E-2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60.45</v>
      </c>
      <c r="D143" s="38">
        <v>60.216666666666661</v>
      </c>
      <c r="E143" s="38">
        <v>59.783333333333324</v>
      </c>
      <c r="F143" s="38">
        <v>59.11666666666666</v>
      </c>
      <c r="G143" s="38">
        <v>58.683333333333323</v>
      </c>
      <c r="H143" s="38">
        <v>60.883333333333326</v>
      </c>
      <c r="I143" s="38">
        <v>61.316666666666663</v>
      </c>
      <c r="J143" s="38">
        <v>61.983333333333327</v>
      </c>
      <c r="K143" s="31">
        <v>60.65</v>
      </c>
      <c r="L143" s="31">
        <v>59.55</v>
      </c>
      <c r="M143" s="31">
        <v>24.641739999999999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1362.6</v>
      </c>
      <c r="D144" s="38">
        <v>1359.55</v>
      </c>
      <c r="E144" s="38">
        <v>1349.1</v>
      </c>
      <c r="F144" s="38">
        <v>1335.6</v>
      </c>
      <c r="G144" s="38">
        <v>1325.1499999999999</v>
      </c>
      <c r="H144" s="38">
        <v>1373.05</v>
      </c>
      <c r="I144" s="38">
        <v>1383.5000000000002</v>
      </c>
      <c r="J144" s="38">
        <v>1397</v>
      </c>
      <c r="K144" s="31">
        <v>1370</v>
      </c>
      <c r="L144" s="31">
        <v>1346.05</v>
      </c>
      <c r="M144" s="31">
        <v>2.2932600000000001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4690.3500000000004</v>
      </c>
      <c r="D145" s="38">
        <v>4712.2666666666664</v>
      </c>
      <c r="E145" s="38">
        <v>4658.1333333333332</v>
      </c>
      <c r="F145" s="38">
        <v>4625.916666666667</v>
      </c>
      <c r="G145" s="38">
        <v>4571.7833333333338</v>
      </c>
      <c r="H145" s="38">
        <v>4744.4833333333327</v>
      </c>
      <c r="I145" s="38">
        <v>4798.6166666666659</v>
      </c>
      <c r="J145" s="38">
        <v>4830.8333333333321</v>
      </c>
      <c r="K145" s="31">
        <v>4766.3999999999996</v>
      </c>
      <c r="L145" s="31">
        <v>4680.05</v>
      </c>
      <c r="M145" s="31">
        <v>2.21949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4461.6000000000004</v>
      </c>
      <c r="D146" s="38">
        <v>4469.2</v>
      </c>
      <c r="E146" s="38">
        <v>4437.3999999999996</v>
      </c>
      <c r="F146" s="38">
        <v>4413.2</v>
      </c>
      <c r="G146" s="38">
        <v>4381.3999999999996</v>
      </c>
      <c r="H146" s="38">
        <v>4493.3999999999996</v>
      </c>
      <c r="I146" s="38">
        <v>4525.2000000000007</v>
      </c>
      <c r="J146" s="38">
        <v>4549.3999999999996</v>
      </c>
      <c r="K146" s="31">
        <v>4501</v>
      </c>
      <c r="L146" s="31">
        <v>4445</v>
      </c>
      <c r="M146" s="31">
        <v>0.75190000000000001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22218.400000000001</v>
      </c>
      <c r="D147" s="38">
        <v>22245.75</v>
      </c>
      <c r="E147" s="38">
        <v>22135.25</v>
      </c>
      <c r="F147" s="38">
        <v>22052.1</v>
      </c>
      <c r="G147" s="38">
        <v>21941.599999999999</v>
      </c>
      <c r="H147" s="38">
        <v>22328.9</v>
      </c>
      <c r="I147" s="38">
        <v>22439.4</v>
      </c>
      <c r="J147" s="38">
        <v>22522.550000000003</v>
      </c>
      <c r="K147" s="31">
        <v>22356.25</v>
      </c>
      <c r="L147" s="31">
        <v>22162.6</v>
      </c>
      <c r="M147" s="31">
        <v>0.37285000000000001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49.5</v>
      </c>
      <c r="D148" s="38">
        <v>49.65</v>
      </c>
      <c r="E148" s="38">
        <v>49.05</v>
      </c>
      <c r="F148" s="38">
        <v>48.6</v>
      </c>
      <c r="G148" s="38">
        <v>48</v>
      </c>
      <c r="H148" s="38">
        <v>50.099999999999994</v>
      </c>
      <c r="I148" s="38">
        <v>50.7</v>
      </c>
      <c r="J148" s="38">
        <v>51.149999999999991</v>
      </c>
      <c r="K148" s="31">
        <v>50.25</v>
      </c>
      <c r="L148" s="31">
        <v>49.2</v>
      </c>
      <c r="M148" s="31">
        <v>119.73353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112.65</v>
      </c>
      <c r="D149" s="38">
        <v>112.21666666666665</v>
      </c>
      <c r="E149" s="38">
        <v>111.5333333333333</v>
      </c>
      <c r="F149" s="38">
        <v>110.41666666666664</v>
      </c>
      <c r="G149" s="38">
        <v>109.73333333333329</v>
      </c>
      <c r="H149" s="38">
        <v>113.33333333333331</v>
      </c>
      <c r="I149" s="38">
        <v>114.01666666666668</v>
      </c>
      <c r="J149" s="38">
        <v>115.13333333333333</v>
      </c>
      <c r="K149" s="31">
        <v>112.9</v>
      </c>
      <c r="L149" s="31">
        <v>111.1</v>
      </c>
      <c r="M149" s="31">
        <v>59.273890000000002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218.7</v>
      </c>
      <c r="D150" s="38">
        <v>218.2833333333333</v>
      </c>
      <c r="E150" s="38">
        <v>216.86666666666662</v>
      </c>
      <c r="F150" s="38">
        <v>215.0333333333333</v>
      </c>
      <c r="G150" s="38">
        <v>213.61666666666662</v>
      </c>
      <c r="H150" s="38">
        <v>220.11666666666662</v>
      </c>
      <c r="I150" s="38">
        <v>221.5333333333333</v>
      </c>
      <c r="J150" s="38">
        <v>223.36666666666662</v>
      </c>
      <c r="K150" s="31">
        <v>219.7</v>
      </c>
      <c r="L150" s="31">
        <v>216.45</v>
      </c>
      <c r="M150" s="31">
        <v>125.54174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146.65</v>
      </c>
      <c r="D151" s="38">
        <v>146.55000000000001</v>
      </c>
      <c r="E151" s="38">
        <v>145.55000000000001</v>
      </c>
      <c r="F151" s="38">
        <v>144.44999999999999</v>
      </c>
      <c r="G151" s="38">
        <v>143.44999999999999</v>
      </c>
      <c r="H151" s="38">
        <v>147.65000000000003</v>
      </c>
      <c r="I151" s="38">
        <v>148.65000000000003</v>
      </c>
      <c r="J151" s="38">
        <v>149.75000000000006</v>
      </c>
      <c r="K151" s="31">
        <v>147.55000000000001</v>
      </c>
      <c r="L151" s="31">
        <v>145.44999999999999</v>
      </c>
      <c r="M151" s="31">
        <v>27.677759999999999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1089.05</v>
      </c>
      <c r="D152" s="38">
        <v>1091.3333333333333</v>
      </c>
      <c r="E152" s="38">
        <v>1071.9166666666665</v>
      </c>
      <c r="F152" s="38">
        <v>1054.7833333333333</v>
      </c>
      <c r="G152" s="38">
        <v>1035.3666666666666</v>
      </c>
      <c r="H152" s="38">
        <v>1108.4666666666665</v>
      </c>
      <c r="I152" s="38">
        <v>1127.883333333333</v>
      </c>
      <c r="J152" s="38">
        <v>1145.0166666666664</v>
      </c>
      <c r="K152" s="31">
        <v>1110.75</v>
      </c>
      <c r="L152" s="31">
        <v>1074.2</v>
      </c>
      <c r="M152" s="31">
        <v>7.3276700000000003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3979.95</v>
      </c>
      <c r="D153" s="38">
        <v>3964.1666666666665</v>
      </c>
      <c r="E153" s="38">
        <v>3940.333333333333</v>
      </c>
      <c r="F153" s="38">
        <v>3900.7166666666667</v>
      </c>
      <c r="G153" s="38">
        <v>3876.8833333333332</v>
      </c>
      <c r="H153" s="38">
        <v>4003.7833333333328</v>
      </c>
      <c r="I153" s="38">
        <v>4027.6166666666659</v>
      </c>
      <c r="J153" s="38">
        <v>4067.2333333333327</v>
      </c>
      <c r="K153" s="31">
        <v>3988</v>
      </c>
      <c r="L153" s="31">
        <v>3924.55</v>
      </c>
      <c r="M153" s="31">
        <v>0.38218999999999997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276.55</v>
      </c>
      <c r="D154" s="38">
        <v>272.5</v>
      </c>
      <c r="E154" s="38">
        <v>265.60000000000002</v>
      </c>
      <c r="F154" s="38">
        <v>254.65000000000003</v>
      </c>
      <c r="G154" s="38">
        <v>247.75000000000006</v>
      </c>
      <c r="H154" s="38">
        <v>283.45</v>
      </c>
      <c r="I154" s="38">
        <v>290.34999999999997</v>
      </c>
      <c r="J154" s="38">
        <v>301.29999999999995</v>
      </c>
      <c r="K154" s="31">
        <v>279.39999999999998</v>
      </c>
      <c r="L154" s="31">
        <v>261.55</v>
      </c>
      <c r="M154" s="31">
        <v>22.780169999999998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176.9</v>
      </c>
      <c r="D155" s="38">
        <v>175.81666666666669</v>
      </c>
      <c r="E155" s="38">
        <v>174.38333333333338</v>
      </c>
      <c r="F155" s="38">
        <v>171.8666666666667</v>
      </c>
      <c r="G155" s="38">
        <v>170.43333333333339</v>
      </c>
      <c r="H155" s="38">
        <v>178.33333333333337</v>
      </c>
      <c r="I155" s="38">
        <v>179.76666666666671</v>
      </c>
      <c r="J155" s="38">
        <v>182.28333333333336</v>
      </c>
      <c r="K155" s="31">
        <v>177.25</v>
      </c>
      <c r="L155" s="31">
        <v>173.3</v>
      </c>
      <c r="M155" s="31">
        <v>48.522939999999998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39042.25</v>
      </c>
      <c r="D156" s="38">
        <v>39195.616666666669</v>
      </c>
      <c r="E156" s="38">
        <v>38741.233333333337</v>
      </c>
      <c r="F156" s="38">
        <v>38440.216666666667</v>
      </c>
      <c r="G156" s="38">
        <v>37985.833333333336</v>
      </c>
      <c r="H156" s="38">
        <v>39496.633333333339</v>
      </c>
      <c r="I156" s="38">
        <v>39951.01666666667</v>
      </c>
      <c r="J156" s="38">
        <v>40252.03333333334</v>
      </c>
      <c r="K156" s="31">
        <v>39650</v>
      </c>
      <c r="L156" s="31">
        <v>38894.6</v>
      </c>
      <c r="M156" s="31">
        <v>0.18926000000000001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1340.55</v>
      </c>
      <c r="D157" s="38">
        <v>1343.5166666666667</v>
      </c>
      <c r="E157" s="38">
        <v>1327.0333333333333</v>
      </c>
      <c r="F157" s="38">
        <v>1313.5166666666667</v>
      </c>
      <c r="G157" s="38">
        <v>1297.0333333333333</v>
      </c>
      <c r="H157" s="38">
        <v>1357.0333333333333</v>
      </c>
      <c r="I157" s="38">
        <v>1373.5166666666664</v>
      </c>
      <c r="J157" s="38">
        <v>1387.0333333333333</v>
      </c>
      <c r="K157" s="31">
        <v>1360</v>
      </c>
      <c r="L157" s="31">
        <v>1330</v>
      </c>
      <c r="M157" s="31">
        <v>1.0938000000000001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838.55</v>
      </c>
      <c r="D158" s="38">
        <v>836.5</v>
      </c>
      <c r="E158" s="38">
        <v>827.1</v>
      </c>
      <c r="F158" s="38">
        <v>815.65</v>
      </c>
      <c r="G158" s="38">
        <v>806.25</v>
      </c>
      <c r="H158" s="38">
        <v>847.95</v>
      </c>
      <c r="I158" s="38">
        <v>857.35000000000014</v>
      </c>
      <c r="J158" s="38">
        <v>868.80000000000007</v>
      </c>
      <c r="K158" s="31">
        <v>845.9</v>
      </c>
      <c r="L158" s="31">
        <v>825.05</v>
      </c>
      <c r="M158" s="31">
        <v>19.804569999999998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1039.5999999999999</v>
      </c>
      <c r="D159" s="38">
        <v>1028.8166666666666</v>
      </c>
      <c r="E159" s="38">
        <v>1013.7833333333333</v>
      </c>
      <c r="F159" s="38">
        <v>987.9666666666667</v>
      </c>
      <c r="G159" s="38">
        <v>972.93333333333339</v>
      </c>
      <c r="H159" s="38">
        <v>1054.6333333333332</v>
      </c>
      <c r="I159" s="38">
        <v>1069.6666666666665</v>
      </c>
      <c r="J159" s="38">
        <v>1095.4833333333331</v>
      </c>
      <c r="K159" s="31">
        <v>1043.8499999999999</v>
      </c>
      <c r="L159" s="31">
        <v>1003</v>
      </c>
      <c r="M159" s="31">
        <v>46.382379999999998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4849.6499999999996</v>
      </c>
      <c r="D160" s="38">
        <v>4844.6833333333334</v>
      </c>
      <c r="E160" s="38">
        <v>4801.2166666666672</v>
      </c>
      <c r="F160" s="38">
        <v>4752.7833333333338</v>
      </c>
      <c r="G160" s="38">
        <v>4709.3166666666675</v>
      </c>
      <c r="H160" s="38">
        <v>4893.1166666666668</v>
      </c>
      <c r="I160" s="38">
        <v>4936.5833333333321</v>
      </c>
      <c r="J160" s="38">
        <v>4985.0166666666664</v>
      </c>
      <c r="K160" s="31">
        <v>4888.1499999999996</v>
      </c>
      <c r="L160" s="31">
        <v>4796.25</v>
      </c>
      <c r="M160" s="31">
        <v>2.42292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231.55</v>
      </c>
      <c r="D161" s="38">
        <v>230</v>
      </c>
      <c r="E161" s="38">
        <v>226.25</v>
      </c>
      <c r="F161" s="38">
        <v>220.95</v>
      </c>
      <c r="G161" s="38">
        <v>217.2</v>
      </c>
      <c r="H161" s="38">
        <v>235.3</v>
      </c>
      <c r="I161" s="38">
        <v>239.05</v>
      </c>
      <c r="J161" s="38">
        <v>244.35000000000002</v>
      </c>
      <c r="K161" s="31">
        <v>233.75</v>
      </c>
      <c r="L161" s="31">
        <v>224.7</v>
      </c>
      <c r="M161" s="31">
        <v>63.781390000000002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270.05</v>
      </c>
      <c r="D162" s="38">
        <v>268.85000000000002</v>
      </c>
      <c r="E162" s="38">
        <v>266.55000000000007</v>
      </c>
      <c r="F162" s="38">
        <v>263.05000000000007</v>
      </c>
      <c r="G162" s="38">
        <v>260.75000000000011</v>
      </c>
      <c r="H162" s="38">
        <v>272.35000000000002</v>
      </c>
      <c r="I162" s="38">
        <v>274.64999999999998</v>
      </c>
      <c r="J162" s="38">
        <v>278.14999999999998</v>
      </c>
      <c r="K162" s="31">
        <v>271.14999999999998</v>
      </c>
      <c r="L162" s="31">
        <v>265.35000000000002</v>
      </c>
      <c r="M162" s="31">
        <v>101.87822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15486.5</v>
      </c>
      <c r="D163" s="38">
        <v>15562.949999999999</v>
      </c>
      <c r="E163" s="38">
        <v>15385.949999999997</v>
      </c>
      <c r="F163" s="38">
        <v>15285.399999999998</v>
      </c>
      <c r="G163" s="38">
        <v>15108.399999999996</v>
      </c>
      <c r="H163" s="38">
        <v>15663.499999999998</v>
      </c>
      <c r="I163" s="38">
        <v>15840.500000000002</v>
      </c>
      <c r="J163" s="38">
        <v>15941.05</v>
      </c>
      <c r="K163" s="31">
        <v>15739.95</v>
      </c>
      <c r="L163" s="31">
        <v>15462.4</v>
      </c>
      <c r="M163" s="31">
        <v>3.5549999999999998E-2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2603.6</v>
      </c>
      <c r="D164" s="38">
        <v>2607.9</v>
      </c>
      <c r="E164" s="38">
        <v>2590.8000000000002</v>
      </c>
      <c r="F164" s="38">
        <v>2578</v>
      </c>
      <c r="G164" s="38">
        <v>2560.9</v>
      </c>
      <c r="H164" s="38">
        <v>2620.7000000000003</v>
      </c>
      <c r="I164" s="38">
        <v>2637.7999999999997</v>
      </c>
      <c r="J164" s="38">
        <v>2650.6000000000004</v>
      </c>
      <c r="K164" s="31">
        <v>2625</v>
      </c>
      <c r="L164" s="31">
        <v>2595.1</v>
      </c>
      <c r="M164" s="31">
        <v>2.4430399999999999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3882.25</v>
      </c>
      <c r="D165" s="38">
        <v>3859.3833333333332</v>
      </c>
      <c r="E165" s="38">
        <v>3826.7666666666664</v>
      </c>
      <c r="F165" s="38">
        <v>3771.2833333333333</v>
      </c>
      <c r="G165" s="38">
        <v>3738.6666666666665</v>
      </c>
      <c r="H165" s="38">
        <v>3914.8666666666663</v>
      </c>
      <c r="I165" s="38">
        <v>3947.4833333333331</v>
      </c>
      <c r="J165" s="38">
        <v>4002.9666666666662</v>
      </c>
      <c r="K165" s="31">
        <v>3892</v>
      </c>
      <c r="L165" s="31">
        <v>3803.9</v>
      </c>
      <c r="M165" s="31">
        <v>3.15374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61.55</v>
      </c>
      <c r="D166" s="38">
        <v>61.583333333333336</v>
      </c>
      <c r="E166" s="38">
        <v>60.866666666666674</v>
      </c>
      <c r="F166" s="38">
        <v>60.183333333333337</v>
      </c>
      <c r="G166" s="38">
        <v>59.466666666666676</v>
      </c>
      <c r="H166" s="38">
        <v>62.266666666666673</v>
      </c>
      <c r="I166" s="38">
        <v>62.983333333333327</v>
      </c>
      <c r="J166" s="38">
        <v>63.666666666666671</v>
      </c>
      <c r="K166" s="31">
        <v>62.3</v>
      </c>
      <c r="L166" s="31">
        <v>60.9</v>
      </c>
      <c r="M166" s="31">
        <v>509.84674000000001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744.8</v>
      </c>
      <c r="D167" s="38">
        <v>739.61666666666667</v>
      </c>
      <c r="E167" s="38">
        <v>725.23333333333335</v>
      </c>
      <c r="F167" s="38">
        <v>705.66666666666663</v>
      </c>
      <c r="G167" s="38">
        <v>691.2833333333333</v>
      </c>
      <c r="H167" s="38">
        <v>759.18333333333339</v>
      </c>
      <c r="I167" s="38">
        <v>773.56666666666683</v>
      </c>
      <c r="J167" s="38">
        <v>793.13333333333344</v>
      </c>
      <c r="K167" s="31">
        <v>754</v>
      </c>
      <c r="L167" s="31">
        <v>720.05</v>
      </c>
      <c r="M167" s="31">
        <v>39.831659999999999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4683.8999999999996</v>
      </c>
      <c r="D168" s="38">
        <v>4683.6333333333332</v>
      </c>
      <c r="E168" s="38">
        <v>4650.2666666666664</v>
      </c>
      <c r="F168" s="38">
        <v>4616.6333333333332</v>
      </c>
      <c r="G168" s="38">
        <v>4583.2666666666664</v>
      </c>
      <c r="H168" s="38">
        <v>4717.2666666666664</v>
      </c>
      <c r="I168" s="38">
        <v>4750.6333333333332</v>
      </c>
      <c r="J168" s="38">
        <v>4784.2666666666664</v>
      </c>
      <c r="K168" s="31">
        <v>4717</v>
      </c>
      <c r="L168" s="31">
        <v>4650</v>
      </c>
      <c r="M168" s="31">
        <v>4.4787699999999999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438</v>
      </c>
      <c r="D169" s="38">
        <v>440.7166666666667</v>
      </c>
      <c r="E169" s="38">
        <v>430.83333333333337</v>
      </c>
      <c r="F169" s="38">
        <v>423.66666666666669</v>
      </c>
      <c r="G169" s="38">
        <v>413.78333333333336</v>
      </c>
      <c r="H169" s="38">
        <v>447.88333333333338</v>
      </c>
      <c r="I169" s="38">
        <v>457.76666666666671</v>
      </c>
      <c r="J169" s="38">
        <v>464.93333333333339</v>
      </c>
      <c r="K169" s="31">
        <v>450.6</v>
      </c>
      <c r="L169" s="31">
        <v>433.55</v>
      </c>
      <c r="M169" s="31">
        <v>26.141490000000001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240.35</v>
      </c>
      <c r="D170" s="38">
        <v>241.20000000000002</v>
      </c>
      <c r="E170" s="38">
        <v>238.90000000000003</v>
      </c>
      <c r="F170" s="38">
        <v>237.45000000000002</v>
      </c>
      <c r="G170" s="38">
        <v>235.15000000000003</v>
      </c>
      <c r="H170" s="38">
        <v>242.65000000000003</v>
      </c>
      <c r="I170" s="38">
        <v>244.95000000000005</v>
      </c>
      <c r="J170" s="38">
        <v>246.40000000000003</v>
      </c>
      <c r="K170" s="31">
        <v>243.5</v>
      </c>
      <c r="L170" s="31">
        <v>239.75</v>
      </c>
      <c r="M170" s="31">
        <v>138.31605999999999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586.4</v>
      </c>
      <c r="D171" s="38">
        <v>589.16666666666663</v>
      </c>
      <c r="E171" s="38">
        <v>579.33333333333326</v>
      </c>
      <c r="F171" s="38">
        <v>572.26666666666665</v>
      </c>
      <c r="G171" s="38">
        <v>562.43333333333328</v>
      </c>
      <c r="H171" s="38">
        <v>596.23333333333323</v>
      </c>
      <c r="I171" s="38">
        <v>606.06666666666649</v>
      </c>
      <c r="J171" s="38">
        <v>613.13333333333321</v>
      </c>
      <c r="K171" s="31">
        <v>599</v>
      </c>
      <c r="L171" s="31">
        <v>582.1</v>
      </c>
      <c r="M171" s="31">
        <v>4.3327099999999996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864.4</v>
      </c>
      <c r="D172" s="38">
        <v>857.29999999999984</v>
      </c>
      <c r="E172" s="38">
        <v>846.89999999999964</v>
      </c>
      <c r="F172" s="38">
        <v>829.39999999999975</v>
      </c>
      <c r="G172" s="38">
        <v>818.99999999999955</v>
      </c>
      <c r="H172" s="38">
        <v>874.79999999999973</v>
      </c>
      <c r="I172" s="38">
        <v>885.2</v>
      </c>
      <c r="J172" s="38">
        <v>902.69999999999982</v>
      </c>
      <c r="K172" s="31">
        <v>867.7</v>
      </c>
      <c r="L172" s="31">
        <v>839.8</v>
      </c>
      <c r="M172" s="31">
        <v>3.1173899999999999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217.85</v>
      </c>
      <c r="D173" s="38">
        <v>216.79999999999998</v>
      </c>
      <c r="E173" s="38">
        <v>214.14999999999998</v>
      </c>
      <c r="F173" s="38">
        <v>210.45</v>
      </c>
      <c r="G173" s="38">
        <v>207.79999999999998</v>
      </c>
      <c r="H173" s="38">
        <v>220.49999999999997</v>
      </c>
      <c r="I173" s="38">
        <v>223.15</v>
      </c>
      <c r="J173" s="38">
        <v>226.84999999999997</v>
      </c>
      <c r="K173" s="31">
        <v>219.45</v>
      </c>
      <c r="L173" s="31">
        <v>213.1</v>
      </c>
      <c r="M173" s="31">
        <v>217.39954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2525.1999999999998</v>
      </c>
      <c r="D174" s="38">
        <v>2511.7666666666664</v>
      </c>
      <c r="E174" s="38">
        <v>2494.5333333333328</v>
      </c>
      <c r="F174" s="38">
        <v>2463.8666666666663</v>
      </c>
      <c r="G174" s="38">
        <v>2446.6333333333328</v>
      </c>
      <c r="H174" s="38">
        <v>2542.4333333333329</v>
      </c>
      <c r="I174" s="38">
        <v>2559.6666666666665</v>
      </c>
      <c r="J174" s="38">
        <v>2590.333333333333</v>
      </c>
      <c r="K174" s="31">
        <v>2529</v>
      </c>
      <c r="L174" s="31">
        <v>2481.1</v>
      </c>
      <c r="M174" s="31">
        <v>57.432929999999999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92.95</v>
      </c>
      <c r="D175" s="38">
        <v>92.416666666666671</v>
      </c>
      <c r="E175" s="38">
        <v>91.483333333333348</v>
      </c>
      <c r="F175" s="38">
        <v>90.01666666666668</v>
      </c>
      <c r="G175" s="38">
        <v>89.083333333333357</v>
      </c>
      <c r="H175" s="38">
        <v>93.88333333333334</v>
      </c>
      <c r="I175" s="38">
        <v>94.816666666666649</v>
      </c>
      <c r="J175" s="38">
        <v>96.283333333333331</v>
      </c>
      <c r="K175" s="31">
        <v>93.35</v>
      </c>
      <c r="L175" s="31">
        <v>90.95</v>
      </c>
      <c r="M175" s="31">
        <v>139.78236999999999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871.25</v>
      </c>
      <c r="D176" s="38">
        <v>874.86666666666667</v>
      </c>
      <c r="E176" s="38">
        <v>865.73333333333335</v>
      </c>
      <c r="F176" s="38">
        <v>860.2166666666667</v>
      </c>
      <c r="G176" s="38">
        <v>851.08333333333337</v>
      </c>
      <c r="H176" s="38">
        <v>880.38333333333333</v>
      </c>
      <c r="I176" s="38">
        <v>889.51666666666677</v>
      </c>
      <c r="J176" s="38">
        <v>895.0333333333333</v>
      </c>
      <c r="K176" s="31">
        <v>884</v>
      </c>
      <c r="L176" s="31">
        <v>869.35</v>
      </c>
      <c r="M176" s="31">
        <v>4.5675600000000003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1349.35</v>
      </c>
      <c r="D177" s="38">
        <v>1355.45</v>
      </c>
      <c r="E177" s="38">
        <v>1336.9</v>
      </c>
      <c r="F177" s="38">
        <v>1324.45</v>
      </c>
      <c r="G177" s="38">
        <v>1305.9000000000001</v>
      </c>
      <c r="H177" s="38">
        <v>1367.9</v>
      </c>
      <c r="I177" s="38">
        <v>1386.4499999999998</v>
      </c>
      <c r="J177" s="38">
        <v>1398.9</v>
      </c>
      <c r="K177" s="31">
        <v>1374</v>
      </c>
      <c r="L177" s="31">
        <v>1343</v>
      </c>
      <c r="M177" s="31">
        <v>17.467639999999999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573.75</v>
      </c>
      <c r="D178" s="38">
        <v>572.36666666666667</v>
      </c>
      <c r="E178" s="38">
        <v>569.73333333333335</v>
      </c>
      <c r="F178" s="38">
        <v>565.7166666666667</v>
      </c>
      <c r="G178" s="38">
        <v>563.08333333333337</v>
      </c>
      <c r="H178" s="38">
        <v>576.38333333333333</v>
      </c>
      <c r="I178" s="38">
        <v>579.01666666666677</v>
      </c>
      <c r="J178" s="38">
        <v>583.0333333333333</v>
      </c>
      <c r="K178" s="31">
        <v>575</v>
      </c>
      <c r="L178" s="31">
        <v>568.35</v>
      </c>
      <c r="M178" s="31">
        <v>157.69111000000001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24331.05</v>
      </c>
      <c r="D179" s="38">
        <v>24238.350000000002</v>
      </c>
      <c r="E179" s="38">
        <v>24104.700000000004</v>
      </c>
      <c r="F179" s="38">
        <v>23878.350000000002</v>
      </c>
      <c r="G179" s="38">
        <v>23744.700000000004</v>
      </c>
      <c r="H179" s="38">
        <v>24464.700000000004</v>
      </c>
      <c r="I179" s="38">
        <v>24598.350000000006</v>
      </c>
      <c r="J179" s="38">
        <v>24824.700000000004</v>
      </c>
      <c r="K179" s="31">
        <v>24372</v>
      </c>
      <c r="L179" s="31">
        <v>24012</v>
      </c>
      <c r="M179" s="31">
        <v>0.30445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1848.9</v>
      </c>
      <c r="D180" s="38">
        <v>1854.9333333333334</v>
      </c>
      <c r="E180" s="38">
        <v>1833.9666666666667</v>
      </c>
      <c r="F180" s="38">
        <v>1819.0333333333333</v>
      </c>
      <c r="G180" s="38">
        <v>1798.0666666666666</v>
      </c>
      <c r="H180" s="38">
        <v>1869.8666666666668</v>
      </c>
      <c r="I180" s="38">
        <v>1890.8333333333335</v>
      </c>
      <c r="J180" s="38">
        <v>1905.7666666666669</v>
      </c>
      <c r="K180" s="31">
        <v>1875.9</v>
      </c>
      <c r="L180" s="31">
        <v>1840</v>
      </c>
      <c r="M180" s="31">
        <v>12.6806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3732.1</v>
      </c>
      <c r="D181" s="38">
        <v>3736.9166666666665</v>
      </c>
      <c r="E181" s="38">
        <v>3673.833333333333</v>
      </c>
      <c r="F181" s="38">
        <v>3615.5666666666666</v>
      </c>
      <c r="G181" s="38">
        <v>3552.4833333333331</v>
      </c>
      <c r="H181" s="38">
        <v>3795.1833333333329</v>
      </c>
      <c r="I181" s="38">
        <v>3858.266666666666</v>
      </c>
      <c r="J181" s="38">
        <v>3916.5333333333328</v>
      </c>
      <c r="K181" s="31">
        <v>3800</v>
      </c>
      <c r="L181" s="31">
        <v>3678.65</v>
      </c>
      <c r="M181" s="31">
        <v>8.5716999999999999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554.5</v>
      </c>
      <c r="D182" s="38">
        <v>556.06666666666661</v>
      </c>
      <c r="E182" s="38">
        <v>551.78333333333319</v>
      </c>
      <c r="F182" s="38">
        <v>549.06666666666661</v>
      </c>
      <c r="G182" s="38">
        <v>544.78333333333319</v>
      </c>
      <c r="H182" s="38">
        <v>558.78333333333319</v>
      </c>
      <c r="I182" s="38">
        <v>563.06666666666649</v>
      </c>
      <c r="J182" s="38">
        <v>565.78333333333319</v>
      </c>
      <c r="K182" s="31">
        <v>560.35</v>
      </c>
      <c r="L182" s="31">
        <v>553.35</v>
      </c>
      <c r="M182" s="31">
        <v>5.4096099999999998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2299.6999999999998</v>
      </c>
      <c r="D183" s="38">
        <v>2292.85</v>
      </c>
      <c r="E183" s="38">
        <v>2272.8999999999996</v>
      </c>
      <c r="F183" s="38">
        <v>2246.1</v>
      </c>
      <c r="G183" s="38">
        <v>2226.1499999999996</v>
      </c>
      <c r="H183" s="38">
        <v>2319.6499999999996</v>
      </c>
      <c r="I183" s="38">
        <v>2339.5999999999995</v>
      </c>
      <c r="J183" s="38">
        <v>2366.3999999999996</v>
      </c>
      <c r="K183" s="31">
        <v>2312.8000000000002</v>
      </c>
      <c r="L183" s="31">
        <v>2266.0500000000002</v>
      </c>
      <c r="M183" s="31">
        <v>4.04765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1152.8</v>
      </c>
      <c r="D184" s="38">
        <v>1150.8</v>
      </c>
      <c r="E184" s="38">
        <v>1142.3</v>
      </c>
      <c r="F184" s="38">
        <v>1131.8</v>
      </c>
      <c r="G184" s="38">
        <v>1123.3</v>
      </c>
      <c r="H184" s="38">
        <v>1161.3</v>
      </c>
      <c r="I184" s="38">
        <v>1169.8</v>
      </c>
      <c r="J184" s="38">
        <v>1180.3</v>
      </c>
      <c r="K184" s="31">
        <v>1159.3</v>
      </c>
      <c r="L184" s="31">
        <v>1140.3</v>
      </c>
      <c r="M184" s="31">
        <v>13.067909999999999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534.25</v>
      </c>
      <c r="D185" s="38">
        <v>536.61666666666667</v>
      </c>
      <c r="E185" s="38">
        <v>528.63333333333333</v>
      </c>
      <c r="F185" s="38">
        <v>523.01666666666665</v>
      </c>
      <c r="G185" s="38">
        <v>515.0333333333333</v>
      </c>
      <c r="H185" s="38">
        <v>542.23333333333335</v>
      </c>
      <c r="I185" s="38">
        <v>550.2166666666667</v>
      </c>
      <c r="J185" s="38">
        <v>555.83333333333337</v>
      </c>
      <c r="K185" s="31">
        <v>544.6</v>
      </c>
      <c r="L185" s="31">
        <v>531</v>
      </c>
      <c r="M185" s="31">
        <v>8.9784699999999997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802.65</v>
      </c>
      <c r="D186" s="38">
        <v>811.33333333333337</v>
      </c>
      <c r="E186" s="38">
        <v>790.4666666666667</v>
      </c>
      <c r="F186" s="38">
        <v>778.2833333333333</v>
      </c>
      <c r="G186" s="38">
        <v>757.41666666666663</v>
      </c>
      <c r="H186" s="38">
        <v>823.51666666666677</v>
      </c>
      <c r="I186" s="38">
        <v>844.38333333333333</v>
      </c>
      <c r="J186" s="38">
        <v>856.56666666666683</v>
      </c>
      <c r="K186" s="31">
        <v>832.2</v>
      </c>
      <c r="L186" s="31">
        <v>799.15</v>
      </c>
      <c r="M186" s="31">
        <v>8.2917299999999994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1010.2</v>
      </c>
      <c r="D187" s="38">
        <v>1003.9333333333334</v>
      </c>
      <c r="E187" s="38">
        <v>993.66666666666674</v>
      </c>
      <c r="F187" s="38">
        <v>977.13333333333333</v>
      </c>
      <c r="G187" s="38">
        <v>966.86666666666667</v>
      </c>
      <c r="H187" s="38">
        <v>1020.4666666666668</v>
      </c>
      <c r="I187" s="38">
        <v>1030.7333333333336</v>
      </c>
      <c r="J187" s="38">
        <v>1047.2666666666669</v>
      </c>
      <c r="K187" s="31">
        <v>1014.2</v>
      </c>
      <c r="L187" s="31">
        <v>987.4</v>
      </c>
      <c r="M187" s="31">
        <v>25.042770000000001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1690.85</v>
      </c>
      <c r="D188" s="38">
        <v>1696.0666666666666</v>
      </c>
      <c r="E188" s="38">
        <v>1677.7833333333333</v>
      </c>
      <c r="F188" s="38">
        <v>1664.7166666666667</v>
      </c>
      <c r="G188" s="38">
        <v>1646.4333333333334</v>
      </c>
      <c r="H188" s="38">
        <v>1709.1333333333332</v>
      </c>
      <c r="I188" s="38">
        <v>1727.4166666666665</v>
      </c>
      <c r="J188" s="38">
        <v>1740.4833333333331</v>
      </c>
      <c r="K188" s="31">
        <v>1714.35</v>
      </c>
      <c r="L188" s="31">
        <v>1683</v>
      </c>
      <c r="M188" s="31">
        <v>7.6743899999999998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860.2</v>
      </c>
      <c r="D189" s="38">
        <v>856.76666666666677</v>
      </c>
      <c r="E189" s="38">
        <v>851.08333333333348</v>
      </c>
      <c r="F189" s="38">
        <v>841.9666666666667</v>
      </c>
      <c r="G189" s="38">
        <v>836.28333333333342</v>
      </c>
      <c r="H189" s="38">
        <v>865.88333333333355</v>
      </c>
      <c r="I189" s="38">
        <v>871.56666666666672</v>
      </c>
      <c r="J189" s="38">
        <v>880.68333333333362</v>
      </c>
      <c r="K189" s="31">
        <v>862.45</v>
      </c>
      <c r="L189" s="31">
        <v>847.65</v>
      </c>
      <c r="M189" s="31">
        <v>17.046150000000001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7159.95</v>
      </c>
      <c r="D190" s="38">
        <v>7169.9833333333336</v>
      </c>
      <c r="E190" s="38">
        <v>7124.9666666666672</v>
      </c>
      <c r="F190" s="38">
        <v>7089.9833333333336</v>
      </c>
      <c r="G190" s="38">
        <v>7044.9666666666672</v>
      </c>
      <c r="H190" s="38">
        <v>7204.9666666666672</v>
      </c>
      <c r="I190" s="38">
        <v>7249.9833333333336</v>
      </c>
      <c r="J190" s="38">
        <v>7284.9666666666672</v>
      </c>
      <c r="K190" s="31">
        <v>7215</v>
      </c>
      <c r="L190" s="31">
        <v>7135</v>
      </c>
      <c r="M190" s="31">
        <v>0.80608999999999997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622.54999999999995</v>
      </c>
      <c r="D191" s="38">
        <v>617.30000000000007</v>
      </c>
      <c r="E191" s="38">
        <v>610.60000000000014</v>
      </c>
      <c r="F191" s="38">
        <v>598.65000000000009</v>
      </c>
      <c r="G191" s="38">
        <v>591.95000000000016</v>
      </c>
      <c r="H191" s="38">
        <v>629.25000000000011</v>
      </c>
      <c r="I191" s="38">
        <v>635.95000000000016</v>
      </c>
      <c r="J191" s="38">
        <v>647.90000000000009</v>
      </c>
      <c r="K191" s="31">
        <v>624</v>
      </c>
      <c r="L191" s="31">
        <v>605.35</v>
      </c>
      <c r="M191" s="31">
        <v>133.62350000000001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234.9</v>
      </c>
      <c r="D192" s="38">
        <v>234.63333333333333</v>
      </c>
      <c r="E192" s="38">
        <v>232.26666666666665</v>
      </c>
      <c r="F192" s="38">
        <v>229.63333333333333</v>
      </c>
      <c r="G192" s="38">
        <v>227.26666666666665</v>
      </c>
      <c r="H192" s="38">
        <v>237.26666666666665</v>
      </c>
      <c r="I192" s="38">
        <v>239.63333333333333</v>
      </c>
      <c r="J192" s="38">
        <v>242.26666666666665</v>
      </c>
      <c r="K192" s="31">
        <v>237</v>
      </c>
      <c r="L192" s="31">
        <v>232</v>
      </c>
      <c r="M192" s="31">
        <v>105.15447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120.2</v>
      </c>
      <c r="D193" s="38">
        <v>119.2</v>
      </c>
      <c r="E193" s="38">
        <v>117.9</v>
      </c>
      <c r="F193" s="38">
        <v>115.60000000000001</v>
      </c>
      <c r="G193" s="38">
        <v>114.30000000000001</v>
      </c>
      <c r="H193" s="38">
        <v>121.5</v>
      </c>
      <c r="I193" s="38">
        <v>122.79999999999998</v>
      </c>
      <c r="J193" s="38">
        <v>125.1</v>
      </c>
      <c r="K193" s="31">
        <v>120.5</v>
      </c>
      <c r="L193" s="31">
        <v>116.9</v>
      </c>
      <c r="M193" s="31">
        <v>341.54214000000002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3462.5</v>
      </c>
      <c r="D194" s="38">
        <v>3451.5166666666664</v>
      </c>
      <c r="E194" s="38">
        <v>3436.0333333333328</v>
      </c>
      <c r="F194" s="38">
        <v>3409.5666666666666</v>
      </c>
      <c r="G194" s="38">
        <v>3394.083333333333</v>
      </c>
      <c r="H194" s="38">
        <v>3477.9833333333327</v>
      </c>
      <c r="I194" s="38">
        <v>3493.4666666666662</v>
      </c>
      <c r="J194" s="38">
        <v>3519.9333333333325</v>
      </c>
      <c r="K194" s="31">
        <v>3467</v>
      </c>
      <c r="L194" s="31">
        <v>3425.05</v>
      </c>
      <c r="M194" s="31">
        <v>17.945889999999999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1228</v>
      </c>
      <c r="D195" s="38">
        <v>1221.5666666666666</v>
      </c>
      <c r="E195" s="38">
        <v>1206.6333333333332</v>
      </c>
      <c r="F195" s="38">
        <v>1185.2666666666667</v>
      </c>
      <c r="G195" s="38">
        <v>1170.3333333333333</v>
      </c>
      <c r="H195" s="38">
        <v>1242.9333333333332</v>
      </c>
      <c r="I195" s="38">
        <v>1257.8666666666666</v>
      </c>
      <c r="J195" s="38">
        <v>1279.2333333333331</v>
      </c>
      <c r="K195" s="31">
        <v>1236.5</v>
      </c>
      <c r="L195" s="31">
        <v>1200.2</v>
      </c>
      <c r="M195" s="31">
        <v>33.969839999999998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2932.85</v>
      </c>
      <c r="D196" s="38">
        <v>2961.4666666666667</v>
      </c>
      <c r="E196" s="38">
        <v>2891.3833333333332</v>
      </c>
      <c r="F196" s="38">
        <v>2849.9166666666665</v>
      </c>
      <c r="G196" s="38">
        <v>2779.833333333333</v>
      </c>
      <c r="H196" s="38">
        <v>3002.9333333333334</v>
      </c>
      <c r="I196" s="38">
        <v>3073.0166666666664</v>
      </c>
      <c r="J196" s="38">
        <v>3114.4833333333336</v>
      </c>
      <c r="K196" s="31">
        <v>3031.55</v>
      </c>
      <c r="L196" s="31">
        <v>2920</v>
      </c>
      <c r="M196" s="31">
        <v>1.3365199999999999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2955.9</v>
      </c>
      <c r="D197" s="38">
        <v>2945.35</v>
      </c>
      <c r="E197" s="38">
        <v>2928.7</v>
      </c>
      <c r="F197" s="38">
        <v>2901.5</v>
      </c>
      <c r="G197" s="38">
        <v>2884.85</v>
      </c>
      <c r="H197" s="38">
        <v>2972.5499999999997</v>
      </c>
      <c r="I197" s="38">
        <v>2989.2000000000003</v>
      </c>
      <c r="J197" s="38">
        <v>3016.3999999999996</v>
      </c>
      <c r="K197" s="31">
        <v>2962</v>
      </c>
      <c r="L197" s="31">
        <v>2918.15</v>
      </c>
      <c r="M197" s="31">
        <v>6.0008100000000004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2073.85</v>
      </c>
      <c r="D198" s="38">
        <v>2071.9499999999998</v>
      </c>
      <c r="E198" s="38">
        <v>2049.9499999999998</v>
      </c>
      <c r="F198" s="38">
        <v>2026.0500000000002</v>
      </c>
      <c r="G198" s="38">
        <v>2004.0500000000002</v>
      </c>
      <c r="H198" s="38">
        <v>2095.8499999999995</v>
      </c>
      <c r="I198" s="38">
        <v>2117.8499999999995</v>
      </c>
      <c r="J198" s="38">
        <v>2141.7499999999991</v>
      </c>
      <c r="K198" s="31">
        <v>2093.9499999999998</v>
      </c>
      <c r="L198" s="31">
        <v>2048.0500000000002</v>
      </c>
      <c r="M198" s="31">
        <v>4.02813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662.05</v>
      </c>
      <c r="D199" s="38">
        <v>662.8</v>
      </c>
      <c r="E199" s="38">
        <v>651.19999999999993</v>
      </c>
      <c r="F199" s="38">
        <v>640.35</v>
      </c>
      <c r="G199" s="38">
        <v>628.75</v>
      </c>
      <c r="H199" s="38">
        <v>673.64999999999986</v>
      </c>
      <c r="I199" s="38">
        <v>685.24999999999977</v>
      </c>
      <c r="J199" s="38">
        <v>696.0999999999998</v>
      </c>
      <c r="K199" s="31">
        <v>674.4</v>
      </c>
      <c r="L199" s="31">
        <v>651.95000000000005</v>
      </c>
      <c r="M199" s="31">
        <v>9.1406899999999993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1787.9</v>
      </c>
      <c r="D200" s="38">
        <v>1765.7833333333335</v>
      </c>
      <c r="E200" s="38">
        <v>1725.166666666667</v>
      </c>
      <c r="F200" s="38">
        <v>1662.4333333333334</v>
      </c>
      <c r="G200" s="38">
        <v>1621.8166666666668</v>
      </c>
      <c r="H200" s="38">
        <v>1828.5166666666671</v>
      </c>
      <c r="I200" s="38">
        <v>1869.1333333333334</v>
      </c>
      <c r="J200" s="38">
        <v>1931.8666666666672</v>
      </c>
      <c r="K200" s="31">
        <v>1806.4</v>
      </c>
      <c r="L200" s="31">
        <v>1703.05</v>
      </c>
      <c r="M200" s="31">
        <v>24.915420000000001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32.049999999999997</v>
      </c>
      <c r="D201" s="38">
        <v>32.033333333333331</v>
      </c>
      <c r="E201" s="38">
        <v>31.816666666666663</v>
      </c>
      <c r="F201" s="38">
        <v>31.583333333333332</v>
      </c>
      <c r="G201" s="38">
        <v>31.366666666666664</v>
      </c>
      <c r="H201" s="38">
        <v>32.266666666666666</v>
      </c>
      <c r="I201" s="38">
        <v>32.483333333333334</v>
      </c>
      <c r="J201" s="38">
        <v>32.716666666666661</v>
      </c>
      <c r="K201" s="31">
        <v>32.25</v>
      </c>
      <c r="L201" s="31">
        <v>31.8</v>
      </c>
      <c r="M201" s="31">
        <v>45.52928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78.75</v>
      </c>
      <c r="D202" s="38">
        <v>78.599999999999994</v>
      </c>
      <c r="E202" s="38">
        <v>76.499999999999986</v>
      </c>
      <c r="F202" s="38">
        <v>74.249999999999986</v>
      </c>
      <c r="G202" s="38">
        <v>72.149999999999977</v>
      </c>
      <c r="H202" s="38">
        <v>80.849999999999994</v>
      </c>
      <c r="I202" s="38">
        <v>82.950000000000017</v>
      </c>
      <c r="J202" s="38">
        <v>85.2</v>
      </c>
      <c r="K202" s="31">
        <v>80.7</v>
      </c>
      <c r="L202" s="31">
        <v>76.349999999999994</v>
      </c>
      <c r="M202" s="31">
        <v>57.262949999999996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1340</v>
      </c>
      <c r="D203" s="38">
        <v>1335.5333333333333</v>
      </c>
      <c r="E203" s="38">
        <v>1321.4666666666667</v>
      </c>
      <c r="F203" s="38">
        <v>1302.9333333333334</v>
      </c>
      <c r="G203" s="38">
        <v>1288.8666666666668</v>
      </c>
      <c r="H203" s="38">
        <v>1354.0666666666666</v>
      </c>
      <c r="I203" s="38">
        <v>1368.1333333333332</v>
      </c>
      <c r="J203" s="38">
        <v>1386.6666666666665</v>
      </c>
      <c r="K203" s="31">
        <v>1349.6</v>
      </c>
      <c r="L203" s="31">
        <v>1317</v>
      </c>
      <c r="M203" s="31">
        <v>13.33966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1549.2</v>
      </c>
      <c r="D204" s="38">
        <v>1552.7166666666665</v>
      </c>
      <c r="E204" s="38">
        <v>1539.7333333333329</v>
      </c>
      <c r="F204" s="38">
        <v>1530.2666666666664</v>
      </c>
      <c r="G204" s="38">
        <v>1517.2833333333328</v>
      </c>
      <c r="H204" s="38">
        <v>1562.1833333333329</v>
      </c>
      <c r="I204" s="38">
        <v>1575.1666666666665</v>
      </c>
      <c r="J204" s="38">
        <v>1584.633333333333</v>
      </c>
      <c r="K204" s="31">
        <v>1565.7</v>
      </c>
      <c r="L204" s="31">
        <v>1543.25</v>
      </c>
      <c r="M204" s="31">
        <v>1.4707399999999999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8111.25</v>
      </c>
      <c r="D205" s="38">
        <v>8123.7333333333336</v>
      </c>
      <c r="E205" s="38">
        <v>8073.5166666666673</v>
      </c>
      <c r="F205" s="38">
        <v>8035.7833333333338</v>
      </c>
      <c r="G205" s="38">
        <v>7985.5666666666675</v>
      </c>
      <c r="H205" s="38">
        <v>8161.4666666666672</v>
      </c>
      <c r="I205" s="38">
        <v>8211.6833333333343</v>
      </c>
      <c r="J205" s="38">
        <v>8249.4166666666679</v>
      </c>
      <c r="K205" s="31">
        <v>8173.95</v>
      </c>
      <c r="L205" s="31">
        <v>8086</v>
      </c>
      <c r="M205" s="31">
        <v>2.2233800000000001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91.1</v>
      </c>
      <c r="D206" s="38">
        <v>90.766666666666666</v>
      </c>
      <c r="E206" s="38">
        <v>89.633333333333326</v>
      </c>
      <c r="F206" s="38">
        <v>88.166666666666657</v>
      </c>
      <c r="G206" s="38">
        <v>87.033333333333317</v>
      </c>
      <c r="H206" s="38">
        <v>92.233333333333334</v>
      </c>
      <c r="I206" s="38">
        <v>93.366666666666688</v>
      </c>
      <c r="J206" s="38">
        <v>94.833333333333343</v>
      </c>
      <c r="K206" s="31">
        <v>91.9</v>
      </c>
      <c r="L206" s="31">
        <v>89.3</v>
      </c>
      <c r="M206" s="31">
        <v>172.84442000000001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615.20000000000005</v>
      </c>
      <c r="D207" s="38">
        <v>611.63333333333333</v>
      </c>
      <c r="E207" s="38">
        <v>606.36666666666667</v>
      </c>
      <c r="F207" s="38">
        <v>597.5333333333333</v>
      </c>
      <c r="G207" s="38">
        <v>592.26666666666665</v>
      </c>
      <c r="H207" s="38">
        <v>620.4666666666667</v>
      </c>
      <c r="I207" s="38">
        <v>625.73333333333335</v>
      </c>
      <c r="J207" s="38">
        <v>634.56666666666672</v>
      </c>
      <c r="K207" s="31">
        <v>616.9</v>
      </c>
      <c r="L207" s="31">
        <v>602.79999999999995</v>
      </c>
      <c r="M207" s="31">
        <v>47.013390000000001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823.2</v>
      </c>
      <c r="D208" s="38">
        <v>819.2166666666667</v>
      </c>
      <c r="E208" s="38">
        <v>806.63333333333344</v>
      </c>
      <c r="F208" s="38">
        <v>790.06666666666672</v>
      </c>
      <c r="G208" s="38">
        <v>777.48333333333346</v>
      </c>
      <c r="H208" s="38">
        <v>835.78333333333342</v>
      </c>
      <c r="I208" s="38">
        <v>848.36666666666667</v>
      </c>
      <c r="J208" s="38">
        <v>864.93333333333339</v>
      </c>
      <c r="K208" s="31">
        <v>831.8</v>
      </c>
      <c r="L208" s="31">
        <v>802.65</v>
      </c>
      <c r="M208" s="31">
        <v>27.791239999999998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244.05</v>
      </c>
      <c r="D209" s="38">
        <v>242.93333333333331</v>
      </c>
      <c r="E209" s="38">
        <v>241.36666666666662</v>
      </c>
      <c r="F209" s="38">
        <v>238.68333333333331</v>
      </c>
      <c r="G209" s="38">
        <v>237.11666666666662</v>
      </c>
      <c r="H209" s="38">
        <v>245.61666666666662</v>
      </c>
      <c r="I209" s="38">
        <v>247.18333333333328</v>
      </c>
      <c r="J209" s="38">
        <v>249.86666666666662</v>
      </c>
      <c r="K209" s="31">
        <v>244.5</v>
      </c>
      <c r="L209" s="31">
        <v>240.25</v>
      </c>
      <c r="M209" s="31">
        <v>104.27414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849.45</v>
      </c>
      <c r="D210" s="38">
        <v>840.16666666666663</v>
      </c>
      <c r="E210" s="38">
        <v>828.5333333333333</v>
      </c>
      <c r="F210" s="38">
        <v>807.61666666666667</v>
      </c>
      <c r="G210" s="38">
        <v>795.98333333333335</v>
      </c>
      <c r="H210" s="38">
        <v>861.08333333333326</v>
      </c>
      <c r="I210" s="38">
        <v>872.7166666666667</v>
      </c>
      <c r="J210" s="38">
        <v>893.63333333333321</v>
      </c>
      <c r="K210" s="31">
        <v>851.8</v>
      </c>
      <c r="L210" s="31">
        <v>819.25</v>
      </c>
      <c r="M210" s="31">
        <v>46.477359999999997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1500.95</v>
      </c>
      <c r="D211" s="38">
        <v>1490.05</v>
      </c>
      <c r="E211" s="38">
        <v>1472.8</v>
      </c>
      <c r="F211" s="38">
        <v>1444.65</v>
      </c>
      <c r="G211" s="38">
        <v>1427.4</v>
      </c>
      <c r="H211" s="38">
        <v>1518.1999999999998</v>
      </c>
      <c r="I211" s="38">
        <v>1535.4499999999998</v>
      </c>
      <c r="J211" s="38">
        <v>1563.5999999999997</v>
      </c>
      <c r="K211" s="31">
        <v>1507.3</v>
      </c>
      <c r="L211" s="31">
        <v>1461.9</v>
      </c>
      <c r="M211" s="31">
        <v>1.1375999999999999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417.8</v>
      </c>
      <c r="D212" s="38">
        <v>416.2833333333333</v>
      </c>
      <c r="E212" s="38">
        <v>414.06666666666661</v>
      </c>
      <c r="F212" s="38">
        <v>410.33333333333331</v>
      </c>
      <c r="G212" s="38">
        <v>408.11666666666662</v>
      </c>
      <c r="H212" s="38">
        <v>420.01666666666659</v>
      </c>
      <c r="I212" s="38">
        <v>422.23333333333329</v>
      </c>
      <c r="J212" s="38">
        <v>425.96666666666658</v>
      </c>
      <c r="K212" s="31">
        <v>418.5</v>
      </c>
      <c r="L212" s="31">
        <v>412.55</v>
      </c>
      <c r="M212" s="31">
        <v>46.546939999999999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16.916666666666668</v>
      </c>
      <c r="E213" s="38">
        <v>16.833333333333336</v>
      </c>
      <c r="F213" s="38">
        <v>16.716666666666669</v>
      </c>
      <c r="G213" s="38">
        <v>16.633333333333336</v>
      </c>
      <c r="H213" s="38">
        <v>17.033333333333335</v>
      </c>
      <c r="I213" s="38">
        <v>17.116666666666671</v>
      </c>
      <c r="J213" s="38">
        <v>17.233333333333334</v>
      </c>
      <c r="K213" s="31">
        <v>17</v>
      </c>
      <c r="L213" s="31">
        <v>16.8</v>
      </c>
      <c r="M213" s="31">
        <v>484.43835999999999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242.25</v>
      </c>
      <c r="D214" s="38">
        <v>239.11666666666667</v>
      </c>
      <c r="E214" s="38">
        <v>233.63333333333335</v>
      </c>
      <c r="F214" s="38">
        <v>225.01666666666668</v>
      </c>
      <c r="G214" s="38">
        <v>219.53333333333336</v>
      </c>
      <c r="H214" s="38">
        <v>247.73333333333335</v>
      </c>
      <c r="I214" s="38">
        <v>253.2166666666667</v>
      </c>
      <c r="J214" s="38">
        <v>261.83333333333337</v>
      </c>
      <c r="K214" s="31">
        <v>244.6</v>
      </c>
      <c r="L214" s="31">
        <v>230.5</v>
      </c>
      <c r="M214" s="31">
        <v>149.81099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94.1</v>
      </c>
      <c r="D215" s="38">
        <v>93.516666666666652</v>
      </c>
      <c r="E215" s="38">
        <v>92.183333333333309</v>
      </c>
      <c r="F215" s="38">
        <v>90.266666666666652</v>
      </c>
      <c r="G215" s="38">
        <v>88.933333333333309</v>
      </c>
      <c r="H215" s="38">
        <v>95.433333333333309</v>
      </c>
      <c r="I215" s="38">
        <v>96.766666666666652</v>
      </c>
      <c r="J215" s="38">
        <v>98.683333333333309</v>
      </c>
      <c r="K215" s="31">
        <v>94.85</v>
      </c>
      <c r="L215" s="31">
        <v>91.6</v>
      </c>
      <c r="M215" s="31">
        <v>1092.4094700000001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661.55</v>
      </c>
      <c r="D216" s="38">
        <v>660.30000000000007</v>
      </c>
      <c r="E216" s="38">
        <v>655.85000000000014</v>
      </c>
      <c r="F216" s="38">
        <v>650.15000000000009</v>
      </c>
      <c r="G216" s="38">
        <v>645.70000000000016</v>
      </c>
      <c r="H216" s="38">
        <v>666.00000000000011</v>
      </c>
      <c r="I216" s="38">
        <v>670.45000000000016</v>
      </c>
      <c r="J216" s="38">
        <v>676.15000000000009</v>
      </c>
      <c r="K216" s="31">
        <v>664.75</v>
      </c>
      <c r="L216" s="31">
        <v>654.6</v>
      </c>
      <c r="M216" s="31">
        <v>14.44623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2"/>
      <c r="B1" s="35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45148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1" t="s">
        <v>20</v>
      </c>
      <c r="D9" s="351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6"/>
      <c r="L9" s="27"/>
      <c r="M9" s="53"/>
      <c r="N9" s="1"/>
      <c r="O9" s="1"/>
    </row>
    <row r="10" spans="1:15" ht="42.75" customHeight="1">
      <c r="A10" s="349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506.4</v>
      </c>
      <c r="D11" s="38">
        <v>507.7833333333333</v>
      </c>
      <c r="E11" s="38">
        <v>500.56666666666661</v>
      </c>
      <c r="F11" s="38">
        <v>494.73333333333329</v>
      </c>
      <c r="G11" s="38">
        <v>487.51666666666659</v>
      </c>
      <c r="H11" s="38">
        <v>513.61666666666656</v>
      </c>
      <c r="I11" s="38">
        <v>520.83333333333326</v>
      </c>
      <c r="J11" s="38">
        <v>526.66666666666663</v>
      </c>
      <c r="K11" s="31">
        <v>515</v>
      </c>
      <c r="L11" s="31">
        <v>501.95</v>
      </c>
      <c r="M11" s="31">
        <v>0.89700999999999997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26828.15</v>
      </c>
      <c r="D12" s="38">
        <v>27050.733333333334</v>
      </c>
      <c r="E12" s="38">
        <v>26405.416666666668</v>
      </c>
      <c r="F12" s="38">
        <v>25982.683333333334</v>
      </c>
      <c r="G12" s="38">
        <v>25337.366666666669</v>
      </c>
      <c r="H12" s="38">
        <v>27473.466666666667</v>
      </c>
      <c r="I12" s="38">
        <v>28118.783333333333</v>
      </c>
      <c r="J12" s="38">
        <v>28541.516666666666</v>
      </c>
      <c r="K12" s="31">
        <v>27696.05</v>
      </c>
      <c r="L12" s="31">
        <v>26628</v>
      </c>
      <c r="M12" s="31">
        <v>5.135E-2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574.20000000000005</v>
      </c>
      <c r="D13" s="38">
        <v>576.88333333333333</v>
      </c>
      <c r="E13" s="38">
        <v>568.81666666666661</v>
      </c>
      <c r="F13" s="38">
        <v>563.43333333333328</v>
      </c>
      <c r="G13" s="38">
        <v>555.36666666666656</v>
      </c>
      <c r="H13" s="38">
        <v>582.26666666666665</v>
      </c>
      <c r="I13" s="38">
        <v>590.33333333333348</v>
      </c>
      <c r="J13" s="38">
        <v>595.7166666666667</v>
      </c>
      <c r="K13" s="31">
        <v>584.95000000000005</v>
      </c>
      <c r="L13" s="31">
        <v>571.5</v>
      </c>
      <c r="M13" s="31">
        <v>3.1474799999999998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473.2</v>
      </c>
      <c r="D14" s="38">
        <v>470.33333333333331</v>
      </c>
      <c r="E14" s="38">
        <v>460.76666666666665</v>
      </c>
      <c r="F14" s="38">
        <v>448.33333333333331</v>
      </c>
      <c r="G14" s="38">
        <v>438.76666666666665</v>
      </c>
      <c r="H14" s="38">
        <v>482.76666666666665</v>
      </c>
      <c r="I14" s="38">
        <v>492.33333333333337</v>
      </c>
      <c r="J14" s="38">
        <v>504.76666666666665</v>
      </c>
      <c r="K14" s="31">
        <v>479.9</v>
      </c>
      <c r="L14" s="31">
        <v>457.9</v>
      </c>
      <c r="M14" s="31">
        <v>38.553359999999998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1590.2</v>
      </c>
      <c r="D15" s="38">
        <v>1584.6499999999999</v>
      </c>
      <c r="E15" s="38">
        <v>1570.4999999999998</v>
      </c>
      <c r="F15" s="38">
        <v>1550.8</v>
      </c>
      <c r="G15" s="38">
        <v>1536.6499999999999</v>
      </c>
      <c r="H15" s="38">
        <v>1604.3499999999997</v>
      </c>
      <c r="I15" s="38">
        <v>1618.4999999999998</v>
      </c>
      <c r="J15" s="38">
        <v>1638.1999999999996</v>
      </c>
      <c r="K15" s="31">
        <v>1598.8</v>
      </c>
      <c r="L15" s="31">
        <v>1564.95</v>
      </c>
      <c r="M15" s="31">
        <v>0.76632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4520.95</v>
      </c>
      <c r="D16" s="38">
        <v>4497.833333333333</v>
      </c>
      <c r="E16" s="38">
        <v>4438.6666666666661</v>
      </c>
      <c r="F16" s="38">
        <v>4356.3833333333332</v>
      </c>
      <c r="G16" s="38">
        <v>4297.2166666666662</v>
      </c>
      <c r="H16" s="38">
        <v>4580.1166666666659</v>
      </c>
      <c r="I16" s="38">
        <v>4639.2833333333319</v>
      </c>
      <c r="J16" s="38">
        <v>4721.5666666666657</v>
      </c>
      <c r="K16" s="31">
        <v>4557</v>
      </c>
      <c r="L16" s="31">
        <v>4415.55</v>
      </c>
      <c r="M16" s="31">
        <v>3.9232200000000002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23749.1</v>
      </c>
      <c r="D17" s="38">
        <v>23836.366666666669</v>
      </c>
      <c r="E17" s="38">
        <v>23572.733333333337</v>
      </c>
      <c r="F17" s="38">
        <v>23396.366666666669</v>
      </c>
      <c r="G17" s="38">
        <v>23132.733333333337</v>
      </c>
      <c r="H17" s="38">
        <v>24012.733333333337</v>
      </c>
      <c r="I17" s="38">
        <v>24276.366666666669</v>
      </c>
      <c r="J17" s="38">
        <v>24452.733333333337</v>
      </c>
      <c r="K17" s="31">
        <v>24100</v>
      </c>
      <c r="L17" s="31">
        <v>23660</v>
      </c>
      <c r="M17" s="31">
        <v>0.23572000000000001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1987.15</v>
      </c>
      <c r="D18" s="38">
        <v>1990.6833333333334</v>
      </c>
      <c r="E18" s="38">
        <v>1972.3666666666668</v>
      </c>
      <c r="F18" s="38">
        <v>1957.5833333333335</v>
      </c>
      <c r="G18" s="38">
        <v>1939.2666666666669</v>
      </c>
      <c r="H18" s="38">
        <v>2005.4666666666667</v>
      </c>
      <c r="I18" s="38">
        <v>2023.7833333333333</v>
      </c>
      <c r="J18" s="38">
        <v>2038.5666666666666</v>
      </c>
      <c r="K18" s="31">
        <v>2009</v>
      </c>
      <c r="L18" s="31">
        <v>1975.9</v>
      </c>
      <c r="M18" s="31">
        <v>1.8761399999999999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2507.1</v>
      </c>
      <c r="D19" s="38">
        <v>2498.6666666666665</v>
      </c>
      <c r="E19" s="38">
        <v>2480.4333333333329</v>
      </c>
      <c r="F19" s="38">
        <v>2453.7666666666664</v>
      </c>
      <c r="G19" s="38">
        <v>2435.5333333333328</v>
      </c>
      <c r="H19" s="38">
        <v>2525.333333333333</v>
      </c>
      <c r="I19" s="38">
        <v>2543.5666666666666</v>
      </c>
      <c r="J19" s="38">
        <v>2570.2333333333331</v>
      </c>
      <c r="K19" s="31">
        <v>2516.9</v>
      </c>
      <c r="L19" s="31">
        <v>2472</v>
      </c>
      <c r="M19" s="31">
        <v>57.814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971.3</v>
      </c>
      <c r="D20" s="38">
        <v>978.13333333333333</v>
      </c>
      <c r="E20" s="38">
        <v>953.26666666666665</v>
      </c>
      <c r="F20" s="38">
        <v>935.23333333333335</v>
      </c>
      <c r="G20" s="38">
        <v>910.36666666666667</v>
      </c>
      <c r="H20" s="38">
        <v>996.16666666666663</v>
      </c>
      <c r="I20" s="38">
        <v>1021.0333333333332</v>
      </c>
      <c r="J20" s="38">
        <v>1039.0666666666666</v>
      </c>
      <c r="K20" s="31">
        <v>1003</v>
      </c>
      <c r="L20" s="31">
        <v>960.1</v>
      </c>
      <c r="M20" s="31">
        <v>16.929210000000001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791.1</v>
      </c>
      <c r="D21" s="38">
        <v>793.98333333333323</v>
      </c>
      <c r="E21" s="38">
        <v>781.11666666666645</v>
      </c>
      <c r="F21" s="38">
        <v>771.13333333333321</v>
      </c>
      <c r="G21" s="38">
        <v>758.26666666666642</v>
      </c>
      <c r="H21" s="38">
        <v>803.96666666666647</v>
      </c>
      <c r="I21" s="38">
        <v>816.83333333333326</v>
      </c>
      <c r="J21" s="38">
        <v>826.81666666666649</v>
      </c>
      <c r="K21" s="31">
        <v>806.85</v>
      </c>
      <c r="L21" s="31">
        <v>784</v>
      </c>
      <c r="M21" s="31">
        <v>70.076480000000004</v>
      </c>
      <c r="N21" s="1"/>
      <c r="O21" s="1"/>
    </row>
    <row r="22" spans="1:15" ht="12" customHeight="1">
      <c r="A22" s="33">
        <v>12</v>
      </c>
      <c r="B22" s="58" t="s">
        <v>859</v>
      </c>
      <c r="C22" s="31">
        <v>277.14999999999998</v>
      </c>
      <c r="D22" s="38">
        <v>279.08333333333331</v>
      </c>
      <c r="E22" s="38">
        <v>274.16666666666663</v>
      </c>
      <c r="F22" s="38">
        <v>271.18333333333334</v>
      </c>
      <c r="G22" s="38">
        <v>266.26666666666665</v>
      </c>
      <c r="H22" s="38">
        <v>282.06666666666661</v>
      </c>
      <c r="I22" s="38">
        <v>286.98333333333323</v>
      </c>
      <c r="J22" s="38">
        <v>289.96666666666658</v>
      </c>
      <c r="K22" s="31">
        <v>284</v>
      </c>
      <c r="L22" s="31">
        <v>276.10000000000002</v>
      </c>
      <c r="M22" s="31">
        <v>74.332369999999997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646.85</v>
      </c>
      <c r="D23" s="38">
        <v>649.51666666666677</v>
      </c>
      <c r="E23" s="38">
        <v>641.18333333333351</v>
      </c>
      <c r="F23" s="38">
        <v>635.51666666666677</v>
      </c>
      <c r="G23" s="38">
        <v>627.18333333333351</v>
      </c>
      <c r="H23" s="38">
        <v>655.18333333333351</v>
      </c>
      <c r="I23" s="38">
        <v>663.51666666666677</v>
      </c>
      <c r="J23" s="38">
        <v>669.18333333333351</v>
      </c>
      <c r="K23" s="31">
        <v>657.85</v>
      </c>
      <c r="L23" s="31">
        <v>643.85</v>
      </c>
      <c r="M23" s="31">
        <v>4.7129799999999999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811.95</v>
      </c>
      <c r="D24" s="38">
        <v>815.73333333333323</v>
      </c>
      <c r="E24" s="38">
        <v>806.21666666666647</v>
      </c>
      <c r="F24" s="38">
        <v>800.48333333333323</v>
      </c>
      <c r="G24" s="38">
        <v>790.96666666666647</v>
      </c>
      <c r="H24" s="38">
        <v>821.46666666666647</v>
      </c>
      <c r="I24" s="38">
        <v>830.98333333333312</v>
      </c>
      <c r="J24" s="38">
        <v>836.71666666666647</v>
      </c>
      <c r="K24" s="31">
        <v>825.25</v>
      </c>
      <c r="L24" s="31">
        <v>810</v>
      </c>
      <c r="M24" s="31">
        <v>69.119429999999994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378.15</v>
      </c>
      <c r="D25" s="38">
        <v>379.40000000000003</v>
      </c>
      <c r="E25" s="38">
        <v>374.00000000000006</v>
      </c>
      <c r="F25" s="38">
        <v>369.85</v>
      </c>
      <c r="G25" s="38">
        <v>364.45000000000005</v>
      </c>
      <c r="H25" s="38">
        <v>383.55000000000007</v>
      </c>
      <c r="I25" s="38">
        <v>388.95000000000005</v>
      </c>
      <c r="J25" s="38">
        <v>393.10000000000008</v>
      </c>
      <c r="K25" s="31">
        <v>384.8</v>
      </c>
      <c r="L25" s="31">
        <v>375.25</v>
      </c>
      <c r="M25" s="31">
        <v>55.3506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186.65</v>
      </c>
      <c r="D26" s="38">
        <v>186.04999999999998</v>
      </c>
      <c r="E26" s="38">
        <v>184.99999999999997</v>
      </c>
      <c r="F26" s="38">
        <v>183.35</v>
      </c>
      <c r="G26" s="38">
        <v>182.29999999999998</v>
      </c>
      <c r="H26" s="38">
        <v>187.69999999999996</v>
      </c>
      <c r="I26" s="38">
        <v>188.74999999999997</v>
      </c>
      <c r="J26" s="38">
        <v>190.39999999999995</v>
      </c>
      <c r="K26" s="31">
        <v>187.1</v>
      </c>
      <c r="L26" s="31">
        <v>184.4</v>
      </c>
      <c r="M26" s="31">
        <v>25.438569999999999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216.1</v>
      </c>
      <c r="D27" s="38">
        <v>211.73333333333332</v>
      </c>
      <c r="E27" s="38">
        <v>206.51666666666665</v>
      </c>
      <c r="F27" s="38">
        <v>196.93333333333334</v>
      </c>
      <c r="G27" s="38">
        <v>191.71666666666667</v>
      </c>
      <c r="H27" s="38">
        <v>221.31666666666663</v>
      </c>
      <c r="I27" s="38">
        <v>226.53333333333327</v>
      </c>
      <c r="J27" s="38">
        <v>236.11666666666662</v>
      </c>
      <c r="K27" s="31">
        <v>216.95</v>
      </c>
      <c r="L27" s="31">
        <v>202.15</v>
      </c>
      <c r="M27" s="31">
        <v>162.03133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370.45</v>
      </c>
      <c r="D28" s="38">
        <v>372.33333333333331</v>
      </c>
      <c r="E28" s="38">
        <v>365.71666666666664</v>
      </c>
      <c r="F28" s="38">
        <v>360.98333333333335</v>
      </c>
      <c r="G28" s="38">
        <v>354.36666666666667</v>
      </c>
      <c r="H28" s="38">
        <v>377.06666666666661</v>
      </c>
      <c r="I28" s="38">
        <v>383.68333333333328</v>
      </c>
      <c r="J28" s="38">
        <v>388.41666666666657</v>
      </c>
      <c r="K28" s="31">
        <v>378.95</v>
      </c>
      <c r="L28" s="31">
        <v>367.6</v>
      </c>
      <c r="M28" s="31">
        <v>2.09178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1060.6500000000001</v>
      </c>
      <c r="D29" s="38">
        <v>1063.55</v>
      </c>
      <c r="E29" s="38">
        <v>1043.1999999999998</v>
      </c>
      <c r="F29" s="38">
        <v>1025.7499999999998</v>
      </c>
      <c r="G29" s="38">
        <v>1005.3999999999996</v>
      </c>
      <c r="H29" s="38">
        <v>1081</v>
      </c>
      <c r="I29" s="38">
        <v>1101.3499999999999</v>
      </c>
      <c r="J29" s="38">
        <v>1118.8000000000002</v>
      </c>
      <c r="K29" s="31">
        <v>1083.9000000000001</v>
      </c>
      <c r="L29" s="31">
        <v>1046.0999999999999</v>
      </c>
      <c r="M29" s="31">
        <v>1.0056099999999999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1121.0999999999999</v>
      </c>
      <c r="D30" s="38">
        <v>1120.6499999999999</v>
      </c>
      <c r="E30" s="38">
        <v>1111.4499999999998</v>
      </c>
      <c r="F30" s="38">
        <v>1101.8</v>
      </c>
      <c r="G30" s="38">
        <v>1092.5999999999999</v>
      </c>
      <c r="H30" s="38">
        <v>1130.2999999999997</v>
      </c>
      <c r="I30" s="38">
        <v>1139.5</v>
      </c>
      <c r="J30" s="38">
        <v>1149.1499999999996</v>
      </c>
      <c r="K30" s="31">
        <v>1129.8499999999999</v>
      </c>
      <c r="L30" s="31">
        <v>1111</v>
      </c>
      <c r="M30" s="31">
        <v>1.7559899999999999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3598.45</v>
      </c>
      <c r="D31" s="38">
        <v>3597.0833333333335</v>
      </c>
      <c r="E31" s="38">
        <v>3551.3666666666668</v>
      </c>
      <c r="F31" s="38">
        <v>3504.2833333333333</v>
      </c>
      <c r="G31" s="38">
        <v>3458.5666666666666</v>
      </c>
      <c r="H31" s="38">
        <v>3644.166666666667</v>
      </c>
      <c r="I31" s="38">
        <v>3689.8833333333332</v>
      </c>
      <c r="J31" s="38">
        <v>3736.9666666666672</v>
      </c>
      <c r="K31" s="31">
        <v>3642.8</v>
      </c>
      <c r="L31" s="31">
        <v>3550</v>
      </c>
      <c r="M31" s="31">
        <v>1.1484099999999999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1749.25</v>
      </c>
      <c r="D32" s="38">
        <v>1743.6833333333334</v>
      </c>
      <c r="E32" s="38">
        <v>1727.5666666666668</v>
      </c>
      <c r="F32" s="38">
        <v>1705.8833333333334</v>
      </c>
      <c r="G32" s="38">
        <v>1689.7666666666669</v>
      </c>
      <c r="H32" s="38">
        <v>1765.3666666666668</v>
      </c>
      <c r="I32" s="38">
        <v>1781.4833333333336</v>
      </c>
      <c r="J32" s="38">
        <v>1803.1666666666667</v>
      </c>
      <c r="K32" s="31">
        <v>1759.8</v>
      </c>
      <c r="L32" s="31">
        <v>1722</v>
      </c>
      <c r="M32" s="31">
        <v>0.75890999999999997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786.2</v>
      </c>
      <c r="D33" s="38">
        <v>787.05000000000007</v>
      </c>
      <c r="E33" s="38">
        <v>779.15000000000009</v>
      </c>
      <c r="F33" s="38">
        <v>772.1</v>
      </c>
      <c r="G33" s="38">
        <v>764.2</v>
      </c>
      <c r="H33" s="38">
        <v>794.10000000000014</v>
      </c>
      <c r="I33" s="38">
        <v>802</v>
      </c>
      <c r="J33" s="38">
        <v>809.05000000000018</v>
      </c>
      <c r="K33" s="31">
        <v>794.95</v>
      </c>
      <c r="L33" s="31">
        <v>780</v>
      </c>
      <c r="M33" s="31">
        <v>1.0810999999999999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4227.25</v>
      </c>
      <c r="D34" s="38">
        <v>4197.583333333333</v>
      </c>
      <c r="E34" s="38">
        <v>4160.2666666666664</v>
      </c>
      <c r="F34" s="38">
        <v>4093.2833333333338</v>
      </c>
      <c r="G34" s="38">
        <v>4055.9666666666672</v>
      </c>
      <c r="H34" s="38">
        <v>4264.5666666666657</v>
      </c>
      <c r="I34" s="38">
        <v>4301.8833333333332</v>
      </c>
      <c r="J34" s="38">
        <v>4368.866666666665</v>
      </c>
      <c r="K34" s="31">
        <v>4234.8999999999996</v>
      </c>
      <c r="L34" s="31">
        <v>4130.6000000000004</v>
      </c>
      <c r="M34" s="31">
        <v>3.3328500000000001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2325.0500000000002</v>
      </c>
      <c r="D35" s="38">
        <v>2331.9166666666665</v>
      </c>
      <c r="E35" s="38">
        <v>2309.833333333333</v>
      </c>
      <c r="F35" s="38">
        <v>2294.6166666666663</v>
      </c>
      <c r="G35" s="38">
        <v>2272.5333333333328</v>
      </c>
      <c r="H35" s="38">
        <v>2347.1333333333332</v>
      </c>
      <c r="I35" s="38">
        <v>2369.2166666666662</v>
      </c>
      <c r="J35" s="38">
        <v>2384.4333333333334</v>
      </c>
      <c r="K35" s="31">
        <v>2354</v>
      </c>
      <c r="L35" s="31">
        <v>2316.6999999999998</v>
      </c>
      <c r="M35" s="31">
        <v>0.33384999999999998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624.45000000000005</v>
      </c>
      <c r="D36" s="38">
        <v>623.94999999999993</v>
      </c>
      <c r="E36" s="38">
        <v>620.49999999999989</v>
      </c>
      <c r="F36" s="38">
        <v>616.54999999999995</v>
      </c>
      <c r="G36" s="38">
        <v>613.09999999999991</v>
      </c>
      <c r="H36" s="38">
        <v>627.89999999999986</v>
      </c>
      <c r="I36" s="38">
        <v>631.34999999999991</v>
      </c>
      <c r="J36" s="38">
        <v>635.29999999999984</v>
      </c>
      <c r="K36" s="31">
        <v>627.4</v>
      </c>
      <c r="L36" s="31">
        <v>620</v>
      </c>
      <c r="M36" s="31">
        <v>5.5557499999999997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2493</v>
      </c>
      <c r="D37" s="38">
        <v>2511</v>
      </c>
      <c r="E37" s="38">
        <v>2463</v>
      </c>
      <c r="F37" s="38">
        <v>2433</v>
      </c>
      <c r="G37" s="38">
        <v>2385</v>
      </c>
      <c r="H37" s="38">
        <v>2541</v>
      </c>
      <c r="I37" s="38">
        <v>2589</v>
      </c>
      <c r="J37" s="38">
        <v>2619</v>
      </c>
      <c r="K37" s="31">
        <v>2559</v>
      </c>
      <c r="L37" s="31">
        <v>2481</v>
      </c>
      <c r="M37" s="31">
        <v>0.97690999999999995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462.65</v>
      </c>
      <c r="D38" s="38">
        <v>463.3</v>
      </c>
      <c r="E38" s="38">
        <v>459.85</v>
      </c>
      <c r="F38" s="38">
        <v>457.05</v>
      </c>
      <c r="G38" s="38">
        <v>453.6</v>
      </c>
      <c r="H38" s="38">
        <v>466.1</v>
      </c>
      <c r="I38" s="38">
        <v>469.54999999999995</v>
      </c>
      <c r="J38" s="38">
        <v>472.35</v>
      </c>
      <c r="K38" s="31">
        <v>466.75</v>
      </c>
      <c r="L38" s="31">
        <v>460.5</v>
      </c>
      <c r="M38" s="31">
        <v>24.839189999999999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1734.15</v>
      </c>
      <c r="D39" s="38">
        <v>1724.5666666666668</v>
      </c>
      <c r="E39" s="38">
        <v>1674.1833333333336</v>
      </c>
      <c r="F39" s="38">
        <v>1614.2166666666667</v>
      </c>
      <c r="G39" s="38">
        <v>1563.8333333333335</v>
      </c>
      <c r="H39" s="38">
        <v>1784.5333333333338</v>
      </c>
      <c r="I39" s="38">
        <v>1834.916666666667</v>
      </c>
      <c r="J39" s="38">
        <v>1894.8833333333339</v>
      </c>
      <c r="K39" s="31">
        <v>1774.95</v>
      </c>
      <c r="L39" s="31">
        <v>1664.6</v>
      </c>
      <c r="M39" s="31">
        <v>13.23986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941</v>
      </c>
      <c r="D40" s="38">
        <v>938.26666666666677</v>
      </c>
      <c r="E40" s="38">
        <v>932.73333333333358</v>
      </c>
      <c r="F40" s="38">
        <v>924.46666666666681</v>
      </c>
      <c r="G40" s="38">
        <v>918.93333333333362</v>
      </c>
      <c r="H40" s="38">
        <v>946.53333333333353</v>
      </c>
      <c r="I40" s="38">
        <v>952.06666666666661</v>
      </c>
      <c r="J40" s="38">
        <v>960.33333333333348</v>
      </c>
      <c r="K40" s="31">
        <v>943.8</v>
      </c>
      <c r="L40" s="31">
        <v>930</v>
      </c>
      <c r="M40" s="31">
        <v>0.46272999999999997</v>
      </c>
      <c r="N40" s="1"/>
      <c r="O40" s="1"/>
    </row>
    <row r="41" spans="1:15" ht="12.75" customHeight="1">
      <c r="A41" s="33">
        <v>31</v>
      </c>
      <c r="B41" s="58" t="s">
        <v>861</v>
      </c>
      <c r="C41" s="31">
        <v>3978.5</v>
      </c>
      <c r="D41" s="38">
        <v>3962.1666666666665</v>
      </c>
      <c r="E41" s="38">
        <v>3916.333333333333</v>
      </c>
      <c r="F41" s="38">
        <v>3854.1666666666665</v>
      </c>
      <c r="G41" s="38">
        <v>3808.333333333333</v>
      </c>
      <c r="H41" s="38">
        <v>4024.333333333333</v>
      </c>
      <c r="I41" s="38">
        <v>4070.1666666666661</v>
      </c>
      <c r="J41" s="38">
        <v>4132.333333333333</v>
      </c>
      <c r="K41" s="31">
        <v>4008</v>
      </c>
      <c r="L41" s="31">
        <v>3900</v>
      </c>
      <c r="M41" s="31">
        <v>0.87283999999999995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1527.5</v>
      </c>
      <c r="D42" s="38">
        <v>1513.2166666666665</v>
      </c>
      <c r="E42" s="38">
        <v>1486.4333333333329</v>
      </c>
      <c r="F42" s="38">
        <v>1445.3666666666666</v>
      </c>
      <c r="G42" s="38">
        <v>1418.583333333333</v>
      </c>
      <c r="H42" s="38">
        <v>1554.2833333333328</v>
      </c>
      <c r="I42" s="38">
        <v>1581.0666666666662</v>
      </c>
      <c r="J42" s="38">
        <v>1622.1333333333328</v>
      </c>
      <c r="K42" s="31">
        <v>1540</v>
      </c>
      <c r="L42" s="31">
        <v>1472.15</v>
      </c>
      <c r="M42" s="31">
        <v>11.276389999999999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4981.3500000000004</v>
      </c>
      <c r="D43" s="38">
        <v>4988.45</v>
      </c>
      <c r="E43" s="38">
        <v>4950.8999999999996</v>
      </c>
      <c r="F43" s="38">
        <v>4920.45</v>
      </c>
      <c r="G43" s="38">
        <v>4882.8999999999996</v>
      </c>
      <c r="H43" s="38">
        <v>5018.8999999999996</v>
      </c>
      <c r="I43" s="38">
        <v>5056.4500000000007</v>
      </c>
      <c r="J43" s="38">
        <v>5086.8999999999996</v>
      </c>
      <c r="K43" s="31">
        <v>5026</v>
      </c>
      <c r="L43" s="31">
        <v>4958</v>
      </c>
      <c r="M43" s="31">
        <v>2.68668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438.55</v>
      </c>
      <c r="D44" s="38">
        <v>437.51666666666671</v>
      </c>
      <c r="E44" s="38">
        <v>435.18333333333339</v>
      </c>
      <c r="F44" s="38">
        <v>431.81666666666666</v>
      </c>
      <c r="G44" s="38">
        <v>429.48333333333335</v>
      </c>
      <c r="H44" s="38">
        <v>440.88333333333344</v>
      </c>
      <c r="I44" s="38">
        <v>443.21666666666681</v>
      </c>
      <c r="J44" s="38">
        <v>446.58333333333348</v>
      </c>
      <c r="K44" s="31">
        <v>439.85</v>
      </c>
      <c r="L44" s="31">
        <v>434.15</v>
      </c>
      <c r="M44" s="31">
        <v>5.8604500000000002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263.7</v>
      </c>
      <c r="D45" s="38">
        <v>263.40000000000003</v>
      </c>
      <c r="E45" s="38">
        <v>261.30000000000007</v>
      </c>
      <c r="F45" s="38">
        <v>258.90000000000003</v>
      </c>
      <c r="G45" s="38">
        <v>256.80000000000007</v>
      </c>
      <c r="H45" s="38">
        <v>265.80000000000007</v>
      </c>
      <c r="I45" s="38">
        <v>267.90000000000009</v>
      </c>
      <c r="J45" s="38">
        <v>270.30000000000007</v>
      </c>
      <c r="K45" s="31">
        <v>265.5</v>
      </c>
      <c r="L45" s="31">
        <v>261</v>
      </c>
      <c r="M45" s="31">
        <v>2.9742899999999999</v>
      </c>
      <c r="N45" s="1"/>
      <c r="O45" s="1"/>
    </row>
    <row r="46" spans="1:15" ht="12.75" customHeight="1">
      <c r="A46" s="33">
        <v>36</v>
      </c>
      <c r="B46" s="58" t="s">
        <v>860</v>
      </c>
      <c r="C46" s="31">
        <v>518.5</v>
      </c>
      <c r="D46" s="38">
        <v>519.36666666666667</v>
      </c>
      <c r="E46" s="38">
        <v>516.33333333333337</v>
      </c>
      <c r="F46" s="38">
        <v>514.16666666666674</v>
      </c>
      <c r="G46" s="38">
        <v>511.13333333333344</v>
      </c>
      <c r="H46" s="38">
        <v>521.5333333333333</v>
      </c>
      <c r="I46" s="38">
        <v>524.56666666666661</v>
      </c>
      <c r="J46" s="38">
        <v>526.73333333333323</v>
      </c>
      <c r="K46" s="31">
        <v>522.4</v>
      </c>
      <c r="L46" s="31">
        <v>517.20000000000005</v>
      </c>
      <c r="M46" s="31">
        <v>1.0188699999999999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532.6</v>
      </c>
      <c r="D47" s="38">
        <v>529.91666666666663</v>
      </c>
      <c r="E47" s="38">
        <v>525.7833333333333</v>
      </c>
      <c r="F47" s="38">
        <v>518.9666666666667</v>
      </c>
      <c r="G47" s="38">
        <v>514.83333333333337</v>
      </c>
      <c r="H47" s="38">
        <v>536.73333333333323</v>
      </c>
      <c r="I47" s="38">
        <v>540.86666666666667</v>
      </c>
      <c r="J47" s="38">
        <v>547.68333333333317</v>
      </c>
      <c r="K47" s="31">
        <v>534.04999999999995</v>
      </c>
      <c r="L47" s="31">
        <v>523.1</v>
      </c>
      <c r="M47" s="31">
        <v>0.59238000000000002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187.55</v>
      </c>
      <c r="D48" s="38">
        <v>186.05000000000004</v>
      </c>
      <c r="E48" s="38">
        <v>183.80000000000007</v>
      </c>
      <c r="F48" s="38">
        <v>180.05000000000004</v>
      </c>
      <c r="G48" s="38">
        <v>177.80000000000007</v>
      </c>
      <c r="H48" s="38">
        <v>189.80000000000007</v>
      </c>
      <c r="I48" s="38">
        <v>192.05</v>
      </c>
      <c r="J48" s="38">
        <v>195.80000000000007</v>
      </c>
      <c r="K48" s="31">
        <v>188.3</v>
      </c>
      <c r="L48" s="31">
        <v>182.3</v>
      </c>
      <c r="M48" s="31">
        <v>170.38237000000001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3331</v>
      </c>
      <c r="D49" s="38">
        <v>3330.3166666666671</v>
      </c>
      <c r="E49" s="38">
        <v>3303.6833333333343</v>
      </c>
      <c r="F49" s="38">
        <v>3276.3666666666672</v>
      </c>
      <c r="G49" s="38">
        <v>3249.7333333333345</v>
      </c>
      <c r="H49" s="38">
        <v>3357.6333333333341</v>
      </c>
      <c r="I49" s="38">
        <v>3384.2666666666664</v>
      </c>
      <c r="J49" s="38">
        <v>3411.5833333333339</v>
      </c>
      <c r="K49" s="31">
        <v>3356.95</v>
      </c>
      <c r="L49" s="31">
        <v>3303</v>
      </c>
      <c r="M49" s="31">
        <v>6.43222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308.60000000000002</v>
      </c>
      <c r="D50" s="38">
        <v>309.9666666666667</v>
      </c>
      <c r="E50" s="38">
        <v>304.13333333333338</v>
      </c>
      <c r="F50" s="38">
        <v>299.66666666666669</v>
      </c>
      <c r="G50" s="38">
        <v>293.83333333333337</v>
      </c>
      <c r="H50" s="38">
        <v>314.43333333333339</v>
      </c>
      <c r="I50" s="38">
        <v>320.26666666666665</v>
      </c>
      <c r="J50" s="38">
        <v>324.73333333333341</v>
      </c>
      <c r="K50" s="31">
        <v>315.8</v>
      </c>
      <c r="L50" s="31">
        <v>305.5</v>
      </c>
      <c r="M50" s="31">
        <v>5.2937700000000003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1977.3</v>
      </c>
      <c r="D51" s="38">
        <v>1977.5333333333335</v>
      </c>
      <c r="E51" s="38">
        <v>1955.166666666667</v>
      </c>
      <c r="F51" s="38">
        <v>1933.0333333333335</v>
      </c>
      <c r="G51" s="38">
        <v>1910.666666666667</v>
      </c>
      <c r="H51" s="38">
        <v>1999.666666666667</v>
      </c>
      <c r="I51" s="38">
        <v>2022.0333333333333</v>
      </c>
      <c r="J51" s="38">
        <v>2044.166666666667</v>
      </c>
      <c r="K51" s="31">
        <v>1999.9</v>
      </c>
      <c r="L51" s="31">
        <v>1955.4</v>
      </c>
      <c r="M51" s="31">
        <v>6.2662000000000004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6898.85</v>
      </c>
      <c r="D52" s="38">
        <v>6925.8166666666666</v>
      </c>
      <c r="E52" s="38">
        <v>6857.9833333333336</v>
      </c>
      <c r="F52" s="38">
        <v>6817.1166666666668</v>
      </c>
      <c r="G52" s="38">
        <v>6749.2833333333338</v>
      </c>
      <c r="H52" s="38">
        <v>6966.6833333333334</v>
      </c>
      <c r="I52" s="38">
        <v>7034.5166666666673</v>
      </c>
      <c r="J52" s="38">
        <v>7075.3833333333332</v>
      </c>
      <c r="K52" s="31">
        <v>6993.65</v>
      </c>
      <c r="L52" s="31">
        <v>6884.95</v>
      </c>
      <c r="M52" s="31">
        <v>0.39322000000000001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717.4</v>
      </c>
      <c r="D53" s="38">
        <v>719.81666666666661</v>
      </c>
      <c r="E53" s="38">
        <v>709.68333333333317</v>
      </c>
      <c r="F53" s="38">
        <v>701.96666666666658</v>
      </c>
      <c r="G53" s="38">
        <v>691.83333333333314</v>
      </c>
      <c r="H53" s="38">
        <v>727.53333333333319</v>
      </c>
      <c r="I53" s="38">
        <v>737.66666666666663</v>
      </c>
      <c r="J53" s="38">
        <v>745.38333333333321</v>
      </c>
      <c r="K53" s="31">
        <v>729.95</v>
      </c>
      <c r="L53" s="31">
        <v>712.1</v>
      </c>
      <c r="M53" s="31">
        <v>17.730080000000001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879.25</v>
      </c>
      <c r="D54" s="38">
        <v>876.41666666666663</v>
      </c>
      <c r="E54" s="38">
        <v>867.83333333333326</v>
      </c>
      <c r="F54" s="38">
        <v>856.41666666666663</v>
      </c>
      <c r="G54" s="38">
        <v>847.83333333333326</v>
      </c>
      <c r="H54" s="38">
        <v>887.83333333333326</v>
      </c>
      <c r="I54" s="38">
        <v>896.41666666666652</v>
      </c>
      <c r="J54" s="38">
        <v>907.83333333333326</v>
      </c>
      <c r="K54" s="31">
        <v>885</v>
      </c>
      <c r="L54" s="31">
        <v>865</v>
      </c>
      <c r="M54" s="31">
        <v>31.198989999999998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403.15</v>
      </c>
      <c r="D55" s="38">
        <v>404</v>
      </c>
      <c r="E55" s="38">
        <v>400.2</v>
      </c>
      <c r="F55" s="38">
        <v>397.25</v>
      </c>
      <c r="G55" s="38">
        <v>393.45</v>
      </c>
      <c r="H55" s="38">
        <v>406.95</v>
      </c>
      <c r="I55" s="38">
        <v>410.74999999999994</v>
      </c>
      <c r="J55" s="38">
        <v>413.7</v>
      </c>
      <c r="K55" s="31">
        <v>407.8</v>
      </c>
      <c r="L55" s="31">
        <v>401.05</v>
      </c>
      <c r="M55" s="31">
        <v>0.92459000000000002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3628.75</v>
      </c>
      <c r="D56" s="38">
        <v>3634.6833333333329</v>
      </c>
      <c r="E56" s="38">
        <v>3609.4166666666661</v>
      </c>
      <c r="F56" s="38">
        <v>3590.083333333333</v>
      </c>
      <c r="G56" s="38">
        <v>3564.8166666666662</v>
      </c>
      <c r="H56" s="38">
        <v>3654.016666666666</v>
      </c>
      <c r="I56" s="38">
        <v>3679.2833333333333</v>
      </c>
      <c r="J56" s="38">
        <v>3698.6166666666659</v>
      </c>
      <c r="K56" s="31">
        <v>3659.95</v>
      </c>
      <c r="L56" s="31">
        <v>3615.35</v>
      </c>
      <c r="M56" s="31">
        <v>2.5737800000000002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950</v>
      </c>
      <c r="D57" s="38">
        <v>949.19999999999993</v>
      </c>
      <c r="E57" s="38">
        <v>945.09999999999991</v>
      </c>
      <c r="F57" s="38">
        <v>940.19999999999993</v>
      </c>
      <c r="G57" s="38">
        <v>936.09999999999991</v>
      </c>
      <c r="H57" s="38">
        <v>954.09999999999991</v>
      </c>
      <c r="I57" s="38">
        <v>958.2</v>
      </c>
      <c r="J57" s="38">
        <v>963.09999999999991</v>
      </c>
      <c r="K57" s="31">
        <v>953.3</v>
      </c>
      <c r="L57" s="31">
        <v>944.3</v>
      </c>
      <c r="M57" s="31">
        <v>77.01831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4666.55</v>
      </c>
      <c r="D58" s="38">
        <v>4657.4833333333336</v>
      </c>
      <c r="E58" s="38">
        <v>4625.166666666667</v>
      </c>
      <c r="F58" s="38">
        <v>4583.7833333333338</v>
      </c>
      <c r="G58" s="38">
        <v>4551.4666666666672</v>
      </c>
      <c r="H58" s="38">
        <v>4698.8666666666668</v>
      </c>
      <c r="I58" s="38">
        <v>4731.1833333333325</v>
      </c>
      <c r="J58" s="38">
        <v>4772.5666666666666</v>
      </c>
      <c r="K58" s="31">
        <v>4689.8</v>
      </c>
      <c r="L58" s="31">
        <v>4616.1000000000004</v>
      </c>
      <c r="M58" s="31">
        <v>2.8203399999999998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7125.35</v>
      </c>
      <c r="D59" s="38">
        <v>7143.1166666666659</v>
      </c>
      <c r="E59" s="38">
        <v>7072.2333333333318</v>
      </c>
      <c r="F59" s="38">
        <v>7019.1166666666659</v>
      </c>
      <c r="G59" s="38">
        <v>6948.2333333333318</v>
      </c>
      <c r="H59" s="38">
        <v>7196.2333333333318</v>
      </c>
      <c r="I59" s="38">
        <v>7267.116666666665</v>
      </c>
      <c r="J59" s="38">
        <v>7320.2333333333318</v>
      </c>
      <c r="K59" s="31">
        <v>7214</v>
      </c>
      <c r="L59" s="31">
        <v>7090</v>
      </c>
      <c r="M59" s="31">
        <v>5.1157199999999996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1516.6</v>
      </c>
      <c r="D60" s="38">
        <v>1517.1166666666668</v>
      </c>
      <c r="E60" s="38">
        <v>1504.4833333333336</v>
      </c>
      <c r="F60" s="38">
        <v>1492.3666666666668</v>
      </c>
      <c r="G60" s="38">
        <v>1479.7333333333336</v>
      </c>
      <c r="H60" s="38">
        <v>1529.2333333333336</v>
      </c>
      <c r="I60" s="38">
        <v>1541.8666666666668</v>
      </c>
      <c r="J60" s="38">
        <v>1553.9833333333336</v>
      </c>
      <c r="K60" s="31">
        <v>1529.75</v>
      </c>
      <c r="L60" s="31">
        <v>1505</v>
      </c>
      <c r="M60" s="31">
        <v>10.65831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7453.2</v>
      </c>
      <c r="D61" s="38">
        <v>7468.3166666666666</v>
      </c>
      <c r="E61" s="38">
        <v>7386.6333333333332</v>
      </c>
      <c r="F61" s="38">
        <v>7320.0666666666666</v>
      </c>
      <c r="G61" s="38">
        <v>7238.3833333333332</v>
      </c>
      <c r="H61" s="38">
        <v>7534.8833333333332</v>
      </c>
      <c r="I61" s="38">
        <v>7616.5666666666657</v>
      </c>
      <c r="J61" s="38">
        <v>7683.1333333333332</v>
      </c>
      <c r="K61" s="31">
        <v>7550</v>
      </c>
      <c r="L61" s="31">
        <v>7401.75</v>
      </c>
      <c r="M61" s="31">
        <v>0.31574999999999998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2196.4</v>
      </c>
      <c r="D62" s="38">
        <v>2198.9833333333331</v>
      </c>
      <c r="E62" s="38">
        <v>2188.6166666666663</v>
      </c>
      <c r="F62" s="38">
        <v>2180.833333333333</v>
      </c>
      <c r="G62" s="38">
        <v>2170.4666666666662</v>
      </c>
      <c r="H62" s="38">
        <v>2206.7666666666664</v>
      </c>
      <c r="I62" s="38">
        <v>2217.1333333333332</v>
      </c>
      <c r="J62" s="38">
        <v>2224.9166666666665</v>
      </c>
      <c r="K62" s="31">
        <v>2209.35</v>
      </c>
      <c r="L62" s="31">
        <v>2191.1999999999998</v>
      </c>
      <c r="M62" s="31">
        <v>0.16001000000000001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2355</v>
      </c>
      <c r="D63" s="38">
        <v>2353.3333333333335</v>
      </c>
      <c r="E63" s="38">
        <v>2321.666666666667</v>
      </c>
      <c r="F63" s="38">
        <v>2288.3333333333335</v>
      </c>
      <c r="G63" s="38">
        <v>2256.666666666667</v>
      </c>
      <c r="H63" s="38">
        <v>2386.666666666667</v>
      </c>
      <c r="I63" s="38">
        <v>2418.3333333333339</v>
      </c>
      <c r="J63" s="38">
        <v>2451.666666666667</v>
      </c>
      <c r="K63" s="31">
        <v>2385</v>
      </c>
      <c r="L63" s="31">
        <v>2320</v>
      </c>
      <c r="M63" s="31">
        <v>3.0659000000000001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394.7</v>
      </c>
      <c r="D64" s="38">
        <v>394.11666666666662</v>
      </c>
      <c r="E64" s="38">
        <v>390.88333333333321</v>
      </c>
      <c r="F64" s="38">
        <v>387.06666666666661</v>
      </c>
      <c r="G64" s="38">
        <v>383.8333333333332</v>
      </c>
      <c r="H64" s="38">
        <v>397.93333333333322</v>
      </c>
      <c r="I64" s="38">
        <v>401.16666666666669</v>
      </c>
      <c r="J64" s="38">
        <v>404.98333333333323</v>
      </c>
      <c r="K64" s="31">
        <v>397.35</v>
      </c>
      <c r="L64" s="31">
        <v>390.3</v>
      </c>
      <c r="M64" s="31">
        <v>8.8458000000000006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232.3</v>
      </c>
      <c r="D65" s="38">
        <v>232.25</v>
      </c>
      <c r="E65" s="38">
        <v>230.15</v>
      </c>
      <c r="F65" s="38">
        <v>228</v>
      </c>
      <c r="G65" s="38">
        <v>225.9</v>
      </c>
      <c r="H65" s="38">
        <v>234.4</v>
      </c>
      <c r="I65" s="38">
        <v>236.50000000000003</v>
      </c>
      <c r="J65" s="38">
        <v>238.65</v>
      </c>
      <c r="K65" s="31">
        <v>234.35</v>
      </c>
      <c r="L65" s="31">
        <v>230.1</v>
      </c>
      <c r="M65" s="31">
        <v>86.15043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194.05</v>
      </c>
      <c r="D66" s="38">
        <v>193.98333333333335</v>
      </c>
      <c r="E66" s="38">
        <v>192.41666666666669</v>
      </c>
      <c r="F66" s="38">
        <v>190.78333333333333</v>
      </c>
      <c r="G66" s="38">
        <v>189.21666666666667</v>
      </c>
      <c r="H66" s="38">
        <v>195.6166666666667</v>
      </c>
      <c r="I66" s="38">
        <v>197.18333333333337</v>
      </c>
      <c r="J66" s="38">
        <v>198.81666666666672</v>
      </c>
      <c r="K66" s="31">
        <v>195.55</v>
      </c>
      <c r="L66" s="31">
        <v>192.35</v>
      </c>
      <c r="M66" s="31">
        <v>182.58446000000001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87.75</v>
      </c>
      <c r="D67" s="38">
        <v>87</v>
      </c>
      <c r="E67" s="38">
        <v>86.05</v>
      </c>
      <c r="F67" s="38">
        <v>84.35</v>
      </c>
      <c r="G67" s="38">
        <v>83.399999999999991</v>
      </c>
      <c r="H67" s="38">
        <v>88.7</v>
      </c>
      <c r="I67" s="38">
        <v>89.649999999999991</v>
      </c>
      <c r="J67" s="38">
        <v>91.350000000000009</v>
      </c>
      <c r="K67" s="31">
        <v>87.95</v>
      </c>
      <c r="L67" s="31">
        <v>85.3</v>
      </c>
      <c r="M67" s="31">
        <v>140.66381000000001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37.299999999999997</v>
      </c>
      <c r="D68" s="38">
        <v>37.066666666666663</v>
      </c>
      <c r="E68" s="38">
        <v>36.483333333333327</v>
      </c>
      <c r="F68" s="38">
        <v>35.666666666666664</v>
      </c>
      <c r="G68" s="38">
        <v>35.083333333333329</v>
      </c>
      <c r="H68" s="38">
        <v>37.883333333333326</v>
      </c>
      <c r="I68" s="38">
        <v>38.466666666666669</v>
      </c>
      <c r="J68" s="38">
        <v>39.283333333333324</v>
      </c>
      <c r="K68" s="31">
        <v>37.65</v>
      </c>
      <c r="L68" s="31">
        <v>36.25</v>
      </c>
      <c r="M68" s="31">
        <v>910.76607999999999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2588.6999999999998</v>
      </c>
      <c r="D69" s="38">
        <v>2593.65</v>
      </c>
      <c r="E69" s="38">
        <v>2575.1000000000004</v>
      </c>
      <c r="F69" s="38">
        <v>2561.5000000000005</v>
      </c>
      <c r="G69" s="38">
        <v>2542.9500000000007</v>
      </c>
      <c r="H69" s="38">
        <v>2607.25</v>
      </c>
      <c r="I69" s="38">
        <v>2625.8</v>
      </c>
      <c r="J69" s="38">
        <v>2639.3999999999996</v>
      </c>
      <c r="K69" s="31">
        <v>2612.1999999999998</v>
      </c>
      <c r="L69" s="31">
        <v>2580.0500000000002</v>
      </c>
      <c r="M69" s="31">
        <v>7.7810000000000004E-2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1700.3</v>
      </c>
      <c r="D70" s="38">
        <v>1720.8166666666666</v>
      </c>
      <c r="E70" s="38">
        <v>1675.4833333333331</v>
      </c>
      <c r="F70" s="38">
        <v>1650.6666666666665</v>
      </c>
      <c r="G70" s="38">
        <v>1605.333333333333</v>
      </c>
      <c r="H70" s="38">
        <v>1745.6333333333332</v>
      </c>
      <c r="I70" s="38">
        <v>1790.9666666666667</v>
      </c>
      <c r="J70" s="38">
        <v>1815.7833333333333</v>
      </c>
      <c r="K70" s="31">
        <v>1766.15</v>
      </c>
      <c r="L70" s="31">
        <v>1696</v>
      </c>
      <c r="M70" s="31">
        <v>3.94387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4817.75</v>
      </c>
      <c r="D71" s="38">
        <v>4819.55</v>
      </c>
      <c r="E71" s="38">
        <v>4774.1000000000004</v>
      </c>
      <c r="F71" s="38">
        <v>4730.45</v>
      </c>
      <c r="G71" s="38">
        <v>4685</v>
      </c>
      <c r="H71" s="38">
        <v>4863.2000000000007</v>
      </c>
      <c r="I71" s="38">
        <v>4908.6499999999996</v>
      </c>
      <c r="J71" s="38">
        <v>4952.3000000000011</v>
      </c>
      <c r="K71" s="31">
        <v>4865</v>
      </c>
      <c r="L71" s="31">
        <v>4775.8999999999996</v>
      </c>
      <c r="M71" s="31">
        <v>0.43142999999999998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2025.8</v>
      </c>
      <c r="D72" s="38">
        <v>2030.1999999999998</v>
      </c>
      <c r="E72" s="38">
        <v>2007.7999999999997</v>
      </c>
      <c r="F72" s="38">
        <v>1989.8</v>
      </c>
      <c r="G72" s="38">
        <v>1967.3999999999999</v>
      </c>
      <c r="H72" s="38">
        <v>2048.1999999999998</v>
      </c>
      <c r="I72" s="38">
        <v>2070.5999999999995</v>
      </c>
      <c r="J72" s="38">
        <v>2088.5999999999995</v>
      </c>
      <c r="K72" s="31">
        <v>2052.6</v>
      </c>
      <c r="L72" s="31">
        <v>2012.2</v>
      </c>
      <c r="M72" s="31">
        <v>1.38391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698.6</v>
      </c>
      <c r="D73" s="38">
        <v>702.2166666666667</v>
      </c>
      <c r="E73" s="38">
        <v>683.13333333333344</v>
      </c>
      <c r="F73" s="38">
        <v>667.66666666666674</v>
      </c>
      <c r="G73" s="38">
        <v>648.58333333333348</v>
      </c>
      <c r="H73" s="38">
        <v>717.68333333333339</v>
      </c>
      <c r="I73" s="38">
        <v>736.76666666666665</v>
      </c>
      <c r="J73" s="38">
        <v>752.23333333333335</v>
      </c>
      <c r="K73" s="31">
        <v>721.3</v>
      </c>
      <c r="L73" s="31">
        <v>686.75</v>
      </c>
      <c r="M73" s="31">
        <v>26.623989999999999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1142.8</v>
      </c>
      <c r="D74" s="38">
        <v>1140.3</v>
      </c>
      <c r="E74" s="38">
        <v>1123.5999999999999</v>
      </c>
      <c r="F74" s="38">
        <v>1104.3999999999999</v>
      </c>
      <c r="G74" s="38">
        <v>1087.6999999999998</v>
      </c>
      <c r="H74" s="38">
        <v>1159.5</v>
      </c>
      <c r="I74" s="38">
        <v>1176.2000000000003</v>
      </c>
      <c r="J74" s="38">
        <v>1195.4000000000001</v>
      </c>
      <c r="K74" s="31">
        <v>1157</v>
      </c>
      <c r="L74" s="31">
        <v>1121.0999999999999</v>
      </c>
      <c r="M74" s="31">
        <v>3.0331199999999998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131.69999999999999</v>
      </c>
      <c r="D75" s="38">
        <v>131.03333333333333</v>
      </c>
      <c r="E75" s="38">
        <v>129.66666666666666</v>
      </c>
      <c r="F75" s="38">
        <v>127.63333333333333</v>
      </c>
      <c r="G75" s="38">
        <v>126.26666666666665</v>
      </c>
      <c r="H75" s="38">
        <v>133.06666666666666</v>
      </c>
      <c r="I75" s="38">
        <v>134.43333333333334</v>
      </c>
      <c r="J75" s="38">
        <v>136.46666666666667</v>
      </c>
      <c r="K75" s="31">
        <v>132.4</v>
      </c>
      <c r="L75" s="31">
        <v>129</v>
      </c>
      <c r="M75" s="31">
        <v>131.11006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963.1</v>
      </c>
      <c r="D76" s="38">
        <v>941.76666666666677</v>
      </c>
      <c r="E76" s="38">
        <v>908.53333333333353</v>
      </c>
      <c r="F76" s="38">
        <v>853.96666666666681</v>
      </c>
      <c r="G76" s="38">
        <v>820.73333333333358</v>
      </c>
      <c r="H76" s="38">
        <v>996.33333333333348</v>
      </c>
      <c r="I76" s="38">
        <v>1029.5666666666668</v>
      </c>
      <c r="J76" s="38">
        <v>1084.1333333333334</v>
      </c>
      <c r="K76" s="31">
        <v>975</v>
      </c>
      <c r="L76" s="31">
        <v>887.2</v>
      </c>
      <c r="M76" s="31">
        <v>62.708730000000003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101.25</v>
      </c>
      <c r="D77" s="38">
        <v>100.59999999999998</v>
      </c>
      <c r="E77" s="38">
        <v>99.249999999999957</v>
      </c>
      <c r="F77" s="38">
        <v>97.249999999999972</v>
      </c>
      <c r="G77" s="38">
        <v>95.899999999999949</v>
      </c>
      <c r="H77" s="38">
        <v>102.59999999999997</v>
      </c>
      <c r="I77" s="38">
        <v>103.94999999999999</v>
      </c>
      <c r="J77" s="38">
        <v>105.94999999999997</v>
      </c>
      <c r="K77" s="31">
        <v>101.95</v>
      </c>
      <c r="L77" s="31">
        <v>98.6</v>
      </c>
      <c r="M77" s="31">
        <v>204.54065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360.35</v>
      </c>
      <c r="D78" s="38">
        <v>360.0333333333333</v>
      </c>
      <c r="E78" s="38">
        <v>358.36666666666662</v>
      </c>
      <c r="F78" s="38">
        <v>356.38333333333333</v>
      </c>
      <c r="G78" s="38">
        <v>354.71666666666664</v>
      </c>
      <c r="H78" s="38">
        <v>362.01666666666659</v>
      </c>
      <c r="I78" s="38">
        <v>363.68333333333334</v>
      </c>
      <c r="J78" s="38">
        <v>365.66666666666657</v>
      </c>
      <c r="K78" s="31">
        <v>361.7</v>
      </c>
      <c r="L78" s="31">
        <v>358.05</v>
      </c>
      <c r="M78" s="31">
        <v>32.218580000000003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883.7</v>
      </c>
      <c r="D79" s="38">
        <v>886.65</v>
      </c>
      <c r="E79" s="38">
        <v>875.84999999999991</v>
      </c>
      <c r="F79" s="38">
        <v>867.99999999999989</v>
      </c>
      <c r="G79" s="38">
        <v>857.19999999999982</v>
      </c>
      <c r="H79" s="38">
        <v>894.5</v>
      </c>
      <c r="I79" s="38">
        <v>905.3</v>
      </c>
      <c r="J79" s="38">
        <v>913.15000000000009</v>
      </c>
      <c r="K79" s="31">
        <v>897.45</v>
      </c>
      <c r="L79" s="31">
        <v>878.8</v>
      </c>
      <c r="M79" s="31">
        <v>31.851590000000002</v>
      </c>
      <c r="N79" s="1"/>
      <c r="O79" s="1"/>
    </row>
    <row r="80" spans="1:15" ht="12.75" customHeight="1">
      <c r="A80" s="33">
        <v>70</v>
      </c>
      <c r="B80" s="58" t="s">
        <v>862</v>
      </c>
      <c r="C80" s="31">
        <v>491.55</v>
      </c>
      <c r="D80" s="38">
        <v>490.3</v>
      </c>
      <c r="E80" s="38">
        <v>483.75</v>
      </c>
      <c r="F80" s="38">
        <v>475.95</v>
      </c>
      <c r="G80" s="38">
        <v>469.4</v>
      </c>
      <c r="H80" s="38">
        <v>498.1</v>
      </c>
      <c r="I80" s="38">
        <v>504.65000000000009</v>
      </c>
      <c r="J80" s="38">
        <v>512.45000000000005</v>
      </c>
      <c r="K80" s="31">
        <v>496.85</v>
      </c>
      <c r="L80" s="31">
        <v>482.5</v>
      </c>
      <c r="M80" s="31">
        <v>8.2254100000000001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270.05</v>
      </c>
      <c r="D81" s="38">
        <v>270.43333333333334</v>
      </c>
      <c r="E81" s="38">
        <v>264.36666666666667</v>
      </c>
      <c r="F81" s="38">
        <v>258.68333333333334</v>
      </c>
      <c r="G81" s="38">
        <v>252.61666666666667</v>
      </c>
      <c r="H81" s="38">
        <v>276.11666666666667</v>
      </c>
      <c r="I81" s="38">
        <v>282.18333333333339</v>
      </c>
      <c r="J81" s="38">
        <v>287.86666666666667</v>
      </c>
      <c r="K81" s="31">
        <v>276.5</v>
      </c>
      <c r="L81" s="31">
        <v>264.75</v>
      </c>
      <c r="M81" s="31">
        <v>100.18397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1220.5999999999999</v>
      </c>
      <c r="D82" s="38">
        <v>1219.2</v>
      </c>
      <c r="E82" s="38">
        <v>1206.5</v>
      </c>
      <c r="F82" s="38">
        <v>1192.3999999999999</v>
      </c>
      <c r="G82" s="38">
        <v>1179.6999999999998</v>
      </c>
      <c r="H82" s="38">
        <v>1233.3000000000002</v>
      </c>
      <c r="I82" s="38">
        <v>1246.0000000000005</v>
      </c>
      <c r="J82" s="38">
        <v>1260.1000000000004</v>
      </c>
      <c r="K82" s="31">
        <v>1231.9000000000001</v>
      </c>
      <c r="L82" s="31">
        <v>1205.0999999999999</v>
      </c>
      <c r="M82" s="31">
        <v>0.80386999999999997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454.15</v>
      </c>
      <c r="D83" s="38">
        <v>452.36666666666662</v>
      </c>
      <c r="E83" s="38">
        <v>449.18333333333322</v>
      </c>
      <c r="F83" s="38">
        <v>444.21666666666658</v>
      </c>
      <c r="G83" s="38">
        <v>441.03333333333319</v>
      </c>
      <c r="H83" s="38">
        <v>457.33333333333326</v>
      </c>
      <c r="I83" s="38">
        <v>460.51666666666665</v>
      </c>
      <c r="J83" s="38">
        <v>465.48333333333329</v>
      </c>
      <c r="K83" s="31">
        <v>455.55</v>
      </c>
      <c r="L83" s="31">
        <v>447.4</v>
      </c>
      <c r="M83" s="31">
        <v>15.490209999999999</v>
      </c>
      <c r="N83" s="1"/>
      <c r="O83" s="1"/>
    </row>
    <row r="84" spans="1:15" ht="12.75" customHeight="1">
      <c r="A84" s="33">
        <v>74</v>
      </c>
      <c r="B84" s="58" t="s">
        <v>863</v>
      </c>
      <c r="C84" s="31">
        <v>250.55</v>
      </c>
      <c r="D84" s="38">
        <v>249.35</v>
      </c>
      <c r="E84" s="38">
        <v>245.7</v>
      </c>
      <c r="F84" s="38">
        <v>240.85</v>
      </c>
      <c r="G84" s="38">
        <v>237.2</v>
      </c>
      <c r="H84" s="38">
        <v>254.2</v>
      </c>
      <c r="I84" s="38">
        <v>257.85000000000002</v>
      </c>
      <c r="J84" s="38">
        <v>262.7</v>
      </c>
      <c r="K84" s="31">
        <v>253</v>
      </c>
      <c r="L84" s="31">
        <v>244.5</v>
      </c>
      <c r="M84" s="31">
        <v>45.851999999999997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6304.9</v>
      </c>
      <c r="D85" s="38">
        <v>6327.6166666666659</v>
      </c>
      <c r="E85" s="38">
        <v>6227.2833333333319</v>
      </c>
      <c r="F85" s="38">
        <v>6149.6666666666661</v>
      </c>
      <c r="G85" s="38">
        <v>6049.3333333333321</v>
      </c>
      <c r="H85" s="38">
        <v>6405.2333333333318</v>
      </c>
      <c r="I85" s="38">
        <v>6505.5666666666657</v>
      </c>
      <c r="J85" s="38">
        <v>6583.1833333333316</v>
      </c>
      <c r="K85" s="31">
        <v>6427.95</v>
      </c>
      <c r="L85" s="31">
        <v>6250</v>
      </c>
      <c r="M85" s="31">
        <v>0.31734000000000001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745.45</v>
      </c>
      <c r="D86" s="38">
        <v>741.44999999999993</v>
      </c>
      <c r="E86" s="38">
        <v>732.99999999999989</v>
      </c>
      <c r="F86" s="38">
        <v>720.55</v>
      </c>
      <c r="G86" s="38">
        <v>712.09999999999991</v>
      </c>
      <c r="H86" s="38">
        <v>753.89999999999986</v>
      </c>
      <c r="I86" s="38">
        <v>762.34999999999991</v>
      </c>
      <c r="J86" s="38">
        <v>774.79999999999984</v>
      </c>
      <c r="K86" s="31">
        <v>749.9</v>
      </c>
      <c r="L86" s="31">
        <v>729</v>
      </c>
      <c r="M86" s="31">
        <v>2.14289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1018.95</v>
      </c>
      <c r="D87" s="38">
        <v>1020.3000000000001</v>
      </c>
      <c r="E87" s="38">
        <v>1008.6500000000001</v>
      </c>
      <c r="F87" s="38">
        <v>998.35</v>
      </c>
      <c r="G87" s="38">
        <v>986.7</v>
      </c>
      <c r="H87" s="38">
        <v>1030.6000000000001</v>
      </c>
      <c r="I87" s="38">
        <v>1042.25</v>
      </c>
      <c r="J87" s="38">
        <v>1052.5500000000002</v>
      </c>
      <c r="K87" s="31">
        <v>1031.95</v>
      </c>
      <c r="L87" s="31">
        <v>1010</v>
      </c>
      <c r="M87" s="31">
        <v>0.48364000000000001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478.05</v>
      </c>
      <c r="D88" s="38">
        <v>478.7166666666667</v>
      </c>
      <c r="E88" s="38">
        <v>473.53333333333342</v>
      </c>
      <c r="F88" s="38">
        <v>469.01666666666671</v>
      </c>
      <c r="G88" s="38">
        <v>463.83333333333343</v>
      </c>
      <c r="H88" s="38">
        <v>483.23333333333341</v>
      </c>
      <c r="I88" s="38">
        <v>488.41666666666669</v>
      </c>
      <c r="J88" s="38">
        <v>492.93333333333339</v>
      </c>
      <c r="K88" s="31">
        <v>483.9</v>
      </c>
      <c r="L88" s="31">
        <v>474.2</v>
      </c>
      <c r="M88" s="31">
        <v>3.6634600000000002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18310.3</v>
      </c>
      <c r="D89" s="38">
        <v>18263.066666666666</v>
      </c>
      <c r="E89" s="38">
        <v>18137.23333333333</v>
      </c>
      <c r="F89" s="38">
        <v>17964.166666666664</v>
      </c>
      <c r="G89" s="38">
        <v>17838.333333333328</v>
      </c>
      <c r="H89" s="38">
        <v>18436.133333333331</v>
      </c>
      <c r="I89" s="38">
        <v>18561.966666666667</v>
      </c>
      <c r="J89" s="38">
        <v>18735.033333333333</v>
      </c>
      <c r="K89" s="31">
        <v>18388.900000000001</v>
      </c>
      <c r="L89" s="31">
        <v>18090</v>
      </c>
      <c r="M89" s="31">
        <v>0.23710000000000001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565.95000000000005</v>
      </c>
      <c r="D90" s="38">
        <v>564.13333333333333</v>
      </c>
      <c r="E90" s="38">
        <v>554.51666666666665</v>
      </c>
      <c r="F90" s="38">
        <v>543.08333333333337</v>
      </c>
      <c r="G90" s="38">
        <v>533.4666666666667</v>
      </c>
      <c r="H90" s="38">
        <v>575.56666666666661</v>
      </c>
      <c r="I90" s="38">
        <v>585.18333333333317</v>
      </c>
      <c r="J90" s="38">
        <v>596.61666666666656</v>
      </c>
      <c r="K90" s="31">
        <v>573.75</v>
      </c>
      <c r="L90" s="31">
        <v>552.70000000000005</v>
      </c>
      <c r="M90" s="31">
        <v>8.4669299999999996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24.6</v>
      </c>
      <c r="D91" s="38">
        <v>24.599999999999998</v>
      </c>
      <c r="E91" s="38">
        <v>23.799999999999997</v>
      </c>
      <c r="F91" s="38">
        <v>23</v>
      </c>
      <c r="G91" s="38">
        <v>22.2</v>
      </c>
      <c r="H91" s="38">
        <v>25.399999999999995</v>
      </c>
      <c r="I91" s="38">
        <v>26.2</v>
      </c>
      <c r="J91" s="38">
        <v>26.999999999999993</v>
      </c>
      <c r="K91" s="31">
        <v>25.4</v>
      </c>
      <c r="L91" s="31">
        <v>23.8</v>
      </c>
      <c r="M91" s="31">
        <v>184.93449000000001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4600.8999999999996</v>
      </c>
      <c r="D92" s="38">
        <v>4603.083333333333</v>
      </c>
      <c r="E92" s="38">
        <v>4572.8166666666657</v>
      </c>
      <c r="F92" s="38">
        <v>4544.7333333333327</v>
      </c>
      <c r="G92" s="38">
        <v>4514.4666666666653</v>
      </c>
      <c r="H92" s="38">
        <v>4631.1666666666661</v>
      </c>
      <c r="I92" s="38">
        <v>4661.4333333333343</v>
      </c>
      <c r="J92" s="38">
        <v>4689.5166666666664</v>
      </c>
      <c r="K92" s="31">
        <v>4633.3500000000004</v>
      </c>
      <c r="L92" s="31">
        <v>4575</v>
      </c>
      <c r="M92" s="31">
        <v>9.1265800000000006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923.4</v>
      </c>
      <c r="D93" s="38">
        <v>911.35</v>
      </c>
      <c r="E93" s="38">
        <v>895.7</v>
      </c>
      <c r="F93" s="38">
        <v>868</v>
      </c>
      <c r="G93" s="38">
        <v>852.35</v>
      </c>
      <c r="H93" s="38">
        <v>939.05000000000007</v>
      </c>
      <c r="I93" s="38">
        <v>954.69999999999993</v>
      </c>
      <c r="J93" s="38">
        <v>982.40000000000009</v>
      </c>
      <c r="K93" s="31">
        <v>927</v>
      </c>
      <c r="L93" s="31">
        <v>883.65</v>
      </c>
      <c r="M93" s="31">
        <v>47.339530000000003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1601.75</v>
      </c>
      <c r="D94" s="38">
        <v>1592.1166666666668</v>
      </c>
      <c r="E94" s="38">
        <v>1573.6833333333336</v>
      </c>
      <c r="F94" s="38">
        <v>1545.6166666666668</v>
      </c>
      <c r="G94" s="38">
        <v>1527.1833333333336</v>
      </c>
      <c r="H94" s="38">
        <v>1620.1833333333336</v>
      </c>
      <c r="I94" s="38">
        <v>1638.616666666667</v>
      </c>
      <c r="J94" s="38">
        <v>1666.6833333333336</v>
      </c>
      <c r="K94" s="31">
        <v>1610.55</v>
      </c>
      <c r="L94" s="31">
        <v>1564.05</v>
      </c>
      <c r="M94" s="31">
        <v>1.1977899999999999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288.8</v>
      </c>
      <c r="D95" s="38">
        <v>289.59999999999997</v>
      </c>
      <c r="E95" s="38">
        <v>287.19999999999993</v>
      </c>
      <c r="F95" s="38">
        <v>285.59999999999997</v>
      </c>
      <c r="G95" s="38">
        <v>283.19999999999993</v>
      </c>
      <c r="H95" s="38">
        <v>291.19999999999993</v>
      </c>
      <c r="I95" s="38">
        <v>293.59999999999991</v>
      </c>
      <c r="J95" s="38">
        <v>295.19999999999993</v>
      </c>
      <c r="K95" s="31">
        <v>292</v>
      </c>
      <c r="L95" s="31">
        <v>288</v>
      </c>
      <c r="M95" s="31">
        <v>5.5450200000000001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732.7</v>
      </c>
      <c r="D96" s="38">
        <v>734.23333333333323</v>
      </c>
      <c r="E96" s="38">
        <v>726.46666666666647</v>
      </c>
      <c r="F96" s="38">
        <v>720.23333333333323</v>
      </c>
      <c r="G96" s="38">
        <v>712.46666666666647</v>
      </c>
      <c r="H96" s="38">
        <v>740.46666666666647</v>
      </c>
      <c r="I96" s="38">
        <v>748.23333333333312</v>
      </c>
      <c r="J96" s="38">
        <v>754.46666666666647</v>
      </c>
      <c r="K96" s="31">
        <v>742</v>
      </c>
      <c r="L96" s="31">
        <v>728</v>
      </c>
      <c r="M96" s="31">
        <v>3.62215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336.1</v>
      </c>
      <c r="D97" s="38">
        <v>335.81666666666666</v>
      </c>
      <c r="E97" s="38">
        <v>332.2833333333333</v>
      </c>
      <c r="F97" s="38">
        <v>328.46666666666664</v>
      </c>
      <c r="G97" s="38">
        <v>324.93333333333328</v>
      </c>
      <c r="H97" s="38">
        <v>339.63333333333333</v>
      </c>
      <c r="I97" s="38">
        <v>343.16666666666674</v>
      </c>
      <c r="J97" s="38">
        <v>346.98333333333335</v>
      </c>
      <c r="K97" s="31">
        <v>339.35</v>
      </c>
      <c r="L97" s="31">
        <v>332</v>
      </c>
      <c r="M97" s="31">
        <v>72.947680000000005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788.4</v>
      </c>
      <c r="D98" s="38">
        <v>783.65</v>
      </c>
      <c r="E98" s="38">
        <v>769.84999999999991</v>
      </c>
      <c r="F98" s="38">
        <v>751.3</v>
      </c>
      <c r="G98" s="38">
        <v>737.49999999999989</v>
      </c>
      <c r="H98" s="38">
        <v>802.19999999999993</v>
      </c>
      <c r="I98" s="38">
        <v>815.99999999999989</v>
      </c>
      <c r="J98" s="38">
        <v>834.55</v>
      </c>
      <c r="K98" s="31">
        <v>797.45</v>
      </c>
      <c r="L98" s="31">
        <v>765.1</v>
      </c>
      <c r="M98" s="31">
        <v>1.4731300000000001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1126.6500000000001</v>
      </c>
      <c r="D99" s="38">
        <v>1137.5333333333335</v>
      </c>
      <c r="E99" s="38">
        <v>1105.116666666667</v>
      </c>
      <c r="F99" s="38">
        <v>1083.5833333333335</v>
      </c>
      <c r="G99" s="38">
        <v>1051.166666666667</v>
      </c>
      <c r="H99" s="38">
        <v>1159.0666666666671</v>
      </c>
      <c r="I99" s="38">
        <v>1191.4833333333336</v>
      </c>
      <c r="J99" s="38">
        <v>1213.0166666666671</v>
      </c>
      <c r="K99" s="31">
        <v>1169.95</v>
      </c>
      <c r="L99" s="31">
        <v>1116</v>
      </c>
      <c r="M99" s="31">
        <v>5.4626900000000003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152.55000000000001</v>
      </c>
      <c r="D100" s="38">
        <v>151.55000000000001</v>
      </c>
      <c r="E100" s="38">
        <v>147.30000000000001</v>
      </c>
      <c r="F100" s="38">
        <v>142.05000000000001</v>
      </c>
      <c r="G100" s="38">
        <v>137.80000000000001</v>
      </c>
      <c r="H100" s="38">
        <v>156.80000000000001</v>
      </c>
      <c r="I100" s="38">
        <v>161.05000000000001</v>
      </c>
      <c r="J100" s="38">
        <v>166.3</v>
      </c>
      <c r="K100" s="31">
        <v>155.80000000000001</v>
      </c>
      <c r="L100" s="31">
        <v>146.30000000000001</v>
      </c>
      <c r="M100" s="31">
        <v>61.014710000000001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611.20000000000005</v>
      </c>
      <c r="D101" s="38">
        <v>608.91666666666663</v>
      </c>
      <c r="E101" s="38">
        <v>603.83333333333326</v>
      </c>
      <c r="F101" s="38">
        <v>596.46666666666658</v>
      </c>
      <c r="G101" s="38">
        <v>591.38333333333321</v>
      </c>
      <c r="H101" s="38">
        <v>616.2833333333333</v>
      </c>
      <c r="I101" s="38">
        <v>621.36666666666656</v>
      </c>
      <c r="J101" s="38">
        <v>628.73333333333335</v>
      </c>
      <c r="K101" s="31">
        <v>614</v>
      </c>
      <c r="L101" s="31">
        <v>601.54999999999995</v>
      </c>
      <c r="M101" s="31">
        <v>0.63807999999999998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2402.85</v>
      </c>
      <c r="D102" s="38">
        <v>2406.3833333333332</v>
      </c>
      <c r="E102" s="38">
        <v>2381.8666666666663</v>
      </c>
      <c r="F102" s="38">
        <v>2360.8833333333332</v>
      </c>
      <c r="G102" s="38">
        <v>2336.3666666666663</v>
      </c>
      <c r="H102" s="38">
        <v>2427.3666666666663</v>
      </c>
      <c r="I102" s="38">
        <v>2451.8833333333328</v>
      </c>
      <c r="J102" s="38">
        <v>2472.8666666666663</v>
      </c>
      <c r="K102" s="31">
        <v>2430.9</v>
      </c>
      <c r="L102" s="31">
        <v>2385.4</v>
      </c>
      <c r="M102" s="31">
        <v>0.93562999999999996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31.2</v>
      </c>
      <c r="D103" s="38">
        <v>31.233333333333331</v>
      </c>
      <c r="E103" s="38">
        <v>30.86666666666666</v>
      </c>
      <c r="F103" s="38">
        <v>30.533333333333328</v>
      </c>
      <c r="G103" s="38">
        <v>30.166666666666657</v>
      </c>
      <c r="H103" s="38">
        <v>31.566666666666663</v>
      </c>
      <c r="I103" s="38">
        <v>31.93333333333333</v>
      </c>
      <c r="J103" s="38">
        <v>32.266666666666666</v>
      </c>
      <c r="K103" s="31">
        <v>31.6</v>
      </c>
      <c r="L103" s="31">
        <v>30.9</v>
      </c>
      <c r="M103" s="31">
        <v>142.41086999999999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1223.25</v>
      </c>
      <c r="D104" s="38">
        <v>1230.3833333333334</v>
      </c>
      <c r="E104" s="38">
        <v>1209.8666666666668</v>
      </c>
      <c r="F104" s="38">
        <v>1196.4833333333333</v>
      </c>
      <c r="G104" s="38">
        <v>1175.9666666666667</v>
      </c>
      <c r="H104" s="38">
        <v>1243.7666666666669</v>
      </c>
      <c r="I104" s="38">
        <v>1264.2833333333338</v>
      </c>
      <c r="J104" s="38">
        <v>1277.666666666667</v>
      </c>
      <c r="K104" s="31">
        <v>1250.9000000000001</v>
      </c>
      <c r="L104" s="31">
        <v>1217</v>
      </c>
      <c r="M104" s="31">
        <v>6.3128599999999997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626.20000000000005</v>
      </c>
      <c r="D105" s="38">
        <v>622.1</v>
      </c>
      <c r="E105" s="38">
        <v>615.25</v>
      </c>
      <c r="F105" s="38">
        <v>604.29999999999995</v>
      </c>
      <c r="G105" s="38">
        <v>597.44999999999993</v>
      </c>
      <c r="H105" s="38">
        <v>633.05000000000007</v>
      </c>
      <c r="I105" s="38">
        <v>639.9000000000002</v>
      </c>
      <c r="J105" s="38">
        <v>650.85000000000014</v>
      </c>
      <c r="K105" s="31">
        <v>628.95000000000005</v>
      </c>
      <c r="L105" s="31">
        <v>611.15</v>
      </c>
      <c r="M105" s="31">
        <v>1.2909900000000001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1027.55</v>
      </c>
      <c r="D106" s="38">
        <v>1032.3166666666666</v>
      </c>
      <c r="E106" s="38">
        <v>1020.2333333333331</v>
      </c>
      <c r="F106" s="38">
        <v>1012.9166666666665</v>
      </c>
      <c r="G106" s="38">
        <v>1000.833333333333</v>
      </c>
      <c r="H106" s="38">
        <v>1039.6333333333332</v>
      </c>
      <c r="I106" s="38">
        <v>1051.7166666666667</v>
      </c>
      <c r="J106" s="38">
        <v>1059.0333333333333</v>
      </c>
      <c r="K106" s="31">
        <v>1044.4000000000001</v>
      </c>
      <c r="L106" s="31">
        <v>1025</v>
      </c>
      <c r="M106" s="31">
        <v>1.2012700000000001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8280.75</v>
      </c>
      <c r="D107" s="38">
        <v>8375.2333333333336</v>
      </c>
      <c r="E107" s="38">
        <v>8129.4666666666672</v>
      </c>
      <c r="F107" s="38">
        <v>7978.1833333333343</v>
      </c>
      <c r="G107" s="38">
        <v>7732.4166666666679</v>
      </c>
      <c r="H107" s="38">
        <v>8526.5166666666664</v>
      </c>
      <c r="I107" s="38">
        <v>8772.2833333333328</v>
      </c>
      <c r="J107" s="38">
        <v>8923.5666666666657</v>
      </c>
      <c r="K107" s="31">
        <v>8621</v>
      </c>
      <c r="L107" s="31">
        <v>8223.9500000000007</v>
      </c>
      <c r="M107" s="31">
        <v>0.33323999999999998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77.150000000000006</v>
      </c>
      <c r="D108" s="38">
        <v>77.61666666666666</v>
      </c>
      <c r="E108" s="38">
        <v>76.383333333333326</v>
      </c>
      <c r="F108" s="38">
        <v>75.61666666666666</v>
      </c>
      <c r="G108" s="38">
        <v>74.383333333333326</v>
      </c>
      <c r="H108" s="38">
        <v>78.383333333333326</v>
      </c>
      <c r="I108" s="38">
        <v>79.616666666666646</v>
      </c>
      <c r="J108" s="38">
        <v>80.383333333333326</v>
      </c>
      <c r="K108" s="31">
        <v>78.849999999999994</v>
      </c>
      <c r="L108" s="31">
        <v>76.849999999999994</v>
      </c>
      <c r="M108" s="31">
        <v>29.317450000000001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403.85</v>
      </c>
      <c r="D109" s="38">
        <v>405.25</v>
      </c>
      <c r="E109" s="38">
        <v>400.8</v>
      </c>
      <c r="F109" s="38">
        <v>397.75</v>
      </c>
      <c r="G109" s="38">
        <v>393.3</v>
      </c>
      <c r="H109" s="38">
        <v>408.3</v>
      </c>
      <c r="I109" s="38">
        <v>412.75000000000006</v>
      </c>
      <c r="J109" s="38">
        <v>415.8</v>
      </c>
      <c r="K109" s="31">
        <v>409.7</v>
      </c>
      <c r="L109" s="31">
        <v>402.2</v>
      </c>
      <c r="M109" s="31">
        <v>7.25021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507.95</v>
      </c>
      <c r="D110" s="38">
        <v>499.63333333333338</v>
      </c>
      <c r="E110" s="38">
        <v>488.26666666666677</v>
      </c>
      <c r="F110" s="38">
        <v>468.58333333333337</v>
      </c>
      <c r="G110" s="38">
        <v>457.21666666666675</v>
      </c>
      <c r="H110" s="38">
        <v>519.31666666666683</v>
      </c>
      <c r="I110" s="38">
        <v>530.68333333333339</v>
      </c>
      <c r="J110" s="38">
        <v>550.36666666666679</v>
      </c>
      <c r="K110" s="31">
        <v>511</v>
      </c>
      <c r="L110" s="31">
        <v>479.95</v>
      </c>
      <c r="M110" s="31">
        <v>4.4813000000000001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273.3</v>
      </c>
      <c r="D111" s="38">
        <v>273.86666666666673</v>
      </c>
      <c r="E111" s="38">
        <v>270.13333333333344</v>
      </c>
      <c r="F111" s="38">
        <v>266.9666666666667</v>
      </c>
      <c r="G111" s="38">
        <v>263.23333333333341</v>
      </c>
      <c r="H111" s="38">
        <v>277.03333333333347</v>
      </c>
      <c r="I111" s="38">
        <v>280.76666666666671</v>
      </c>
      <c r="J111" s="38">
        <v>283.93333333333351</v>
      </c>
      <c r="K111" s="31">
        <v>277.60000000000002</v>
      </c>
      <c r="L111" s="31">
        <v>270.7</v>
      </c>
      <c r="M111" s="31">
        <v>13.742190000000001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453.85</v>
      </c>
      <c r="D112" s="38">
        <v>451.11666666666662</v>
      </c>
      <c r="E112" s="38">
        <v>447.73333333333323</v>
      </c>
      <c r="F112" s="38">
        <v>441.61666666666662</v>
      </c>
      <c r="G112" s="38">
        <v>438.23333333333323</v>
      </c>
      <c r="H112" s="38">
        <v>457.23333333333323</v>
      </c>
      <c r="I112" s="38">
        <v>460.61666666666656</v>
      </c>
      <c r="J112" s="38">
        <v>466.73333333333323</v>
      </c>
      <c r="K112" s="31">
        <v>454.5</v>
      </c>
      <c r="L112" s="31">
        <v>445</v>
      </c>
      <c r="M112" s="31">
        <v>1.9497599999999999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928.05</v>
      </c>
      <c r="D113" s="38">
        <v>933.06666666666661</v>
      </c>
      <c r="E113" s="38">
        <v>919.93333333333317</v>
      </c>
      <c r="F113" s="38">
        <v>911.81666666666661</v>
      </c>
      <c r="G113" s="38">
        <v>898.68333333333317</v>
      </c>
      <c r="H113" s="38">
        <v>941.18333333333317</v>
      </c>
      <c r="I113" s="38">
        <v>954.31666666666661</v>
      </c>
      <c r="J113" s="38">
        <v>962.43333333333317</v>
      </c>
      <c r="K113" s="31">
        <v>946.2</v>
      </c>
      <c r="L113" s="31">
        <v>924.95</v>
      </c>
      <c r="M113" s="31">
        <v>1.7349600000000001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1055.6500000000001</v>
      </c>
      <c r="D114" s="38">
        <v>1057.1333333333334</v>
      </c>
      <c r="E114" s="38">
        <v>1048.3666666666668</v>
      </c>
      <c r="F114" s="38">
        <v>1041.0833333333333</v>
      </c>
      <c r="G114" s="38">
        <v>1032.3166666666666</v>
      </c>
      <c r="H114" s="38">
        <v>1064.416666666667</v>
      </c>
      <c r="I114" s="38">
        <v>1073.1833333333338</v>
      </c>
      <c r="J114" s="38">
        <v>1080.4666666666672</v>
      </c>
      <c r="K114" s="31">
        <v>1065.9000000000001</v>
      </c>
      <c r="L114" s="31">
        <v>1049.8499999999999</v>
      </c>
      <c r="M114" s="31">
        <v>8.4725400000000004</v>
      </c>
      <c r="N114" s="1"/>
      <c r="O114" s="1"/>
    </row>
    <row r="115" spans="1:15" ht="12.75" customHeight="1">
      <c r="A115" s="33">
        <v>105</v>
      </c>
      <c r="B115" s="58" t="s">
        <v>858</v>
      </c>
      <c r="C115" s="31">
        <v>470.75</v>
      </c>
      <c r="D115" s="38">
        <v>473.38333333333338</v>
      </c>
      <c r="E115" s="38">
        <v>465.16666666666674</v>
      </c>
      <c r="F115" s="38">
        <v>459.58333333333337</v>
      </c>
      <c r="G115" s="38">
        <v>451.36666666666673</v>
      </c>
      <c r="H115" s="38">
        <v>478.96666666666675</v>
      </c>
      <c r="I115" s="38">
        <v>487.18333333333334</v>
      </c>
      <c r="J115" s="38">
        <v>492.76666666666677</v>
      </c>
      <c r="K115" s="31">
        <v>481.6</v>
      </c>
      <c r="L115" s="31">
        <v>467.8</v>
      </c>
      <c r="M115" s="31">
        <v>4.0124300000000002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1266.05</v>
      </c>
      <c r="D116" s="38">
        <v>1263.3166666666666</v>
      </c>
      <c r="E116" s="38">
        <v>1254.9833333333331</v>
      </c>
      <c r="F116" s="38">
        <v>1243.9166666666665</v>
      </c>
      <c r="G116" s="38">
        <v>1235.583333333333</v>
      </c>
      <c r="H116" s="38">
        <v>1274.3833333333332</v>
      </c>
      <c r="I116" s="38">
        <v>1282.7166666666667</v>
      </c>
      <c r="J116" s="38">
        <v>1293.7833333333333</v>
      </c>
      <c r="K116" s="31">
        <v>1271.6500000000001</v>
      </c>
      <c r="L116" s="31">
        <v>1252.25</v>
      </c>
      <c r="M116" s="31">
        <v>21.051780000000001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133.69999999999999</v>
      </c>
      <c r="D117" s="38">
        <v>133.38333333333333</v>
      </c>
      <c r="E117" s="38">
        <v>132.81666666666666</v>
      </c>
      <c r="F117" s="38">
        <v>131.93333333333334</v>
      </c>
      <c r="G117" s="38">
        <v>131.36666666666667</v>
      </c>
      <c r="H117" s="38">
        <v>134.26666666666665</v>
      </c>
      <c r="I117" s="38">
        <v>134.83333333333331</v>
      </c>
      <c r="J117" s="38">
        <v>135.71666666666664</v>
      </c>
      <c r="K117" s="31">
        <v>133.94999999999999</v>
      </c>
      <c r="L117" s="31">
        <v>132.5</v>
      </c>
      <c r="M117" s="31">
        <v>10.68946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1403.7</v>
      </c>
      <c r="D118" s="38">
        <v>1400.8999999999999</v>
      </c>
      <c r="E118" s="38">
        <v>1387.7999999999997</v>
      </c>
      <c r="F118" s="38">
        <v>1371.8999999999999</v>
      </c>
      <c r="G118" s="38">
        <v>1358.7999999999997</v>
      </c>
      <c r="H118" s="38">
        <v>1416.7999999999997</v>
      </c>
      <c r="I118" s="38">
        <v>1429.8999999999996</v>
      </c>
      <c r="J118" s="38">
        <v>1445.7999999999997</v>
      </c>
      <c r="K118" s="31">
        <v>1414</v>
      </c>
      <c r="L118" s="31">
        <v>1385</v>
      </c>
      <c r="M118" s="31">
        <v>3.6431300000000002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234.75</v>
      </c>
      <c r="D119" s="38">
        <v>233.68333333333331</v>
      </c>
      <c r="E119" s="38">
        <v>231.66666666666663</v>
      </c>
      <c r="F119" s="38">
        <v>228.58333333333331</v>
      </c>
      <c r="G119" s="38">
        <v>226.56666666666663</v>
      </c>
      <c r="H119" s="38">
        <v>236.76666666666662</v>
      </c>
      <c r="I119" s="38">
        <v>238.78333333333333</v>
      </c>
      <c r="J119" s="38">
        <v>241.86666666666662</v>
      </c>
      <c r="K119" s="31">
        <v>235.7</v>
      </c>
      <c r="L119" s="31">
        <v>230.6</v>
      </c>
      <c r="M119" s="31">
        <v>352.71301999999997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659.5</v>
      </c>
      <c r="D120" s="38">
        <v>661.38333333333333</v>
      </c>
      <c r="E120" s="38">
        <v>654.86666666666667</v>
      </c>
      <c r="F120" s="38">
        <v>650.23333333333335</v>
      </c>
      <c r="G120" s="38">
        <v>643.7166666666667</v>
      </c>
      <c r="H120" s="38">
        <v>666.01666666666665</v>
      </c>
      <c r="I120" s="38">
        <v>672.5333333333333</v>
      </c>
      <c r="J120" s="38">
        <v>677.16666666666663</v>
      </c>
      <c r="K120" s="31">
        <v>667.9</v>
      </c>
      <c r="L120" s="31">
        <v>656.75</v>
      </c>
      <c r="M120" s="31">
        <v>5.8085100000000001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5067.95</v>
      </c>
      <c r="D121" s="38">
        <v>5038.95</v>
      </c>
      <c r="E121" s="38">
        <v>4987.8999999999996</v>
      </c>
      <c r="F121" s="38">
        <v>4907.8499999999995</v>
      </c>
      <c r="G121" s="38">
        <v>4856.7999999999993</v>
      </c>
      <c r="H121" s="38">
        <v>5119</v>
      </c>
      <c r="I121" s="38">
        <v>5170.0500000000011</v>
      </c>
      <c r="J121" s="38">
        <v>5250.1</v>
      </c>
      <c r="K121" s="31">
        <v>5090</v>
      </c>
      <c r="L121" s="31">
        <v>4958.8999999999996</v>
      </c>
      <c r="M121" s="31">
        <v>3.4386399999999999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1968.6</v>
      </c>
      <c r="D122" s="38">
        <v>1975</v>
      </c>
      <c r="E122" s="38">
        <v>1955.65</v>
      </c>
      <c r="F122" s="38">
        <v>1942.7</v>
      </c>
      <c r="G122" s="38">
        <v>1923.3500000000001</v>
      </c>
      <c r="H122" s="38">
        <v>1987.95</v>
      </c>
      <c r="I122" s="38">
        <v>2007.3</v>
      </c>
      <c r="J122" s="38">
        <v>2020.25</v>
      </c>
      <c r="K122" s="31">
        <v>1994.35</v>
      </c>
      <c r="L122" s="31">
        <v>1962.05</v>
      </c>
      <c r="M122" s="31">
        <v>2.5710999999999999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2405.9499999999998</v>
      </c>
      <c r="D123" s="38">
        <v>2402.4833333333336</v>
      </c>
      <c r="E123" s="38">
        <v>2383.3166666666671</v>
      </c>
      <c r="F123" s="38">
        <v>2360.6833333333334</v>
      </c>
      <c r="G123" s="38">
        <v>2341.5166666666669</v>
      </c>
      <c r="H123" s="38">
        <v>2425.1166666666672</v>
      </c>
      <c r="I123" s="38">
        <v>2444.2833333333333</v>
      </c>
      <c r="J123" s="38">
        <v>2466.9166666666674</v>
      </c>
      <c r="K123" s="31">
        <v>2421.65</v>
      </c>
      <c r="L123" s="31">
        <v>2379.85</v>
      </c>
      <c r="M123" s="31">
        <v>0.97423000000000004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709.35</v>
      </c>
      <c r="D124" s="38">
        <v>707.18333333333339</v>
      </c>
      <c r="E124" s="38">
        <v>699.91666666666674</v>
      </c>
      <c r="F124" s="38">
        <v>690.48333333333335</v>
      </c>
      <c r="G124" s="38">
        <v>683.2166666666667</v>
      </c>
      <c r="H124" s="38">
        <v>716.61666666666679</v>
      </c>
      <c r="I124" s="38">
        <v>723.88333333333344</v>
      </c>
      <c r="J124" s="38">
        <v>733.31666666666683</v>
      </c>
      <c r="K124" s="31">
        <v>714.45</v>
      </c>
      <c r="L124" s="31">
        <v>697.75</v>
      </c>
      <c r="M124" s="31">
        <v>12.005789999999999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1062.8</v>
      </c>
      <c r="D125" s="38">
        <v>1063.7833333333335</v>
      </c>
      <c r="E125" s="38">
        <v>1057.5666666666671</v>
      </c>
      <c r="F125" s="38">
        <v>1052.3333333333335</v>
      </c>
      <c r="G125" s="38">
        <v>1046.116666666667</v>
      </c>
      <c r="H125" s="38">
        <v>1069.0166666666671</v>
      </c>
      <c r="I125" s="38">
        <v>1075.2333333333338</v>
      </c>
      <c r="J125" s="38">
        <v>1080.4666666666672</v>
      </c>
      <c r="K125" s="31">
        <v>1070</v>
      </c>
      <c r="L125" s="31">
        <v>1058.55</v>
      </c>
      <c r="M125" s="31">
        <v>2.9351799999999999</v>
      </c>
      <c r="N125" s="1"/>
      <c r="O125" s="1"/>
    </row>
    <row r="126" spans="1:15" ht="12.75" customHeight="1">
      <c r="A126" s="33">
        <v>116</v>
      </c>
      <c r="B126" s="58" t="s">
        <v>864</v>
      </c>
      <c r="C126" s="31">
        <v>4732.6499999999996</v>
      </c>
      <c r="D126" s="38">
        <v>4742.55</v>
      </c>
      <c r="E126" s="38">
        <v>4710.1000000000004</v>
      </c>
      <c r="F126" s="38">
        <v>4687.55</v>
      </c>
      <c r="G126" s="38">
        <v>4655.1000000000004</v>
      </c>
      <c r="H126" s="38">
        <v>4765.1000000000004</v>
      </c>
      <c r="I126" s="38">
        <v>4797.5499999999993</v>
      </c>
      <c r="J126" s="38">
        <v>4820.1000000000004</v>
      </c>
      <c r="K126" s="31">
        <v>4775</v>
      </c>
      <c r="L126" s="31">
        <v>4720</v>
      </c>
      <c r="M126" s="31">
        <v>0.10158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1447.05</v>
      </c>
      <c r="D127" s="38">
        <v>1441.9000000000003</v>
      </c>
      <c r="E127" s="38">
        <v>1432.0500000000006</v>
      </c>
      <c r="F127" s="38">
        <v>1417.0500000000004</v>
      </c>
      <c r="G127" s="38">
        <v>1407.2000000000007</v>
      </c>
      <c r="H127" s="38">
        <v>1456.9000000000005</v>
      </c>
      <c r="I127" s="38">
        <v>1466.7500000000005</v>
      </c>
      <c r="J127" s="38">
        <v>1481.7500000000005</v>
      </c>
      <c r="K127" s="31">
        <v>1451.75</v>
      </c>
      <c r="L127" s="31">
        <v>1426.9</v>
      </c>
      <c r="M127" s="31">
        <v>0.626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3847.95</v>
      </c>
      <c r="D128" s="38">
        <v>3849.3833333333332</v>
      </c>
      <c r="E128" s="38">
        <v>3808.7666666666664</v>
      </c>
      <c r="F128" s="38">
        <v>3769.583333333333</v>
      </c>
      <c r="G128" s="38">
        <v>3728.9666666666662</v>
      </c>
      <c r="H128" s="38">
        <v>3888.5666666666666</v>
      </c>
      <c r="I128" s="38">
        <v>3929.1833333333334</v>
      </c>
      <c r="J128" s="38">
        <v>3968.3666666666668</v>
      </c>
      <c r="K128" s="31">
        <v>3890</v>
      </c>
      <c r="L128" s="31">
        <v>3810.2</v>
      </c>
      <c r="M128" s="31">
        <v>9.4089999999999993E-2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305.75</v>
      </c>
      <c r="D129" s="38">
        <v>305.21666666666664</v>
      </c>
      <c r="E129" s="38">
        <v>302.5333333333333</v>
      </c>
      <c r="F129" s="38">
        <v>299.31666666666666</v>
      </c>
      <c r="G129" s="38">
        <v>296.63333333333333</v>
      </c>
      <c r="H129" s="38">
        <v>308.43333333333328</v>
      </c>
      <c r="I129" s="38">
        <v>311.11666666666656</v>
      </c>
      <c r="J129" s="38">
        <v>314.33333333333326</v>
      </c>
      <c r="K129" s="31">
        <v>307.89999999999998</v>
      </c>
      <c r="L129" s="31">
        <v>302</v>
      </c>
      <c r="M129" s="31">
        <v>50.411490000000001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309.2</v>
      </c>
      <c r="D130" s="38">
        <v>309.66666666666669</v>
      </c>
      <c r="E130" s="38">
        <v>305.23333333333335</v>
      </c>
      <c r="F130" s="38">
        <v>301.26666666666665</v>
      </c>
      <c r="G130" s="38">
        <v>296.83333333333331</v>
      </c>
      <c r="H130" s="38">
        <v>313.63333333333338</v>
      </c>
      <c r="I130" s="38">
        <v>318.06666666666666</v>
      </c>
      <c r="J130" s="38">
        <v>322.03333333333342</v>
      </c>
      <c r="K130" s="31">
        <v>314.10000000000002</v>
      </c>
      <c r="L130" s="31">
        <v>305.7</v>
      </c>
      <c r="M130" s="31">
        <v>1.88445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1748.6</v>
      </c>
      <c r="D131" s="38">
        <v>1742.8500000000001</v>
      </c>
      <c r="E131" s="38">
        <v>1730.7500000000002</v>
      </c>
      <c r="F131" s="38">
        <v>1712.9</v>
      </c>
      <c r="G131" s="38">
        <v>1700.8000000000002</v>
      </c>
      <c r="H131" s="38">
        <v>1760.7000000000003</v>
      </c>
      <c r="I131" s="38">
        <v>1772.8000000000002</v>
      </c>
      <c r="J131" s="38">
        <v>1790.6500000000003</v>
      </c>
      <c r="K131" s="31">
        <v>1754.95</v>
      </c>
      <c r="L131" s="31">
        <v>1725</v>
      </c>
      <c r="M131" s="31">
        <v>6.4590399999999999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1559.7</v>
      </c>
      <c r="D132" s="38">
        <v>1570.7333333333333</v>
      </c>
      <c r="E132" s="38">
        <v>1538.9666666666667</v>
      </c>
      <c r="F132" s="38">
        <v>1518.2333333333333</v>
      </c>
      <c r="G132" s="38">
        <v>1486.4666666666667</v>
      </c>
      <c r="H132" s="38">
        <v>1591.4666666666667</v>
      </c>
      <c r="I132" s="38">
        <v>1623.2333333333336</v>
      </c>
      <c r="J132" s="38">
        <v>1643.9666666666667</v>
      </c>
      <c r="K132" s="31">
        <v>1602.5</v>
      </c>
      <c r="L132" s="31">
        <v>1550</v>
      </c>
      <c r="M132" s="31">
        <v>2.5555300000000001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572.15</v>
      </c>
      <c r="D133" s="38">
        <v>568.69999999999993</v>
      </c>
      <c r="E133" s="38">
        <v>564.44999999999982</v>
      </c>
      <c r="F133" s="38">
        <v>556.74999999999989</v>
      </c>
      <c r="G133" s="38">
        <v>552.49999999999977</v>
      </c>
      <c r="H133" s="38">
        <v>576.39999999999986</v>
      </c>
      <c r="I133" s="38">
        <v>580.65000000000009</v>
      </c>
      <c r="J133" s="38">
        <v>588.34999999999991</v>
      </c>
      <c r="K133" s="31">
        <v>572.95000000000005</v>
      </c>
      <c r="L133" s="31">
        <v>561</v>
      </c>
      <c r="M133" s="31">
        <v>11.30663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2012.85</v>
      </c>
      <c r="D134" s="38">
        <v>2008.1833333333334</v>
      </c>
      <c r="E134" s="38">
        <v>1997.4166666666667</v>
      </c>
      <c r="F134" s="38">
        <v>1981.9833333333333</v>
      </c>
      <c r="G134" s="38">
        <v>1971.2166666666667</v>
      </c>
      <c r="H134" s="38">
        <v>2023.6166666666668</v>
      </c>
      <c r="I134" s="38">
        <v>2034.3833333333332</v>
      </c>
      <c r="J134" s="38">
        <v>2049.8166666666666</v>
      </c>
      <c r="K134" s="31">
        <v>2018.95</v>
      </c>
      <c r="L134" s="31">
        <v>1992.75</v>
      </c>
      <c r="M134" s="31">
        <v>0.93150999999999995</v>
      </c>
      <c r="N134" s="1"/>
      <c r="O134" s="1"/>
    </row>
    <row r="135" spans="1:15" ht="12.75" customHeight="1">
      <c r="A135" s="33">
        <v>125</v>
      </c>
      <c r="B135" s="58" t="s">
        <v>865</v>
      </c>
      <c r="C135" s="31">
        <v>2112.3000000000002</v>
      </c>
      <c r="D135" s="38">
        <v>2100.0499999999997</v>
      </c>
      <c r="E135" s="38">
        <v>2070.0999999999995</v>
      </c>
      <c r="F135" s="38">
        <v>2027.8999999999996</v>
      </c>
      <c r="G135" s="38">
        <v>1997.9499999999994</v>
      </c>
      <c r="H135" s="38">
        <v>2142.2499999999995</v>
      </c>
      <c r="I135" s="38">
        <v>2172.1999999999994</v>
      </c>
      <c r="J135" s="38">
        <v>2214.3999999999996</v>
      </c>
      <c r="K135" s="31">
        <v>2130</v>
      </c>
      <c r="L135" s="31">
        <v>2057.85</v>
      </c>
      <c r="M135" s="31">
        <v>7.6327199999999999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877.05</v>
      </c>
      <c r="D136" s="38">
        <v>871.66666666666663</v>
      </c>
      <c r="E136" s="38">
        <v>863.38333333333321</v>
      </c>
      <c r="F136" s="38">
        <v>849.71666666666658</v>
      </c>
      <c r="G136" s="38">
        <v>841.43333333333317</v>
      </c>
      <c r="H136" s="38">
        <v>885.33333333333326</v>
      </c>
      <c r="I136" s="38">
        <v>893.61666666666679</v>
      </c>
      <c r="J136" s="38">
        <v>907.2833333333333</v>
      </c>
      <c r="K136" s="31">
        <v>879.95</v>
      </c>
      <c r="L136" s="31">
        <v>858</v>
      </c>
      <c r="M136" s="31">
        <v>0.68349000000000004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549.20000000000005</v>
      </c>
      <c r="D137" s="38">
        <v>550.80000000000007</v>
      </c>
      <c r="E137" s="38">
        <v>546.85000000000014</v>
      </c>
      <c r="F137" s="38">
        <v>544.50000000000011</v>
      </c>
      <c r="G137" s="38">
        <v>540.55000000000018</v>
      </c>
      <c r="H137" s="38">
        <v>553.15000000000009</v>
      </c>
      <c r="I137" s="38">
        <v>557.10000000000014</v>
      </c>
      <c r="J137" s="38">
        <v>559.45000000000005</v>
      </c>
      <c r="K137" s="31">
        <v>554.75</v>
      </c>
      <c r="L137" s="31">
        <v>548.45000000000005</v>
      </c>
      <c r="M137" s="31">
        <v>1.8515600000000001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2065.4499999999998</v>
      </c>
      <c r="D138" s="38">
        <v>2081.1833333333329</v>
      </c>
      <c r="E138" s="38">
        <v>2038.3666666666659</v>
      </c>
      <c r="F138" s="38">
        <v>2011.2833333333328</v>
      </c>
      <c r="G138" s="38">
        <v>1968.4666666666658</v>
      </c>
      <c r="H138" s="38">
        <v>2108.266666666666</v>
      </c>
      <c r="I138" s="38">
        <v>2151.0833333333326</v>
      </c>
      <c r="J138" s="38">
        <v>2178.1666666666661</v>
      </c>
      <c r="K138" s="31">
        <v>2124</v>
      </c>
      <c r="L138" s="31">
        <v>2054.1</v>
      </c>
      <c r="M138" s="31">
        <v>5.2972099999999998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422.5</v>
      </c>
      <c r="D139" s="38">
        <v>419.55</v>
      </c>
      <c r="E139" s="38">
        <v>414.70000000000005</v>
      </c>
      <c r="F139" s="38">
        <v>406.90000000000003</v>
      </c>
      <c r="G139" s="38">
        <v>402.05000000000007</v>
      </c>
      <c r="H139" s="38">
        <v>427.35</v>
      </c>
      <c r="I139" s="38">
        <v>432.20000000000005</v>
      </c>
      <c r="J139" s="38">
        <v>440</v>
      </c>
      <c r="K139" s="31">
        <v>424.4</v>
      </c>
      <c r="L139" s="31">
        <v>411.75</v>
      </c>
      <c r="M139" s="31">
        <v>18.364840000000001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186</v>
      </c>
      <c r="D140" s="38">
        <v>185.23333333333335</v>
      </c>
      <c r="E140" s="38">
        <v>182.4666666666667</v>
      </c>
      <c r="F140" s="38">
        <v>178.93333333333334</v>
      </c>
      <c r="G140" s="38">
        <v>176.16666666666669</v>
      </c>
      <c r="H140" s="38">
        <v>188.76666666666671</v>
      </c>
      <c r="I140" s="38">
        <v>191.53333333333336</v>
      </c>
      <c r="J140" s="38">
        <v>195.06666666666672</v>
      </c>
      <c r="K140" s="31">
        <v>188</v>
      </c>
      <c r="L140" s="31">
        <v>181.7</v>
      </c>
      <c r="M140" s="31">
        <v>58.375880000000002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193.6</v>
      </c>
      <c r="D141" s="38">
        <v>193.0333333333333</v>
      </c>
      <c r="E141" s="38">
        <v>191.11666666666662</v>
      </c>
      <c r="F141" s="38">
        <v>188.63333333333333</v>
      </c>
      <c r="G141" s="38">
        <v>186.71666666666664</v>
      </c>
      <c r="H141" s="38">
        <v>195.51666666666659</v>
      </c>
      <c r="I141" s="38">
        <v>197.43333333333328</v>
      </c>
      <c r="J141" s="38">
        <v>199.91666666666657</v>
      </c>
      <c r="K141" s="31">
        <v>194.95</v>
      </c>
      <c r="L141" s="31">
        <v>190.55</v>
      </c>
      <c r="M141" s="31">
        <v>9.6461500000000004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3737.7</v>
      </c>
      <c r="D142" s="38">
        <v>3770.9</v>
      </c>
      <c r="E142" s="38">
        <v>3681.8</v>
      </c>
      <c r="F142" s="38">
        <v>3625.9</v>
      </c>
      <c r="G142" s="38">
        <v>3536.8</v>
      </c>
      <c r="H142" s="38">
        <v>3826.8</v>
      </c>
      <c r="I142" s="38">
        <v>3915.8999999999996</v>
      </c>
      <c r="J142" s="38">
        <v>3971.8</v>
      </c>
      <c r="K142" s="31">
        <v>3860</v>
      </c>
      <c r="L142" s="31">
        <v>3715</v>
      </c>
      <c r="M142" s="31">
        <v>7.4956100000000001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4901.3500000000004</v>
      </c>
      <c r="D143" s="38">
        <v>4895.0999999999995</v>
      </c>
      <c r="E143" s="38">
        <v>4822.4499999999989</v>
      </c>
      <c r="F143" s="38">
        <v>4743.5499999999993</v>
      </c>
      <c r="G143" s="38">
        <v>4670.8999999999987</v>
      </c>
      <c r="H143" s="38">
        <v>4973.9999999999991</v>
      </c>
      <c r="I143" s="38">
        <v>5046.6499999999987</v>
      </c>
      <c r="J143" s="38">
        <v>5125.5499999999993</v>
      </c>
      <c r="K143" s="31">
        <v>4967.75</v>
      </c>
      <c r="L143" s="31">
        <v>4816.2</v>
      </c>
      <c r="M143" s="31">
        <v>13.94021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485.7</v>
      </c>
      <c r="D144" s="38">
        <v>486.16666666666669</v>
      </c>
      <c r="E144" s="38">
        <v>482.63333333333338</v>
      </c>
      <c r="F144" s="38">
        <v>479.56666666666672</v>
      </c>
      <c r="G144" s="38">
        <v>476.03333333333342</v>
      </c>
      <c r="H144" s="38">
        <v>489.23333333333335</v>
      </c>
      <c r="I144" s="38">
        <v>492.76666666666665</v>
      </c>
      <c r="J144" s="38">
        <v>495.83333333333331</v>
      </c>
      <c r="K144" s="31">
        <v>489.7</v>
      </c>
      <c r="L144" s="31">
        <v>483.1</v>
      </c>
      <c r="M144" s="31">
        <v>29.449210000000001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2383.25</v>
      </c>
      <c r="D145" s="38">
        <v>2377.15</v>
      </c>
      <c r="E145" s="38">
        <v>2361.1000000000004</v>
      </c>
      <c r="F145" s="38">
        <v>2338.9500000000003</v>
      </c>
      <c r="G145" s="38">
        <v>2322.9000000000005</v>
      </c>
      <c r="H145" s="38">
        <v>2399.3000000000002</v>
      </c>
      <c r="I145" s="38">
        <v>2415.3500000000004</v>
      </c>
      <c r="J145" s="38">
        <v>2437.5</v>
      </c>
      <c r="K145" s="31">
        <v>2393.1999999999998</v>
      </c>
      <c r="L145" s="31">
        <v>2355</v>
      </c>
      <c r="M145" s="31">
        <v>1.1580600000000001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5871</v>
      </c>
      <c r="D146" s="38">
        <v>5808.6166666666659</v>
      </c>
      <c r="E146" s="38">
        <v>5733.4833333333318</v>
      </c>
      <c r="F146" s="38">
        <v>5595.9666666666662</v>
      </c>
      <c r="G146" s="38">
        <v>5520.8333333333321</v>
      </c>
      <c r="H146" s="38">
        <v>5946.1333333333314</v>
      </c>
      <c r="I146" s="38">
        <v>6021.2666666666646</v>
      </c>
      <c r="J146" s="38">
        <v>6158.783333333331</v>
      </c>
      <c r="K146" s="31">
        <v>5883.75</v>
      </c>
      <c r="L146" s="31">
        <v>5671.1</v>
      </c>
      <c r="M146" s="31">
        <v>20.134029999999999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470.7</v>
      </c>
      <c r="D147" s="38">
        <v>474.88333333333338</v>
      </c>
      <c r="E147" s="38">
        <v>462.81666666666678</v>
      </c>
      <c r="F147" s="38">
        <v>454.93333333333339</v>
      </c>
      <c r="G147" s="38">
        <v>442.86666666666679</v>
      </c>
      <c r="H147" s="38">
        <v>482.76666666666677</v>
      </c>
      <c r="I147" s="38">
        <v>494.83333333333337</v>
      </c>
      <c r="J147" s="38">
        <v>502.71666666666675</v>
      </c>
      <c r="K147" s="31">
        <v>486.95</v>
      </c>
      <c r="L147" s="31">
        <v>467</v>
      </c>
      <c r="M147" s="31">
        <v>7.9615900000000002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40.549999999999997</v>
      </c>
      <c r="D148" s="38">
        <v>40.666666666666664</v>
      </c>
      <c r="E148" s="38">
        <v>40.283333333333331</v>
      </c>
      <c r="F148" s="38">
        <v>40.016666666666666</v>
      </c>
      <c r="G148" s="38">
        <v>39.633333333333333</v>
      </c>
      <c r="H148" s="38">
        <v>40.93333333333333</v>
      </c>
      <c r="I148" s="38">
        <v>41.31666666666667</v>
      </c>
      <c r="J148" s="38">
        <v>41.583333333333329</v>
      </c>
      <c r="K148" s="31">
        <v>41.05</v>
      </c>
      <c r="L148" s="31">
        <v>40.4</v>
      </c>
      <c r="M148" s="31">
        <v>48.152189999999997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1767.4</v>
      </c>
      <c r="D149" s="38">
        <v>1764.2666666666667</v>
      </c>
      <c r="E149" s="38">
        <v>1753.1333333333332</v>
      </c>
      <c r="F149" s="38">
        <v>1738.8666666666666</v>
      </c>
      <c r="G149" s="38">
        <v>1727.7333333333331</v>
      </c>
      <c r="H149" s="38">
        <v>1778.5333333333333</v>
      </c>
      <c r="I149" s="38">
        <v>1789.666666666667</v>
      </c>
      <c r="J149" s="38">
        <v>1803.9333333333334</v>
      </c>
      <c r="K149" s="31">
        <v>1775.4</v>
      </c>
      <c r="L149" s="31">
        <v>1750</v>
      </c>
      <c r="M149" s="31">
        <v>0.48687999999999998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3412.6</v>
      </c>
      <c r="D150" s="38">
        <v>3386.5333333333333</v>
      </c>
      <c r="E150" s="38">
        <v>3358.0666666666666</v>
      </c>
      <c r="F150" s="38">
        <v>3303.5333333333333</v>
      </c>
      <c r="G150" s="38">
        <v>3275.0666666666666</v>
      </c>
      <c r="H150" s="38">
        <v>3441.0666666666666</v>
      </c>
      <c r="I150" s="38">
        <v>3469.5333333333328</v>
      </c>
      <c r="J150" s="38">
        <v>3524.0666666666666</v>
      </c>
      <c r="K150" s="31">
        <v>3415</v>
      </c>
      <c r="L150" s="31">
        <v>3332</v>
      </c>
      <c r="M150" s="31">
        <v>10.96303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213.2</v>
      </c>
      <c r="D151" s="38">
        <v>212.83333333333334</v>
      </c>
      <c r="E151" s="38">
        <v>210.9666666666667</v>
      </c>
      <c r="F151" s="38">
        <v>208.73333333333335</v>
      </c>
      <c r="G151" s="38">
        <v>206.8666666666667</v>
      </c>
      <c r="H151" s="38">
        <v>215.06666666666669</v>
      </c>
      <c r="I151" s="38">
        <v>216.93333333333331</v>
      </c>
      <c r="J151" s="38">
        <v>219.16666666666669</v>
      </c>
      <c r="K151" s="31">
        <v>214.7</v>
      </c>
      <c r="L151" s="31">
        <v>210.6</v>
      </c>
      <c r="M151" s="31">
        <v>20.856110000000001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509.55</v>
      </c>
      <c r="D152" s="38">
        <v>509.09999999999997</v>
      </c>
      <c r="E152" s="38">
        <v>504.74999999999989</v>
      </c>
      <c r="F152" s="38">
        <v>499.94999999999993</v>
      </c>
      <c r="G152" s="38">
        <v>495.59999999999985</v>
      </c>
      <c r="H152" s="38">
        <v>513.89999999999986</v>
      </c>
      <c r="I152" s="38">
        <v>518.25</v>
      </c>
      <c r="J152" s="38">
        <v>523.04999999999995</v>
      </c>
      <c r="K152" s="31">
        <v>513.45000000000005</v>
      </c>
      <c r="L152" s="31">
        <v>504.3</v>
      </c>
      <c r="M152" s="31">
        <v>1.98882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515.15</v>
      </c>
      <c r="D153" s="38">
        <v>505.45</v>
      </c>
      <c r="E153" s="38">
        <v>493.69999999999993</v>
      </c>
      <c r="F153" s="38">
        <v>472.24999999999994</v>
      </c>
      <c r="G153" s="38">
        <v>460.49999999999989</v>
      </c>
      <c r="H153" s="38">
        <v>526.9</v>
      </c>
      <c r="I153" s="38">
        <v>538.65000000000009</v>
      </c>
      <c r="J153" s="38">
        <v>560.1</v>
      </c>
      <c r="K153" s="31">
        <v>517.20000000000005</v>
      </c>
      <c r="L153" s="31">
        <v>484</v>
      </c>
      <c r="M153" s="31">
        <v>29.424990000000001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1655.6</v>
      </c>
      <c r="D154" s="38">
        <v>1661.5333333333335</v>
      </c>
      <c r="E154" s="38">
        <v>1644.166666666667</v>
      </c>
      <c r="F154" s="38">
        <v>1632.7333333333333</v>
      </c>
      <c r="G154" s="38">
        <v>1615.3666666666668</v>
      </c>
      <c r="H154" s="38">
        <v>1672.9666666666672</v>
      </c>
      <c r="I154" s="38">
        <v>1690.3333333333335</v>
      </c>
      <c r="J154" s="38">
        <v>1701.7666666666673</v>
      </c>
      <c r="K154" s="31">
        <v>1678.9</v>
      </c>
      <c r="L154" s="31">
        <v>1650.1</v>
      </c>
      <c r="M154" s="31">
        <v>0.28138999999999997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152.65</v>
      </c>
      <c r="D155" s="38">
        <v>153.48333333333335</v>
      </c>
      <c r="E155" s="38">
        <v>150.76666666666671</v>
      </c>
      <c r="F155" s="38">
        <v>148.88333333333335</v>
      </c>
      <c r="G155" s="38">
        <v>146.16666666666671</v>
      </c>
      <c r="H155" s="38">
        <v>155.3666666666667</v>
      </c>
      <c r="I155" s="38">
        <v>158.08333333333334</v>
      </c>
      <c r="J155" s="38">
        <v>159.9666666666667</v>
      </c>
      <c r="K155" s="31">
        <v>156.19999999999999</v>
      </c>
      <c r="L155" s="31">
        <v>151.6</v>
      </c>
      <c r="M155" s="31">
        <v>31.066859999999998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209.75</v>
      </c>
      <c r="D156" s="38">
        <v>211.58333333333334</v>
      </c>
      <c r="E156" s="38">
        <v>203.36666666666667</v>
      </c>
      <c r="F156" s="38">
        <v>196.98333333333332</v>
      </c>
      <c r="G156" s="38">
        <v>188.76666666666665</v>
      </c>
      <c r="H156" s="38">
        <v>217.9666666666667</v>
      </c>
      <c r="I156" s="38">
        <v>226.18333333333334</v>
      </c>
      <c r="J156" s="38">
        <v>232.56666666666672</v>
      </c>
      <c r="K156" s="31">
        <v>219.8</v>
      </c>
      <c r="L156" s="31">
        <v>205.2</v>
      </c>
      <c r="M156" s="31">
        <v>20.35163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91.15</v>
      </c>
      <c r="D157" s="38">
        <v>90.783333333333346</v>
      </c>
      <c r="E157" s="38">
        <v>89.816666666666691</v>
      </c>
      <c r="F157" s="38">
        <v>88.483333333333348</v>
      </c>
      <c r="G157" s="38">
        <v>87.516666666666694</v>
      </c>
      <c r="H157" s="38">
        <v>92.116666666666688</v>
      </c>
      <c r="I157" s="38">
        <v>93.083333333333357</v>
      </c>
      <c r="J157" s="38">
        <v>94.416666666666686</v>
      </c>
      <c r="K157" s="31">
        <v>91.75</v>
      </c>
      <c r="L157" s="31">
        <v>89.45</v>
      </c>
      <c r="M157" s="31">
        <v>63.878860000000003</v>
      </c>
      <c r="N157" s="1"/>
      <c r="O157" s="1"/>
    </row>
    <row r="158" spans="1:15" ht="12.75" customHeight="1">
      <c r="A158" s="33">
        <v>148</v>
      </c>
      <c r="B158" s="58" t="s">
        <v>866</v>
      </c>
      <c r="C158" s="31">
        <v>838.2</v>
      </c>
      <c r="D158" s="38">
        <v>831.38333333333333</v>
      </c>
      <c r="E158" s="38">
        <v>817.81666666666661</v>
      </c>
      <c r="F158" s="38">
        <v>797.43333333333328</v>
      </c>
      <c r="G158" s="38">
        <v>783.86666666666656</v>
      </c>
      <c r="H158" s="38">
        <v>851.76666666666665</v>
      </c>
      <c r="I158" s="38">
        <v>865.33333333333348</v>
      </c>
      <c r="J158" s="38">
        <v>885.7166666666667</v>
      </c>
      <c r="K158" s="31">
        <v>844.95</v>
      </c>
      <c r="L158" s="31">
        <v>811</v>
      </c>
      <c r="M158" s="31">
        <v>1.0842400000000001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2588.5500000000002</v>
      </c>
      <c r="D159" s="38">
        <v>2586.6833333333334</v>
      </c>
      <c r="E159" s="38">
        <v>2562.3666666666668</v>
      </c>
      <c r="F159" s="38">
        <v>2536.1833333333334</v>
      </c>
      <c r="G159" s="38">
        <v>2511.8666666666668</v>
      </c>
      <c r="H159" s="38">
        <v>2612.8666666666668</v>
      </c>
      <c r="I159" s="38">
        <v>2637.1833333333334</v>
      </c>
      <c r="J159" s="38">
        <v>2663.3666666666668</v>
      </c>
      <c r="K159" s="31">
        <v>2611</v>
      </c>
      <c r="L159" s="31">
        <v>2560.5</v>
      </c>
      <c r="M159" s="31">
        <v>0.95864000000000005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264.2</v>
      </c>
      <c r="D160" s="38">
        <v>262.55</v>
      </c>
      <c r="E160" s="38">
        <v>260.35000000000002</v>
      </c>
      <c r="F160" s="38">
        <v>256.5</v>
      </c>
      <c r="G160" s="38">
        <v>254.3</v>
      </c>
      <c r="H160" s="38">
        <v>266.40000000000003</v>
      </c>
      <c r="I160" s="38">
        <v>268.59999999999997</v>
      </c>
      <c r="J160" s="38">
        <v>272.45000000000005</v>
      </c>
      <c r="K160" s="31">
        <v>264.75</v>
      </c>
      <c r="L160" s="31">
        <v>258.7</v>
      </c>
      <c r="M160" s="31">
        <v>21.99916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389.1</v>
      </c>
      <c r="D161" s="38">
        <v>387.88333333333338</v>
      </c>
      <c r="E161" s="38">
        <v>381.76666666666677</v>
      </c>
      <c r="F161" s="38">
        <v>374.43333333333339</v>
      </c>
      <c r="G161" s="38">
        <v>368.31666666666678</v>
      </c>
      <c r="H161" s="38">
        <v>395.21666666666675</v>
      </c>
      <c r="I161" s="38">
        <v>401.33333333333343</v>
      </c>
      <c r="J161" s="38">
        <v>408.66666666666674</v>
      </c>
      <c r="K161" s="31">
        <v>394</v>
      </c>
      <c r="L161" s="31">
        <v>380.55</v>
      </c>
      <c r="M161" s="31">
        <v>4.91195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134.6</v>
      </c>
      <c r="D162" s="38">
        <v>134.51666666666668</v>
      </c>
      <c r="E162" s="38">
        <v>133.28333333333336</v>
      </c>
      <c r="F162" s="38">
        <v>131.96666666666667</v>
      </c>
      <c r="G162" s="38">
        <v>130.73333333333335</v>
      </c>
      <c r="H162" s="38">
        <v>135.83333333333337</v>
      </c>
      <c r="I162" s="38">
        <v>137.06666666666666</v>
      </c>
      <c r="J162" s="38">
        <v>138.38333333333338</v>
      </c>
      <c r="K162" s="31">
        <v>135.75</v>
      </c>
      <c r="L162" s="31">
        <v>133.19999999999999</v>
      </c>
      <c r="M162" s="31">
        <v>127.7201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466.75</v>
      </c>
      <c r="D163" s="38">
        <v>468.83333333333331</v>
      </c>
      <c r="E163" s="38">
        <v>461.81666666666661</v>
      </c>
      <c r="F163" s="38">
        <v>456.88333333333327</v>
      </c>
      <c r="G163" s="38">
        <v>449.86666666666656</v>
      </c>
      <c r="H163" s="38">
        <v>473.76666666666665</v>
      </c>
      <c r="I163" s="38">
        <v>480.78333333333342</v>
      </c>
      <c r="J163" s="38">
        <v>485.7166666666667</v>
      </c>
      <c r="K163" s="31">
        <v>475.85</v>
      </c>
      <c r="L163" s="31">
        <v>463.9</v>
      </c>
      <c r="M163" s="31">
        <v>4.9030699999999996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4589.55</v>
      </c>
      <c r="D164" s="38">
        <v>4596.916666666667</v>
      </c>
      <c r="E164" s="38">
        <v>4572.4833333333336</v>
      </c>
      <c r="F164" s="38">
        <v>4555.416666666667</v>
      </c>
      <c r="G164" s="38">
        <v>4530.9833333333336</v>
      </c>
      <c r="H164" s="38">
        <v>4613.9833333333336</v>
      </c>
      <c r="I164" s="38">
        <v>4638.4166666666661</v>
      </c>
      <c r="J164" s="38">
        <v>4655.4833333333336</v>
      </c>
      <c r="K164" s="31">
        <v>4621.3500000000004</v>
      </c>
      <c r="L164" s="31">
        <v>4579.8500000000004</v>
      </c>
      <c r="M164" s="31">
        <v>0.11545999999999999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1101.2</v>
      </c>
      <c r="D165" s="38">
        <v>1093.7166666666665</v>
      </c>
      <c r="E165" s="38">
        <v>1079.4333333333329</v>
      </c>
      <c r="F165" s="38">
        <v>1057.6666666666665</v>
      </c>
      <c r="G165" s="38">
        <v>1043.383333333333</v>
      </c>
      <c r="H165" s="38">
        <v>1115.4833333333329</v>
      </c>
      <c r="I165" s="38">
        <v>1129.7666666666662</v>
      </c>
      <c r="J165" s="38">
        <v>1151.5333333333328</v>
      </c>
      <c r="K165" s="31">
        <v>1108</v>
      </c>
      <c r="L165" s="31">
        <v>1071.95</v>
      </c>
      <c r="M165" s="31">
        <v>4.3923199999999998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206.75</v>
      </c>
      <c r="D166" s="38">
        <v>206.70000000000002</v>
      </c>
      <c r="E166" s="38">
        <v>204.40000000000003</v>
      </c>
      <c r="F166" s="38">
        <v>202.05</v>
      </c>
      <c r="G166" s="38">
        <v>199.75000000000003</v>
      </c>
      <c r="H166" s="38">
        <v>209.05000000000004</v>
      </c>
      <c r="I166" s="38">
        <v>211.35000000000005</v>
      </c>
      <c r="J166" s="38">
        <v>213.70000000000005</v>
      </c>
      <c r="K166" s="31">
        <v>209</v>
      </c>
      <c r="L166" s="31">
        <v>204.35</v>
      </c>
      <c r="M166" s="31">
        <v>6.0722699999999996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149.05000000000001</v>
      </c>
      <c r="D167" s="38">
        <v>147.96666666666667</v>
      </c>
      <c r="E167" s="38">
        <v>146.33333333333334</v>
      </c>
      <c r="F167" s="38">
        <v>143.61666666666667</v>
      </c>
      <c r="G167" s="38">
        <v>141.98333333333335</v>
      </c>
      <c r="H167" s="38">
        <v>150.68333333333334</v>
      </c>
      <c r="I167" s="38">
        <v>152.31666666666666</v>
      </c>
      <c r="J167" s="38">
        <v>155.03333333333333</v>
      </c>
      <c r="K167" s="31">
        <v>149.6</v>
      </c>
      <c r="L167" s="31">
        <v>145.25</v>
      </c>
      <c r="M167" s="31">
        <v>18.755759999999999</v>
      </c>
      <c r="N167" s="1"/>
      <c r="O167" s="1"/>
    </row>
    <row r="168" spans="1:15" ht="12.75" customHeight="1">
      <c r="A168" s="33">
        <v>158</v>
      </c>
      <c r="B168" s="58" t="s">
        <v>867</v>
      </c>
      <c r="C168" s="31">
        <v>832.3</v>
      </c>
      <c r="D168" s="38">
        <v>815.94999999999993</v>
      </c>
      <c r="E168" s="38">
        <v>787.94999999999982</v>
      </c>
      <c r="F168" s="38">
        <v>743.59999999999991</v>
      </c>
      <c r="G168" s="38">
        <v>715.5999999999998</v>
      </c>
      <c r="H168" s="38">
        <v>860.29999999999984</v>
      </c>
      <c r="I168" s="38">
        <v>888.30000000000007</v>
      </c>
      <c r="J168" s="38">
        <v>932.64999999999986</v>
      </c>
      <c r="K168" s="31">
        <v>843.95</v>
      </c>
      <c r="L168" s="31">
        <v>771.6</v>
      </c>
      <c r="M168" s="31">
        <v>12.079269999999999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328</v>
      </c>
      <c r="D169" s="38">
        <v>330.45</v>
      </c>
      <c r="E169" s="38">
        <v>322.95</v>
      </c>
      <c r="F169" s="38">
        <v>317.89999999999998</v>
      </c>
      <c r="G169" s="38">
        <v>310.39999999999998</v>
      </c>
      <c r="H169" s="38">
        <v>335.5</v>
      </c>
      <c r="I169" s="38">
        <v>343</v>
      </c>
      <c r="J169" s="38">
        <v>348.05</v>
      </c>
      <c r="K169" s="31">
        <v>337.95</v>
      </c>
      <c r="L169" s="31">
        <v>325.39999999999998</v>
      </c>
      <c r="M169" s="31">
        <v>12.41466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146.65</v>
      </c>
      <c r="D170" s="38">
        <v>146.55000000000001</v>
      </c>
      <c r="E170" s="38">
        <v>145.55000000000001</v>
      </c>
      <c r="F170" s="38">
        <v>144.44999999999999</v>
      </c>
      <c r="G170" s="38">
        <v>143.44999999999999</v>
      </c>
      <c r="H170" s="38">
        <v>147.65000000000003</v>
      </c>
      <c r="I170" s="38">
        <v>148.65000000000003</v>
      </c>
      <c r="J170" s="38">
        <v>149.75000000000006</v>
      </c>
      <c r="K170" s="31">
        <v>147.55000000000001</v>
      </c>
      <c r="L170" s="31">
        <v>145.44999999999999</v>
      </c>
      <c r="M170" s="31">
        <v>27.677759999999999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1320.8</v>
      </c>
      <c r="D171" s="38">
        <v>1315</v>
      </c>
      <c r="E171" s="38">
        <v>1296.8</v>
      </c>
      <c r="F171" s="38">
        <v>1272.8</v>
      </c>
      <c r="G171" s="38">
        <v>1254.5999999999999</v>
      </c>
      <c r="H171" s="38">
        <v>1339</v>
      </c>
      <c r="I171" s="38">
        <v>1357.1999999999998</v>
      </c>
      <c r="J171" s="38">
        <v>1381.2</v>
      </c>
      <c r="K171" s="31">
        <v>1333.2</v>
      </c>
      <c r="L171" s="31">
        <v>1291</v>
      </c>
      <c r="M171" s="31">
        <v>0.31508000000000003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117.9</v>
      </c>
      <c r="D172" s="38">
        <v>117.21666666666665</v>
      </c>
      <c r="E172" s="38">
        <v>116.2833333333333</v>
      </c>
      <c r="F172" s="38">
        <v>114.66666666666664</v>
      </c>
      <c r="G172" s="38">
        <v>113.73333333333329</v>
      </c>
      <c r="H172" s="38">
        <v>118.83333333333331</v>
      </c>
      <c r="I172" s="38">
        <v>119.76666666666668</v>
      </c>
      <c r="J172" s="38">
        <v>121.38333333333333</v>
      </c>
      <c r="K172" s="31">
        <v>118.15</v>
      </c>
      <c r="L172" s="31">
        <v>115.6</v>
      </c>
      <c r="M172" s="31">
        <v>115.56650999999999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2667.5</v>
      </c>
      <c r="D173" s="38">
        <v>2660.4</v>
      </c>
      <c r="E173" s="38">
        <v>2633.8</v>
      </c>
      <c r="F173" s="38">
        <v>2600.1</v>
      </c>
      <c r="G173" s="38">
        <v>2573.5</v>
      </c>
      <c r="H173" s="38">
        <v>2694.1000000000004</v>
      </c>
      <c r="I173" s="38">
        <v>2720.7</v>
      </c>
      <c r="J173" s="38">
        <v>2754.4000000000005</v>
      </c>
      <c r="K173" s="31">
        <v>2687</v>
      </c>
      <c r="L173" s="31">
        <v>2626.7</v>
      </c>
      <c r="M173" s="31">
        <v>8.5459999999999994E-2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3205.6</v>
      </c>
      <c r="D174" s="38">
        <v>3215.5333333333333</v>
      </c>
      <c r="E174" s="38">
        <v>3178.1666666666665</v>
      </c>
      <c r="F174" s="38">
        <v>3150.7333333333331</v>
      </c>
      <c r="G174" s="38">
        <v>3113.3666666666663</v>
      </c>
      <c r="H174" s="38">
        <v>3242.9666666666667</v>
      </c>
      <c r="I174" s="38">
        <v>3280.3333333333335</v>
      </c>
      <c r="J174" s="38">
        <v>3307.7666666666669</v>
      </c>
      <c r="K174" s="31">
        <v>3252.9</v>
      </c>
      <c r="L174" s="31">
        <v>3188.1</v>
      </c>
      <c r="M174" s="31">
        <v>6.8089999999999998E-2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203.7</v>
      </c>
      <c r="D175" s="38">
        <v>204.46666666666667</v>
      </c>
      <c r="E175" s="38">
        <v>202.23333333333335</v>
      </c>
      <c r="F175" s="38">
        <v>200.76666666666668</v>
      </c>
      <c r="G175" s="38">
        <v>198.53333333333336</v>
      </c>
      <c r="H175" s="38">
        <v>205.93333333333334</v>
      </c>
      <c r="I175" s="38">
        <v>208.16666666666663</v>
      </c>
      <c r="J175" s="38">
        <v>209.63333333333333</v>
      </c>
      <c r="K175" s="31">
        <v>206.7</v>
      </c>
      <c r="L175" s="31">
        <v>203</v>
      </c>
      <c r="M175" s="31">
        <v>7.1115599999999999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1671.65</v>
      </c>
      <c r="D176" s="38">
        <v>1686.8833333333332</v>
      </c>
      <c r="E176" s="38">
        <v>1605.7666666666664</v>
      </c>
      <c r="F176" s="38">
        <v>1539.8833333333332</v>
      </c>
      <c r="G176" s="38">
        <v>1458.7666666666664</v>
      </c>
      <c r="H176" s="38">
        <v>1752.7666666666664</v>
      </c>
      <c r="I176" s="38">
        <v>1833.8833333333332</v>
      </c>
      <c r="J176" s="38">
        <v>1899.7666666666664</v>
      </c>
      <c r="K176" s="31">
        <v>1768</v>
      </c>
      <c r="L176" s="31">
        <v>1621</v>
      </c>
      <c r="M176" s="31">
        <v>121.36886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1433.3</v>
      </c>
      <c r="D177" s="38">
        <v>1423.4333333333334</v>
      </c>
      <c r="E177" s="38">
        <v>1404.8666666666668</v>
      </c>
      <c r="F177" s="38">
        <v>1376.4333333333334</v>
      </c>
      <c r="G177" s="38">
        <v>1357.8666666666668</v>
      </c>
      <c r="H177" s="38">
        <v>1451.8666666666668</v>
      </c>
      <c r="I177" s="38">
        <v>1470.4333333333334</v>
      </c>
      <c r="J177" s="38">
        <v>1498.8666666666668</v>
      </c>
      <c r="K177" s="31">
        <v>1442</v>
      </c>
      <c r="L177" s="31">
        <v>1395</v>
      </c>
      <c r="M177" s="31">
        <v>0.97914000000000001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828.6</v>
      </c>
      <c r="D178" s="38">
        <v>828.9</v>
      </c>
      <c r="E178" s="38">
        <v>820.9</v>
      </c>
      <c r="F178" s="38">
        <v>813.2</v>
      </c>
      <c r="G178" s="38">
        <v>805.2</v>
      </c>
      <c r="H178" s="38">
        <v>836.59999999999991</v>
      </c>
      <c r="I178" s="38">
        <v>844.59999999999991</v>
      </c>
      <c r="J178" s="38">
        <v>852.29999999999984</v>
      </c>
      <c r="K178" s="31">
        <v>836.9</v>
      </c>
      <c r="L178" s="31">
        <v>821.2</v>
      </c>
      <c r="M178" s="31">
        <v>10.655849999999999</v>
      </c>
      <c r="N178" s="1"/>
      <c r="O178" s="1"/>
    </row>
    <row r="179" spans="1:15" ht="12.75" customHeight="1">
      <c r="A179" s="33">
        <v>169</v>
      </c>
      <c r="B179" s="58" t="s">
        <v>873</v>
      </c>
      <c r="C179" s="31">
        <v>679.9</v>
      </c>
      <c r="D179" s="38">
        <v>679.6</v>
      </c>
      <c r="E179" s="38">
        <v>674.30000000000007</v>
      </c>
      <c r="F179" s="38">
        <v>668.7</v>
      </c>
      <c r="G179" s="38">
        <v>663.40000000000009</v>
      </c>
      <c r="H179" s="38">
        <v>685.2</v>
      </c>
      <c r="I179" s="38">
        <v>690.5</v>
      </c>
      <c r="J179" s="38">
        <v>696.1</v>
      </c>
      <c r="K179" s="31">
        <v>684.9</v>
      </c>
      <c r="L179" s="31">
        <v>674</v>
      </c>
      <c r="M179" s="31">
        <v>1.6571199999999999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1449.5</v>
      </c>
      <c r="D180" s="38">
        <v>1454.1666666666667</v>
      </c>
      <c r="E180" s="38">
        <v>1440.3333333333335</v>
      </c>
      <c r="F180" s="38">
        <v>1431.1666666666667</v>
      </c>
      <c r="G180" s="38">
        <v>1417.3333333333335</v>
      </c>
      <c r="H180" s="38">
        <v>1463.3333333333335</v>
      </c>
      <c r="I180" s="38">
        <v>1477.166666666667</v>
      </c>
      <c r="J180" s="38">
        <v>1486.3333333333335</v>
      </c>
      <c r="K180" s="31">
        <v>1468</v>
      </c>
      <c r="L180" s="31">
        <v>1445</v>
      </c>
      <c r="M180" s="31">
        <v>0.59109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52.3</v>
      </c>
      <c r="D181" s="38">
        <v>52.266666666666673</v>
      </c>
      <c r="E181" s="38">
        <v>51.833333333333343</v>
      </c>
      <c r="F181" s="38">
        <v>51.366666666666667</v>
      </c>
      <c r="G181" s="38">
        <v>50.933333333333337</v>
      </c>
      <c r="H181" s="38">
        <v>52.733333333333348</v>
      </c>
      <c r="I181" s="38">
        <v>53.166666666666671</v>
      </c>
      <c r="J181" s="38">
        <v>53.633333333333354</v>
      </c>
      <c r="K181" s="31">
        <v>52.7</v>
      </c>
      <c r="L181" s="31">
        <v>51.8</v>
      </c>
      <c r="M181" s="31">
        <v>59.471809999999998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1252.05</v>
      </c>
      <c r="D182" s="38">
        <v>1241.9166666666667</v>
      </c>
      <c r="E182" s="38">
        <v>1225.1333333333334</v>
      </c>
      <c r="F182" s="38">
        <v>1198.2166666666667</v>
      </c>
      <c r="G182" s="38">
        <v>1181.4333333333334</v>
      </c>
      <c r="H182" s="38">
        <v>1268.8333333333335</v>
      </c>
      <c r="I182" s="38">
        <v>1285.6166666666668</v>
      </c>
      <c r="J182" s="38">
        <v>1312.5333333333335</v>
      </c>
      <c r="K182" s="31">
        <v>1258.7</v>
      </c>
      <c r="L182" s="31">
        <v>1215</v>
      </c>
      <c r="M182" s="31">
        <v>0.34866999999999998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2179.5</v>
      </c>
      <c r="D183" s="38">
        <v>2151.2833333333333</v>
      </c>
      <c r="E183" s="38">
        <v>2111.5666666666666</v>
      </c>
      <c r="F183" s="38">
        <v>2043.6333333333332</v>
      </c>
      <c r="G183" s="38">
        <v>2003.9166666666665</v>
      </c>
      <c r="H183" s="38">
        <v>2219.2166666666667</v>
      </c>
      <c r="I183" s="38">
        <v>2258.9333333333329</v>
      </c>
      <c r="J183" s="38">
        <v>2326.8666666666668</v>
      </c>
      <c r="K183" s="31">
        <v>2191</v>
      </c>
      <c r="L183" s="31">
        <v>2083.35</v>
      </c>
      <c r="M183" s="31">
        <v>2.0491899999999998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490.8</v>
      </c>
      <c r="D184" s="38">
        <v>489.93333333333334</v>
      </c>
      <c r="E184" s="38">
        <v>486.86666666666667</v>
      </c>
      <c r="F184" s="38">
        <v>482.93333333333334</v>
      </c>
      <c r="G184" s="38">
        <v>479.86666666666667</v>
      </c>
      <c r="H184" s="38">
        <v>493.86666666666667</v>
      </c>
      <c r="I184" s="38">
        <v>496.93333333333339</v>
      </c>
      <c r="J184" s="38">
        <v>500.86666666666667</v>
      </c>
      <c r="K184" s="31">
        <v>493</v>
      </c>
      <c r="L184" s="31">
        <v>486</v>
      </c>
      <c r="M184" s="31">
        <v>1.5902000000000001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1018.7</v>
      </c>
      <c r="D185" s="38">
        <v>1016.2333333333335</v>
      </c>
      <c r="E185" s="38">
        <v>1004.5666666666668</v>
      </c>
      <c r="F185" s="38">
        <v>990.43333333333339</v>
      </c>
      <c r="G185" s="38">
        <v>978.76666666666677</v>
      </c>
      <c r="H185" s="38">
        <v>1030.3666666666668</v>
      </c>
      <c r="I185" s="38">
        <v>1042.0333333333338</v>
      </c>
      <c r="J185" s="38">
        <v>1056.166666666667</v>
      </c>
      <c r="K185" s="31">
        <v>1027.9000000000001</v>
      </c>
      <c r="L185" s="31">
        <v>1002.1</v>
      </c>
      <c r="M185" s="31">
        <v>10.3248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499.9</v>
      </c>
      <c r="D186" s="38">
        <v>494.83333333333331</v>
      </c>
      <c r="E186" s="38">
        <v>488.76666666666665</v>
      </c>
      <c r="F186" s="38">
        <v>477.63333333333333</v>
      </c>
      <c r="G186" s="38">
        <v>471.56666666666666</v>
      </c>
      <c r="H186" s="38">
        <v>505.96666666666664</v>
      </c>
      <c r="I186" s="38">
        <v>512.0333333333333</v>
      </c>
      <c r="J186" s="38">
        <v>523.16666666666663</v>
      </c>
      <c r="K186" s="31">
        <v>500.9</v>
      </c>
      <c r="L186" s="31">
        <v>483.7</v>
      </c>
      <c r="M186" s="31">
        <v>4.2488400000000004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1526.85</v>
      </c>
      <c r="D187" s="38">
        <v>1537.6833333333334</v>
      </c>
      <c r="E187" s="38">
        <v>1510.1666666666667</v>
      </c>
      <c r="F187" s="38">
        <v>1493.4833333333333</v>
      </c>
      <c r="G187" s="38">
        <v>1465.9666666666667</v>
      </c>
      <c r="H187" s="38">
        <v>1554.3666666666668</v>
      </c>
      <c r="I187" s="38">
        <v>1581.8833333333332</v>
      </c>
      <c r="J187" s="38">
        <v>1598.5666666666668</v>
      </c>
      <c r="K187" s="31">
        <v>1565.2</v>
      </c>
      <c r="L187" s="31">
        <v>1521</v>
      </c>
      <c r="M187" s="31">
        <v>9.5026200000000003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322.39999999999998</v>
      </c>
      <c r="D188" s="38">
        <v>323.63333333333333</v>
      </c>
      <c r="E188" s="38">
        <v>319.76666666666665</v>
      </c>
      <c r="F188" s="38">
        <v>317.13333333333333</v>
      </c>
      <c r="G188" s="38">
        <v>313.26666666666665</v>
      </c>
      <c r="H188" s="38">
        <v>326.26666666666665</v>
      </c>
      <c r="I188" s="38">
        <v>330.13333333333333</v>
      </c>
      <c r="J188" s="38">
        <v>332.76666666666665</v>
      </c>
      <c r="K188" s="31">
        <v>327.5</v>
      </c>
      <c r="L188" s="31">
        <v>321</v>
      </c>
      <c r="M188" s="31">
        <v>18.411960000000001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426</v>
      </c>
      <c r="D189" s="38">
        <v>429.91666666666669</v>
      </c>
      <c r="E189" s="38">
        <v>420.23333333333335</v>
      </c>
      <c r="F189" s="38">
        <v>414.46666666666664</v>
      </c>
      <c r="G189" s="38">
        <v>404.7833333333333</v>
      </c>
      <c r="H189" s="38">
        <v>435.68333333333339</v>
      </c>
      <c r="I189" s="38">
        <v>445.36666666666667</v>
      </c>
      <c r="J189" s="38">
        <v>451.13333333333344</v>
      </c>
      <c r="K189" s="31">
        <v>439.6</v>
      </c>
      <c r="L189" s="31">
        <v>424.15</v>
      </c>
      <c r="M189" s="31">
        <v>14.300459999999999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1845.65</v>
      </c>
      <c r="D190" s="38">
        <v>1841.0166666666667</v>
      </c>
      <c r="E190" s="38">
        <v>1832.0833333333333</v>
      </c>
      <c r="F190" s="38">
        <v>1818.5166666666667</v>
      </c>
      <c r="G190" s="38">
        <v>1809.5833333333333</v>
      </c>
      <c r="H190" s="38">
        <v>1854.5833333333333</v>
      </c>
      <c r="I190" s="38">
        <v>1863.5166666666667</v>
      </c>
      <c r="J190" s="38">
        <v>1877.0833333333333</v>
      </c>
      <c r="K190" s="31">
        <v>1849.95</v>
      </c>
      <c r="L190" s="31">
        <v>1827.45</v>
      </c>
      <c r="M190" s="31">
        <v>5.2776500000000004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757</v>
      </c>
      <c r="D191" s="38">
        <v>755.69999999999993</v>
      </c>
      <c r="E191" s="38">
        <v>751.44999999999982</v>
      </c>
      <c r="F191" s="38">
        <v>745.89999999999986</v>
      </c>
      <c r="G191" s="38">
        <v>741.64999999999975</v>
      </c>
      <c r="H191" s="38">
        <v>761.24999999999989</v>
      </c>
      <c r="I191" s="38">
        <v>765.50000000000011</v>
      </c>
      <c r="J191" s="38">
        <v>771.05</v>
      </c>
      <c r="K191" s="31">
        <v>759.95</v>
      </c>
      <c r="L191" s="31">
        <v>750.15</v>
      </c>
      <c r="M191" s="31">
        <v>1.0436099999999999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340.1</v>
      </c>
      <c r="D192" s="38">
        <v>338.2</v>
      </c>
      <c r="E192" s="38">
        <v>335.4</v>
      </c>
      <c r="F192" s="38">
        <v>330.7</v>
      </c>
      <c r="G192" s="38">
        <v>327.9</v>
      </c>
      <c r="H192" s="38">
        <v>342.9</v>
      </c>
      <c r="I192" s="38">
        <v>345.70000000000005</v>
      </c>
      <c r="J192" s="38">
        <v>350.4</v>
      </c>
      <c r="K192" s="31">
        <v>341</v>
      </c>
      <c r="L192" s="31">
        <v>333.5</v>
      </c>
      <c r="M192" s="31">
        <v>1.38493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2319.8000000000002</v>
      </c>
      <c r="D193" s="38">
        <v>2335.3833333333332</v>
      </c>
      <c r="E193" s="38">
        <v>2285.4166666666665</v>
      </c>
      <c r="F193" s="38">
        <v>2251.0333333333333</v>
      </c>
      <c r="G193" s="38">
        <v>2201.0666666666666</v>
      </c>
      <c r="H193" s="38">
        <v>2369.7666666666664</v>
      </c>
      <c r="I193" s="38">
        <v>2419.7333333333336</v>
      </c>
      <c r="J193" s="38">
        <v>2454.1166666666663</v>
      </c>
      <c r="K193" s="31">
        <v>2385.35</v>
      </c>
      <c r="L193" s="31">
        <v>2301</v>
      </c>
      <c r="M193" s="31">
        <v>0.48274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653.29999999999995</v>
      </c>
      <c r="D194" s="38">
        <v>645.69999999999993</v>
      </c>
      <c r="E194" s="38">
        <v>635.39999999999986</v>
      </c>
      <c r="F194" s="38">
        <v>617.49999999999989</v>
      </c>
      <c r="G194" s="38">
        <v>607.19999999999982</v>
      </c>
      <c r="H194" s="38">
        <v>663.59999999999991</v>
      </c>
      <c r="I194" s="38">
        <v>673.89999999999986</v>
      </c>
      <c r="J194" s="38">
        <v>691.8</v>
      </c>
      <c r="K194" s="31">
        <v>656</v>
      </c>
      <c r="L194" s="31">
        <v>627.79999999999995</v>
      </c>
      <c r="M194" s="31">
        <v>3.89194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243.6</v>
      </c>
      <c r="D195" s="38">
        <v>244.65</v>
      </c>
      <c r="E195" s="38">
        <v>239.3</v>
      </c>
      <c r="F195" s="38">
        <v>235</v>
      </c>
      <c r="G195" s="38">
        <v>229.65</v>
      </c>
      <c r="H195" s="38">
        <v>248.95000000000002</v>
      </c>
      <c r="I195" s="38">
        <v>254.29999999999998</v>
      </c>
      <c r="J195" s="38">
        <v>258.60000000000002</v>
      </c>
      <c r="K195" s="31">
        <v>250</v>
      </c>
      <c r="L195" s="31">
        <v>240.35</v>
      </c>
      <c r="M195" s="31">
        <v>3.0958199999999998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2766.65</v>
      </c>
      <c r="D196" s="38">
        <v>2755.2666666666664</v>
      </c>
      <c r="E196" s="38">
        <v>2735.6333333333328</v>
      </c>
      <c r="F196" s="38">
        <v>2704.6166666666663</v>
      </c>
      <c r="G196" s="38">
        <v>2684.9833333333327</v>
      </c>
      <c r="H196" s="38">
        <v>2786.2833333333328</v>
      </c>
      <c r="I196" s="38">
        <v>2805.9166666666661</v>
      </c>
      <c r="J196" s="38">
        <v>2836.9333333333329</v>
      </c>
      <c r="K196" s="31">
        <v>2774.9</v>
      </c>
      <c r="L196" s="31">
        <v>2724.25</v>
      </c>
      <c r="M196" s="31">
        <v>1.20486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472.05</v>
      </c>
      <c r="D197" s="38">
        <v>470.66666666666669</v>
      </c>
      <c r="E197" s="38">
        <v>468.03333333333336</v>
      </c>
      <c r="F197" s="38">
        <v>464.01666666666665</v>
      </c>
      <c r="G197" s="38">
        <v>461.38333333333333</v>
      </c>
      <c r="H197" s="38">
        <v>474.68333333333339</v>
      </c>
      <c r="I197" s="38">
        <v>477.31666666666672</v>
      </c>
      <c r="J197" s="38">
        <v>481.33333333333343</v>
      </c>
      <c r="K197" s="31">
        <v>473.3</v>
      </c>
      <c r="L197" s="31">
        <v>466.65</v>
      </c>
      <c r="M197" s="31">
        <v>5.3504100000000001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554.4</v>
      </c>
      <c r="D198" s="38">
        <v>554.35</v>
      </c>
      <c r="E198" s="38">
        <v>548.35</v>
      </c>
      <c r="F198" s="38">
        <v>542.29999999999995</v>
      </c>
      <c r="G198" s="38">
        <v>536.29999999999995</v>
      </c>
      <c r="H198" s="38">
        <v>560.40000000000009</v>
      </c>
      <c r="I198" s="38">
        <v>566.40000000000009</v>
      </c>
      <c r="J198" s="38">
        <v>572.45000000000016</v>
      </c>
      <c r="K198" s="31">
        <v>560.35</v>
      </c>
      <c r="L198" s="31">
        <v>548.29999999999995</v>
      </c>
      <c r="M198" s="31">
        <v>15.06706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120.9</v>
      </c>
      <c r="D199" s="38">
        <v>121.8</v>
      </c>
      <c r="E199" s="38">
        <v>118.6</v>
      </c>
      <c r="F199" s="38">
        <v>116.3</v>
      </c>
      <c r="G199" s="38">
        <v>113.1</v>
      </c>
      <c r="H199" s="38">
        <v>124.1</v>
      </c>
      <c r="I199" s="38">
        <v>127.30000000000001</v>
      </c>
      <c r="J199" s="38">
        <v>129.6</v>
      </c>
      <c r="K199" s="31">
        <v>125</v>
      </c>
      <c r="L199" s="31">
        <v>119.5</v>
      </c>
      <c r="M199" s="31">
        <v>19.165299999999998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150.69999999999999</v>
      </c>
      <c r="D200" s="38">
        <v>149.33333333333334</v>
      </c>
      <c r="E200" s="38">
        <v>147.51666666666668</v>
      </c>
      <c r="F200" s="38">
        <v>144.33333333333334</v>
      </c>
      <c r="G200" s="38">
        <v>142.51666666666668</v>
      </c>
      <c r="H200" s="38">
        <v>152.51666666666668</v>
      </c>
      <c r="I200" s="38">
        <v>154.33333333333334</v>
      </c>
      <c r="J200" s="38">
        <v>157.51666666666668</v>
      </c>
      <c r="K200" s="31">
        <v>151.15</v>
      </c>
      <c r="L200" s="31">
        <v>146.15</v>
      </c>
      <c r="M200" s="31">
        <v>55.68459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282.60000000000002</v>
      </c>
      <c r="D201" s="38">
        <v>281.73333333333335</v>
      </c>
      <c r="E201" s="38">
        <v>278.4666666666667</v>
      </c>
      <c r="F201" s="38">
        <v>274.33333333333337</v>
      </c>
      <c r="G201" s="38">
        <v>271.06666666666672</v>
      </c>
      <c r="H201" s="38">
        <v>285.86666666666667</v>
      </c>
      <c r="I201" s="38">
        <v>289.13333333333333</v>
      </c>
      <c r="J201" s="38">
        <v>293.26666666666665</v>
      </c>
      <c r="K201" s="31">
        <v>285</v>
      </c>
      <c r="L201" s="31">
        <v>277.60000000000002</v>
      </c>
      <c r="M201" s="31">
        <v>3.1892900000000002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1741.55</v>
      </c>
      <c r="D202" s="38">
        <v>1741.95</v>
      </c>
      <c r="E202" s="38">
        <v>1721.95</v>
      </c>
      <c r="F202" s="38">
        <v>1702.35</v>
      </c>
      <c r="G202" s="38">
        <v>1682.35</v>
      </c>
      <c r="H202" s="38">
        <v>1761.5500000000002</v>
      </c>
      <c r="I202" s="38">
        <v>1781.5500000000002</v>
      </c>
      <c r="J202" s="38">
        <v>1801.1500000000003</v>
      </c>
      <c r="K202" s="31">
        <v>1761.95</v>
      </c>
      <c r="L202" s="31">
        <v>1722.35</v>
      </c>
      <c r="M202" s="31">
        <v>2.1004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923.85</v>
      </c>
      <c r="D203" s="38">
        <v>928.15</v>
      </c>
      <c r="E203" s="38">
        <v>916.69999999999993</v>
      </c>
      <c r="F203" s="38">
        <v>909.55</v>
      </c>
      <c r="G203" s="38">
        <v>898.09999999999991</v>
      </c>
      <c r="H203" s="38">
        <v>935.3</v>
      </c>
      <c r="I203" s="38">
        <v>946.75</v>
      </c>
      <c r="J203" s="38">
        <v>953.9</v>
      </c>
      <c r="K203" s="31">
        <v>939.6</v>
      </c>
      <c r="L203" s="31">
        <v>921</v>
      </c>
      <c r="M203" s="31">
        <v>3.5672799999999998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1312.05</v>
      </c>
      <c r="D204" s="38">
        <v>1318.1</v>
      </c>
      <c r="E204" s="38">
        <v>1303.3499999999999</v>
      </c>
      <c r="F204" s="38">
        <v>1294.6500000000001</v>
      </c>
      <c r="G204" s="38">
        <v>1279.9000000000001</v>
      </c>
      <c r="H204" s="38">
        <v>1326.7999999999997</v>
      </c>
      <c r="I204" s="38">
        <v>1341.5499999999997</v>
      </c>
      <c r="J204" s="38">
        <v>1350.2499999999995</v>
      </c>
      <c r="K204" s="31">
        <v>1332.85</v>
      </c>
      <c r="L204" s="31">
        <v>1309.4000000000001</v>
      </c>
      <c r="M204" s="31">
        <v>5.2866499999999998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1144.1500000000001</v>
      </c>
      <c r="D205" s="38">
        <v>1138.3833333333334</v>
      </c>
      <c r="E205" s="38">
        <v>1130.7666666666669</v>
      </c>
      <c r="F205" s="38">
        <v>1117.3833333333334</v>
      </c>
      <c r="G205" s="38">
        <v>1109.7666666666669</v>
      </c>
      <c r="H205" s="38">
        <v>1151.7666666666669</v>
      </c>
      <c r="I205" s="38">
        <v>1159.3833333333332</v>
      </c>
      <c r="J205" s="38">
        <v>1172.7666666666669</v>
      </c>
      <c r="K205" s="31">
        <v>1146</v>
      </c>
      <c r="L205" s="31">
        <v>1125</v>
      </c>
      <c r="M205" s="31">
        <v>15.59337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2521.6</v>
      </c>
      <c r="D206" s="38">
        <v>2509.0666666666666</v>
      </c>
      <c r="E206" s="38">
        <v>2488.5333333333333</v>
      </c>
      <c r="F206" s="38">
        <v>2455.4666666666667</v>
      </c>
      <c r="G206" s="38">
        <v>2434.9333333333334</v>
      </c>
      <c r="H206" s="38">
        <v>2542.1333333333332</v>
      </c>
      <c r="I206" s="38">
        <v>2562.6666666666661</v>
      </c>
      <c r="J206" s="38">
        <v>2595.7333333333331</v>
      </c>
      <c r="K206" s="31">
        <v>2529.6</v>
      </c>
      <c r="L206" s="31">
        <v>2476</v>
      </c>
      <c r="M206" s="31">
        <v>4.98691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1650.5</v>
      </c>
      <c r="D207" s="38">
        <v>1645.3666666666668</v>
      </c>
      <c r="E207" s="38">
        <v>1636.2333333333336</v>
      </c>
      <c r="F207" s="38">
        <v>1621.9666666666667</v>
      </c>
      <c r="G207" s="38">
        <v>1612.8333333333335</v>
      </c>
      <c r="H207" s="38">
        <v>1659.6333333333337</v>
      </c>
      <c r="I207" s="38">
        <v>1668.7666666666669</v>
      </c>
      <c r="J207" s="38">
        <v>1683.0333333333338</v>
      </c>
      <c r="K207" s="31">
        <v>1654.5</v>
      </c>
      <c r="L207" s="31">
        <v>1631.1</v>
      </c>
      <c r="M207" s="31">
        <v>166.80618000000001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645.79999999999995</v>
      </c>
      <c r="D208" s="38">
        <v>646.98333333333323</v>
      </c>
      <c r="E208" s="38">
        <v>641.96666666666647</v>
      </c>
      <c r="F208" s="38">
        <v>638.13333333333321</v>
      </c>
      <c r="G208" s="38">
        <v>633.11666666666645</v>
      </c>
      <c r="H208" s="38">
        <v>650.81666666666649</v>
      </c>
      <c r="I208" s="38">
        <v>655.83333333333314</v>
      </c>
      <c r="J208" s="38">
        <v>659.66666666666652</v>
      </c>
      <c r="K208" s="31">
        <v>652</v>
      </c>
      <c r="L208" s="31">
        <v>643.15</v>
      </c>
      <c r="M208" s="31">
        <v>21.761679999999998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3059.7</v>
      </c>
      <c r="D209" s="38">
        <v>3048.3833333333332</v>
      </c>
      <c r="E209" s="38">
        <v>3015.4166666666665</v>
      </c>
      <c r="F209" s="38">
        <v>2971.1333333333332</v>
      </c>
      <c r="G209" s="38">
        <v>2938.1666666666665</v>
      </c>
      <c r="H209" s="38">
        <v>3092.6666666666665</v>
      </c>
      <c r="I209" s="38">
        <v>3125.6333333333337</v>
      </c>
      <c r="J209" s="38">
        <v>3169.9166666666665</v>
      </c>
      <c r="K209" s="31">
        <v>3081.35</v>
      </c>
      <c r="L209" s="31">
        <v>3004.1</v>
      </c>
      <c r="M209" s="31">
        <v>5.4871100000000004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71.8</v>
      </c>
      <c r="D210" s="38">
        <v>71.449999999999989</v>
      </c>
      <c r="E210" s="38">
        <v>70.299999999999983</v>
      </c>
      <c r="F210" s="38">
        <v>68.8</v>
      </c>
      <c r="G210" s="38">
        <v>67.649999999999991</v>
      </c>
      <c r="H210" s="38">
        <v>72.949999999999974</v>
      </c>
      <c r="I210" s="38">
        <v>74.09999999999998</v>
      </c>
      <c r="J210" s="38">
        <v>75.599999999999966</v>
      </c>
      <c r="K210" s="31">
        <v>72.599999999999994</v>
      </c>
      <c r="L210" s="31">
        <v>69.95</v>
      </c>
      <c r="M210" s="31">
        <v>130.91606999999999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290.45</v>
      </c>
      <c r="D211" s="38">
        <v>295.08333333333331</v>
      </c>
      <c r="E211" s="38">
        <v>285.31666666666661</v>
      </c>
      <c r="F211" s="38">
        <v>280.18333333333328</v>
      </c>
      <c r="G211" s="38">
        <v>270.41666666666657</v>
      </c>
      <c r="H211" s="38">
        <v>300.21666666666664</v>
      </c>
      <c r="I211" s="38">
        <v>309.98333333333341</v>
      </c>
      <c r="J211" s="38">
        <v>315.11666666666667</v>
      </c>
      <c r="K211" s="31">
        <v>304.85000000000002</v>
      </c>
      <c r="L211" s="31">
        <v>289.95</v>
      </c>
      <c r="M211" s="31">
        <v>9.5084400000000002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468.9</v>
      </c>
      <c r="D212" s="38">
        <v>463.2</v>
      </c>
      <c r="E212" s="38">
        <v>456.59999999999997</v>
      </c>
      <c r="F212" s="38">
        <v>444.29999999999995</v>
      </c>
      <c r="G212" s="38">
        <v>437.69999999999993</v>
      </c>
      <c r="H212" s="38">
        <v>475.5</v>
      </c>
      <c r="I212" s="38">
        <v>482.1</v>
      </c>
      <c r="J212" s="38">
        <v>494.40000000000003</v>
      </c>
      <c r="K212" s="31">
        <v>469.8</v>
      </c>
      <c r="L212" s="31">
        <v>450.9</v>
      </c>
      <c r="M212" s="31">
        <v>61.713050000000003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1053.45</v>
      </c>
      <c r="D213" s="38">
        <v>1052.3166666666666</v>
      </c>
      <c r="E213" s="38">
        <v>1046.1333333333332</v>
      </c>
      <c r="F213" s="38">
        <v>1038.8166666666666</v>
      </c>
      <c r="G213" s="38">
        <v>1032.6333333333332</v>
      </c>
      <c r="H213" s="38">
        <v>1059.6333333333332</v>
      </c>
      <c r="I213" s="38">
        <v>1065.8166666666666</v>
      </c>
      <c r="J213" s="38">
        <v>1073.1333333333332</v>
      </c>
      <c r="K213" s="31">
        <v>1058.5</v>
      </c>
      <c r="L213" s="31">
        <v>1045</v>
      </c>
      <c r="M213" s="31">
        <v>0.14504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3824.25</v>
      </c>
      <c r="D214" s="38">
        <v>3808.5</v>
      </c>
      <c r="E214" s="38">
        <v>3777.85</v>
      </c>
      <c r="F214" s="38">
        <v>3731.45</v>
      </c>
      <c r="G214" s="38">
        <v>3700.7999999999997</v>
      </c>
      <c r="H214" s="38">
        <v>3854.9</v>
      </c>
      <c r="I214" s="38">
        <v>3885.5499999999997</v>
      </c>
      <c r="J214" s="38">
        <v>3931.9500000000003</v>
      </c>
      <c r="K214" s="31">
        <v>3839.15</v>
      </c>
      <c r="L214" s="31">
        <v>3762.1</v>
      </c>
      <c r="M214" s="31">
        <v>6.3534300000000004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151.9</v>
      </c>
      <c r="D215" s="38">
        <v>150.81666666666666</v>
      </c>
      <c r="E215" s="38">
        <v>149.13333333333333</v>
      </c>
      <c r="F215" s="38">
        <v>146.36666666666667</v>
      </c>
      <c r="G215" s="38">
        <v>144.68333333333334</v>
      </c>
      <c r="H215" s="38">
        <v>153.58333333333331</v>
      </c>
      <c r="I215" s="38">
        <v>155.26666666666665</v>
      </c>
      <c r="J215" s="38">
        <v>158.0333333333333</v>
      </c>
      <c r="K215" s="31">
        <v>152.5</v>
      </c>
      <c r="L215" s="31">
        <v>148.05000000000001</v>
      </c>
      <c r="M215" s="31">
        <v>88.485929999999996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266.39999999999998</v>
      </c>
      <c r="D216" s="38">
        <v>265.68333333333334</v>
      </c>
      <c r="E216" s="38">
        <v>263.86666666666667</v>
      </c>
      <c r="F216" s="38">
        <v>261.33333333333331</v>
      </c>
      <c r="G216" s="38">
        <v>259.51666666666665</v>
      </c>
      <c r="H216" s="38">
        <v>268.2166666666667</v>
      </c>
      <c r="I216" s="38">
        <v>270.03333333333342</v>
      </c>
      <c r="J216" s="38">
        <v>272.56666666666672</v>
      </c>
      <c r="K216" s="31">
        <v>267.5</v>
      </c>
      <c r="L216" s="31">
        <v>263.14999999999998</v>
      </c>
      <c r="M216" s="31">
        <v>25.280919999999998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2552.1999999999998</v>
      </c>
      <c r="D217" s="38">
        <v>2554.0499999999997</v>
      </c>
      <c r="E217" s="38">
        <v>2539.1499999999996</v>
      </c>
      <c r="F217" s="38">
        <v>2526.1</v>
      </c>
      <c r="G217" s="38">
        <v>2511.1999999999998</v>
      </c>
      <c r="H217" s="38">
        <v>2567.0999999999995</v>
      </c>
      <c r="I217" s="38">
        <v>2582</v>
      </c>
      <c r="J217" s="38">
        <v>2595.0499999999993</v>
      </c>
      <c r="K217" s="31">
        <v>2568.9499999999998</v>
      </c>
      <c r="L217" s="31">
        <v>2541</v>
      </c>
      <c r="M217" s="31">
        <v>12.125489999999999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320.60000000000002</v>
      </c>
      <c r="D218" s="38">
        <v>319.88333333333338</v>
      </c>
      <c r="E218" s="38">
        <v>318.76666666666677</v>
      </c>
      <c r="F218" s="38">
        <v>316.93333333333339</v>
      </c>
      <c r="G218" s="38">
        <v>315.81666666666678</v>
      </c>
      <c r="H218" s="38">
        <v>321.71666666666675</v>
      </c>
      <c r="I218" s="38">
        <v>322.83333333333343</v>
      </c>
      <c r="J218" s="38">
        <v>324.66666666666674</v>
      </c>
      <c r="K218" s="31">
        <v>321</v>
      </c>
      <c r="L218" s="31">
        <v>318.05</v>
      </c>
      <c r="M218" s="31">
        <v>2.3574700000000002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4370.3</v>
      </c>
      <c r="D219" s="38">
        <v>4335.9333333333334</v>
      </c>
      <c r="E219" s="38">
        <v>4275.4666666666672</v>
      </c>
      <c r="F219" s="38">
        <v>4180.6333333333341</v>
      </c>
      <c r="G219" s="38">
        <v>4120.1666666666679</v>
      </c>
      <c r="H219" s="38">
        <v>4430.7666666666664</v>
      </c>
      <c r="I219" s="38">
        <v>4491.2333333333318</v>
      </c>
      <c r="J219" s="38">
        <v>4586.0666666666657</v>
      </c>
      <c r="K219" s="31">
        <v>4396.3999999999996</v>
      </c>
      <c r="L219" s="31">
        <v>4241.1000000000004</v>
      </c>
      <c r="M219" s="31">
        <v>0.18415999999999999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589.70000000000005</v>
      </c>
      <c r="D220" s="38">
        <v>591.98333333333335</v>
      </c>
      <c r="E220" s="38">
        <v>584.66666666666674</v>
      </c>
      <c r="F220" s="38">
        <v>579.63333333333344</v>
      </c>
      <c r="G220" s="38">
        <v>572.31666666666683</v>
      </c>
      <c r="H220" s="38">
        <v>597.01666666666665</v>
      </c>
      <c r="I220" s="38">
        <v>604.33333333333326</v>
      </c>
      <c r="J220" s="38">
        <v>609.36666666666656</v>
      </c>
      <c r="K220" s="31">
        <v>599.29999999999995</v>
      </c>
      <c r="L220" s="31">
        <v>586.95000000000005</v>
      </c>
      <c r="M220" s="31">
        <v>0.89954000000000001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849.6</v>
      </c>
      <c r="D221" s="38">
        <v>845.51666666666677</v>
      </c>
      <c r="E221" s="38">
        <v>840.28333333333353</v>
      </c>
      <c r="F221" s="38">
        <v>830.96666666666681</v>
      </c>
      <c r="G221" s="38">
        <v>825.73333333333358</v>
      </c>
      <c r="H221" s="38">
        <v>854.83333333333348</v>
      </c>
      <c r="I221" s="38">
        <v>860.06666666666683</v>
      </c>
      <c r="J221" s="38">
        <v>869.38333333333344</v>
      </c>
      <c r="K221" s="31">
        <v>850.75</v>
      </c>
      <c r="L221" s="31">
        <v>836.2</v>
      </c>
      <c r="M221" s="31">
        <v>1.08352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41844.800000000003</v>
      </c>
      <c r="D222" s="38">
        <v>42024.25</v>
      </c>
      <c r="E222" s="38">
        <v>41560.5</v>
      </c>
      <c r="F222" s="38">
        <v>41276.199999999997</v>
      </c>
      <c r="G222" s="38">
        <v>40812.449999999997</v>
      </c>
      <c r="H222" s="38">
        <v>42308.55</v>
      </c>
      <c r="I222" s="38">
        <v>42772.3</v>
      </c>
      <c r="J222" s="38">
        <v>43056.600000000006</v>
      </c>
      <c r="K222" s="31">
        <v>42488</v>
      </c>
      <c r="L222" s="31">
        <v>41739.949999999997</v>
      </c>
      <c r="M222" s="31">
        <v>2.1489999999999999E-2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67.150000000000006</v>
      </c>
      <c r="D223" s="38">
        <v>67.5</v>
      </c>
      <c r="E223" s="38">
        <v>66.5</v>
      </c>
      <c r="F223" s="38">
        <v>65.849999999999994</v>
      </c>
      <c r="G223" s="38">
        <v>64.849999999999994</v>
      </c>
      <c r="H223" s="38">
        <v>68.150000000000006</v>
      </c>
      <c r="I223" s="38">
        <v>69.150000000000006</v>
      </c>
      <c r="J223" s="38">
        <v>69.800000000000011</v>
      </c>
      <c r="K223" s="31">
        <v>68.5</v>
      </c>
      <c r="L223" s="31">
        <v>66.849999999999994</v>
      </c>
      <c r="M223" s="31">
        <v>91.046019999999999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972.7</v>
      </c>
      <c r="D224" s="38">
        <v>970.5333333333333</v>
      </c>
      <c r="E224" s="38">
        <v>965.76666666666665</v>
      </c>
      <c r="F224" s="38">
        <v>958.83333333333337</v>
      </c>
      <c r="G224" s="38">
        <v>954.06666666666672</v>
      </c>
      <c r="H224" s="38">
        <v>977.46666666666658</v>
      </c>
      <c r="I224" s="38">
        <v>982.23333333333323</v>
      </c>
      <c r="J224" s="38">
        <v>989.16666666666652</v>
      </c>
      <c r="K224" s="31">
        <v>975.3</v>
      </c>
      <c r="L224" s="31">
        <v>963.6</v>
      </c>
      <c r="M224" s="31">
        <v>193.17330999999999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1394</v>
      </c>
      <c r="D225" s="38">
        <v>1396.8333333333333</v>
      </c>
      <c r="E225" s="38">
        <v>1383.6666666666665</v>
      </c>
      <c r="F225" s="38">
        <v>1373.3333333333333</v>
      </c>
      <c r="G225" s="38">
        <v>1360.1666666666665</v>
      </c>
      <c r="H225" s="38">
        <v>1407.1666666666665</v>
      </c>
      <c r="I225" s="38">
        <v>1420.333333333333</v>
      </c>
      <c r="J225" s="38">
        <v>1430.6666666666665</v>
      </c>
      <c r="K225" s="31">
        <v>1410</v>
      </c>
      <c r="L225" s="31">
        <v>1386.5</v>
      </c>
      <c r="M225" s="31">
        <v>4.0404799999999996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578.25</v>
      </c>
      <c r="D226" s="38">
        <v>577.81666666666672</v>
      </c>
      <c r="E226" s="38">
        <v>569.43333333333339</v>
      </c>
      <c r="F226" s="38">
        <v>560.61666666666667</v>
      </c>
      <c r="G226" s="38">
        <v>552.23333333333335</v>
      </c>
      <c r="H226" s="38">
        <v>586.63333333333344</v>
      </c>
      <c r="I226" s="38">
        <v>595.01666666666688</v>
      </c>
      <c r="J226" s="38">
        <v>603.83333333333348</v>
      </c>
      <c r="K226" s="31">
        <v>586.20000000000005</v>
      </c>
      <c r="L226" s="31">
        <v>569</v>
      </c>
      <c r="M226" s="31">
        <v>9.07531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625.95000000000005</v>
      </c>
      <c r="D227" s="38">
        <v>625.35</v>
      </c>
      <c r="E227" s="38">
        <v>622.20000000000005</v>
      </c>
      <c r="F227" s="38">
        <v>618.45000000000005</v>
      </c>
      <c r="G227" s="38">
        <v>615.30000000000007</v>
      </c>
      <c r="H227" s="38">
        <v>629.1</v>
      </c>
      <c r="I227" s="38">
        <v>632.24999999999989</v>
      </c>
      <c r="J227" s="38">
        <v>636</v>
      </c>
      <c r="K227" s="31">
        <v>628.5</v>
      </c>
      <c r="L227" s="31">
        <v>621.6</v>
      </c>
      <c r="M227" s="31">
        <v>0.74670000000000003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63.35</v>
      </c>
      <c r="D228" s="38">
        <v>63.699999999999996</v>
      </c>
      <c r="E228" s="38">
        <v>62.499999999999986</v>
      </c>
      <c r="F228" s="38">
        <v>61.649999999999991</v>
      </c>
      <c r="G228" s="38">
        <v>60.449999999999982</v>
      </c>
      <c r="H228" s="38">
        <v>64.549999999999983</v>
      </c>
      <c r="I228" s="38">
        <v>65.75</v>
      </c>
      <c r="J228" s="38">
        <v>66.599999999999994</v>
      </c>
      <c r="K228" s="31">
        <v>64.900000000000006</v>
      </c>
      <c r="L228" s="31">
        <v>62.85</v>
      </c>
      <c r="M228" s="31">
        <v>113.44816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88.15</v>
      </c>
      <c r="D229" s="38">
        <v>87.84999999999998</v>
      </c>
      <c r="E229" s="38">
        <v>87.399999999999963</v>
      </c>
      <c r="F229" s="38">
        <v>86.649999999999977</v>
      </c>
      <c r="G229" s="38">
        <v>86.19999999999996</v>
      </c>
      <c r="H229" s="38">
        <v>88.599999999999966</v>
      </c>
      <c r="I229" s="38">
        <v>89.049999999999983</v>
      </c>
      <c r="J229" s="38">
        <v>89.799999999999969</v>
      </c>
      <c r="K229" s="31">
        <v>88.3</v>
      </c>
      <c r="L229" s="31">
        <v>87.1</v>
      </c>
      <c r="M229" s="31">
        <v>215.68879000000001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119.35</v>
      </c>
      <c r="D230" s="38">
        <v>119</v>
      </c>
      <c r="E230" s="38">
        <v>118.5</v>
      </c>
      <c r="F230" s="38">
        <v>117.65</v>
      </c>
      <c r="G230" s="38">
        <v>117.15</v>
      </c>
      <c r="H230" s="38">
        <v>119.85</v>
      </c>
      <c r="I230" s="38">
        <v>120.35</v>
      </c>
      <c r="J230" s="38">
        <v>121.19999999999999</v>
      </c>
      <c r="K230" s="31">
        <v>119.5</v>
      </c>
      <c r="L230" s="31">
        <v>118.15</v>
      </c>
      <c r="M230" s="31">
        <v>44.81512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828.05</v>
      </c>
      <c r="D231" s="38">
        <v>828.80000000000007</v>
      </c>
      <c r="E231" s="38">
        <v>825.15000000000009</v>
      </c>
      <c r="F231" s="38">
        <v>822.25</v>
      </c>
      <c r="G231" s="38">
        <v>818.6</v>
      </c>
      <c r="H231" s="38">
        <v>831.70000000000016</v>
      </c>
      <c r="I231" s="38">
        <v>835.35</v>
      </c>
      <c r="J231" s="38">
        <v>838.25000000000023</v>
      </c>
      <c r="K231" s="31">
        <v>832.45</v>
      </c>
      <c r="L231" s="31">
        <v>825.9</v>
      </c>
      <c r="M231" s="31">
        <v>0.15468999999999999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583.45000000000005</v>
      </c>
      <c r="D232" s="38">
        <v>587.30000000000007</v>
      </c>
      <c r="E232" s="38">
        <v>576.25000000000011</v>
      </c>
      <c r="F232" s="38">
        <v>569.05000000000007</v>
      </c>
      <c r="G232" s="38">
        <v>558.00000000000011</v>
      </c>
      <c r="H232" s="38">
        <v>594.50000000000011</v>
      </c>
      <c r="I232" s="38">
        <v>605.55000000000007</v>
      </c>
      <c r="J232" s="38">
        <v>612.75000000000011</v>
      </c>
      <c r="K232" s="31">
        <v>598.35</v>
      </c>
      <c r="L232" s="31">
        <v>580.1</v>
      </c>
      <c r="M232" s="31">
        <v>1.9638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229.15</v>
      </c>
      <c r="D233" s="38">
        <v>224.58333333333334</v>
      </c>
      <c r="E233" s="38">
        <v>218.76666666666668</v>
      </c>
      <c r="F233" s="38">
        <v>208.38333333333333</v>
      </c>
      <c r="G233" s="38">
        <v>202.56666666666666</v>
      </c>
      <c r="H233" s="38">
        <v>234.9666666666667</v>
      </c>
      <c r="I233" s="38">
        <v>240.78333333333336</v>
      </c>
      <c r="J233" s="38">
        <v>251.16666666666671</v>
      </c>
      <c r="K233" s="31">
        <v>230.4</v>
      </c>
      <c r="L233" s="31">
        <v>214.2</v>
      </c>
      <c r="M233" s="31">
        <v>157.87781000000001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169.45</v>
      </c>
      <c r="D234" s="38">
        <v>166.76666666666668</v>
      </c>
      <c r="E234" s="38">
        <v>162.73333333333335</v>
      </c>
      <c r="F234" s="38">
        <v>156.01666666666668</v>
      </c>
      <c r="G234" s="38">
        <v>151.98333333333335</v>
      </c>
      <c r="H234" s="38">
        <v>173.48333333333335</v>
      </c>
      <c r="I234" s="38">
        <v>177.51666666666671</v>
      </c>
      <c r="J234" s="38">
        <v>184.23333333333335</v>
      </c>
      <c r="K234" s="31">
        <v>170.8</v>
      </c>
      <c r="L234" s="31">
        <v>160.05000000000001</v>
      </c>
      <c r="M234" s="31">
        <v>117.26391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67.150000000000006</v>
      </c>
      <c r="D235" s="38">
        <v>67.466666666666669</v>
      </c>
      <c r="E235" s="38">
        <v>66.183333333333337</v>
      </c>
      <c r="F235" s="38">
        <v>65.216666666666669</v>
      </c>
      <c r="G235" s="38">
        <v>63.933333333333337</v>
      </c>
      <c r="H235" s="38">
        <v>68.433333333333337</v>
      </c>
      <c r="I235" s="38">
        <v>69.716666666666669</v>
      </c>
      <c r="J235" s="38">
        <v>70.683333333333337</v>
      </c>
      <c r="K235" s="31">
        <v>68.75</v>
      </c>
      <c r="L235" s="31">
        <v>66.5</v>
      </c>
      <c r="M235" s="31">
        <v>84.389060000000001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3153.1</v>
      </c>
      <c r="D236" s="38">
        <v>3164.4166666666665</v>
      </c>
      <c r="E236" s="38">
        <v>3121.2333333333331</v>
      </c>
      <c r="F236" s="38">
        <v>3089.3666666666668</v>
      </c>
      <c r="G236" s="38">
        <v>3046.1833333333334</v>
      </c>
      <c r="H236" s="38">
        <v>3196.2833333333328</v>
      </c>
      <c r="I236" s="38">
        <v>3239.4666666666662</v>
      </c>
      <c r="J236" s="38">
        <v>3271.3333333333326</v>
      </c>
      <c r="K236" s="31">
        <v>3207.6</v>
      </c>
      <c r="L236" s="31">
        <v>3132.55</v>
      </c>
      <c r="M236" s="31">
        <v>0.99490000000000001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383</v>
      </c>
      <c r="D237" s="38">
        <v>382.66666666666669</v>
      </c>
      <c r="E237" s="38">
        <v>375.33333333333337</v>
      </c>
      <c r="F237" s="38">
        <v>367.66666666666669</v>
      </c>
      <c r="G237" s="38">
        <v>360.33333333333337</v>
      </c>
      <c r="H237" s="38">
        <v>390.33333333333337</v>
      </c>
      <c r="I237" s="38">
        <v>397.66666666666674</v>
      </c>
      <c r="J237" s="38">
        <v>405.33333333333337</v>
      </c>
      <c r="K237" s="31">
        <v>390</v>
      </c>
      <c r="L237" s="31">
        <v>375</v>
      </c>
      <c r="M237" s="31">
        <v>48.501269999999998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130.6</v>
      </c>
      <c r="D238" s="38">
        <v>130.1</v>
      </c>
      <c r="E238" s="38">
        <v>128.29999999999998</v>
      </c>
      <c r="F238" s="38">
        <v>125.99999999999999</v>
      </c>
      <c r="G238" s="38">
        <v>124.19999999999997</v>
      </c>
      <c r="H238" s="38">
        <v>132.39999999999998</v>
      </c>
      <c r="I238" s="38">
        <v>134.19999999999999</v>
      </c>
      <c r="J238" s="38">
        <v>136.5</v>
      </c>
      <c r="K238" s="31">
        <v>131.9</v>
      </c>
      <c r="L238" s="31">
        <v>127.8</v>
      </c>
      <c r="M238" s="31">
        <v>82.993350000000007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386.35</v>
      </c>
      <c r="D239" s="38">
        <v>386.73333333333335</v>
      </c>
      <c r="E239" s="38">
        <v>383.4666666666667</v>
      </c>
      <c r="F239" s="38">
        <v>380.58333333333337</v>
      </c>
      <c r="G239" s="38">
        <v>377.31666666666672</v>
      </c>
      <c r="H239" s="38">
        <v>389.61666666666667</v>
      </c>
      <c r="I239" s="38">
        <v>392.88333333333333</v>
      </c>
      <c r="J239" s="38">
        <v>395.76666666666665</v>
      </c>
      <c r="K239" s="31">
        <v>390</v>
      </c>
      <c r="L239" s="31">
        <v>383.85</v>
      </c>
      <c r="M239" s="31">
        <v>26.99907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93.9</v>
      </c>
      <c r="D240" s="38">
        <v>93.383333333333326</v>
      </c>
      <c r="E240" s="38">
        <v>92.716666666666654</v>
      </c>
      <c r="F240" s="38">
        <v>91.533333333333331</v>
      </c>
      <c r="G240" s="38">
        <v>90.86666666666666</v>
      </c>
      <c r="H240" s="38">
        <v>94.566666666666649</v>
      </c>
      <c r="I240" s="38">
        <v>95.233333333333334</v>
      </c>
      <c r="J240" s="38">
        <v>96.416666666666643</v>
      </c>
      <c r="K240" s="31">
        <v>94.05</v>
      </c>
      <c r="L240" s="31">
        <v>92.2</v>
      </c>
      <c r="M240" s="31">
        <v>93.399609999999996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27.35</v>
      </c>
      <c r="D241" s="38">
        <v>27.216666666666669</v>
      </c>
      <c r="E241" s="38">
        <v>26.583333333333336</v>
      </c>
      <c r="F241" s="38">
        <v>25.816666666666666</v>
      </c>
      <c r="G241" s="38">
        <v>25.183333333333334</v>
      </c>
      <c r="H241" s="38">
        <v>27.983333333333338</v>
      </c>
      <c r="I241" s="38">
        <v>28.616666666666671</v>
      </c>
      <c r="J241" s="38">
        <v>29.38333333333334</v>
      </c>
      <c r="K241" s="31">
        <v>27.85</v>
      </c>
      <c r="L241" s="31">
        <v>26.45</v>
      </c>
      <c r="M241" s="31">
        <v>403.14884000000001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648.65</v>
      </c>
      <c r="D242" s="38">
        <v>647.43333333333328</v>
      </c>
      <c r="E242" s="38">
        <v>641.56666666666661</v>
      </c>
      <c r="F242" s="38">
        <v>634.48333333333335</v>
      </c>
      <c r="G242" s="38">
        <v>628.61666666666667</v>
      </c>
      <c r="H242" s="38">
        <v>654.51666666666654</v>
      </c>
      <c r="I242" s="38">
        <v>660.3833333333331</v>
      </c>
      <c r="J242" s="38">
        <v>667.46666666666647</v>
      </c>
      <c r="K242" s="31">
        <v>653.29999999999995</v>
      </c>
      <c r="L242" s="31">
        <v>640.35</v>
      </c>
      <c r="M242" s="31">
        <v>17.9299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48.95</v>
      </c>
      <c r="D243" s="38">
        <v>49.033333333333339</v>
      </c>
      <c r="E243" s="38">
        <v>47.966666666666676</v>
      </c>
      <c r="F243" s="38">
        <v>46.983333333333334</v>
      </c>
      <c r="G243" s="38">
        <v>45.916666666666671</v>
      </c>
      <c r="H243" s="38">
        <v>50.01666666666668</v>
      </c>
      <c r="I243" s="38">
        <v>51.083333333333343</v>
      </c>
      <c r="J243" s="38">
        <v>52.066666666666684</v>
      </c>
      <c r="K243" s="31">
        <v>50.1</v>
      </c>
      <c r="L243" s="31">
        <v>48.05</v>
      </c>
      <c r="M243" s="31">
        <v>1708.7426700000001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1599.3</v>
      </c>
      <c r="D244" s="38">
        <v>1601.4333333333334</v>
      </c>
      <c r="E244" s="38">
        <v>1583.8666666666668</v>
      </c>
      <c r="F244" s="38">
        <v>1568.4333333333334</v>
      </c>
      <c r="G244" s="38">
        <v>1550.8666666666668</v>
      </c>
      <c r="H244" s="38">
        <v>1616.8666666666668</v>
      </c>
      <c r="I244" s="38">
        <v>1634.4333333333334</v>
      </c>
      <c r="J244" s="38">
        <v>1649.8666666666668</v>
      </c>
      <c r="K244" s="31">
        <v>1619</v>
      </c>
      <c r="L244" s="31">
        <v>1586</v>
      </c>
      <c r="M244" s="31">
        <v>1.06541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460.25</v>
      </c>
      <c r="D245" s="38">
        <v>458.91666666666669</v>
      </c>
      <c r="E245" s="38">
        <v>456.33333333333337</v>
      </c>
      <c r="F245" s="38">
        <v>452.41666666666669</v>
      </c>
      <c r="G245" s="38">
        <v>449.83333333333337</v>
      </c>
      <c r="H245" s="38">
        <v>462.83333333333337</v>
      </c>
      <c r="I245" s="38">
        <v>465.41666666666674</v>
      </c>
      <c r="J245" s="38">
        <v>469.33333333333337</v>
      </c>
      <c r="K245" s="31">
        <v>461.5</v>
      </c>
      <c r="L245" s="31">
        <v>455</v>
      </c>
      <c r="M245" s="31">
        <v>7.0472999999999999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171.4</v>
      </c>
      <c r="D246" s="38">
        <v>171.03333333333333</v>
      </c>
      <c r="E246" s="38">
        <v>169.96666666666667</v>
      </c>
      <c r="F246" s="38">
        <v>168.53333333333333</v>
      </c>
      <c r="G246" s="38">
        <v>167.46666666666667</v>
      </c>
      <c r="H246" s="38">
        <v>172.46666666666667</v>
      </c>
      <c r="I246" s="38">
        <v>173.53333333333333</v>
      </c>
      <c r="J246" s="38">
        <v>174.96666666666667</v>
      </c>
      <c r="K246" s="31">
        <v>172.1</v>
      </c>
      <c r="L246" s="31">
        <v>169.6</v>
      </c>
      <c r="M246" s="31">
        <v>28.281549999999999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1408.45</v>
      </c>
      <c r="D247" s="38">
        <v>1403.6333333333332</v>
      </c>
      <c r="E247" s="38">
        <v>1396.8166666666664</v>
      </c>
      <c r="F247" s="38">
        <v>1385.1833333333332</v>
      </c>
      <c r="G247" s="38">
        <v>1378.3666666666663</v>
      </c>
      <c r="H247" s="38">
        <v>1415.2666666666664</v>
      </c>
      <c r="I247" s="38">
        <v>1422.083333333333</v>
      </c>
      <c r="J247" s="38">
        <v>1433.7166666666665</v>
      </c>
      <c r="K247" s="31">
        <v>1410.45</v>
      </c>
      <c r="L247" s="31">
        <v>1392</v>
      </c>
      <c r="M247" s="31">
        <v>12.180199999999999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14.35</v>
      </c>
      <c r="D248" s="38">
        <v>14.533333333333331</v>
      </c>
      <c r="E248" s="38">
        <v>14.116666666666664</v>
      </c>
      <c r="F248" s="38">
        <v>13.883333333333333</v>
      </c>
      <c r="G248" s="38">
        <v>13.466666666666665</v>
      </c>
      <c r="H248" s="38">
        <v>14.766666666666662</v>
      </c>
      <c r="I248" s="38">
        <v>15.18333333333333</v>
      </c>
      <c r="J248" s="38">
        <v>15.416666666666661</v>
      </c>
      <c r="K248" s="31">
        <v>14.95</v>
      </c>
      <c r="L248" s="31">
        <v>14.3</v>
      </c>
      <c r="M248" s="31">
        <v>185.26033000000001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4690.3500000000004</v>
      </c>
      <c r="D249" s="38">
        <v>4712.2666666666664</v>
      </c>
      <c r="E249" s="38">
        <v>4658.1333333333332</v>
      </c>
      <c r="F249" s="38">
        <v>4625.916666666667</v>
      </c>
      <c r="G249" s="38">
        <v>4571.7833333333338</v>
      </c>
      <c r="H249" s="38">
        <v>4744.4833333333327</v>
      </c>
      <c r="I249" s="38">
        <v>4798.6166666666659</v>
      </c>
      <c r="J249" s="38">
        <v>4830.8333333333321</v>
      </c>
      <c r="K249" s="31">
        <v>4766.3999999999996</v>
      </c>
      <c r="L249" s="31">
        <v>4680.05</v>
      </c>
      <c r="M249" s="31">
        <v>2.21949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1394.4</v>
      </c>
      <c r="D250" s="38">
        <v>1390.9666666666665</v>
      </c>
      <c r="E250" s="38">
        <v>1385.9333333333329</v>
      </c>
      <c r="F250" s="38">
        <v>1377.4666666666665</v>
      </c>
      <c r="G250" s="38">
        <v>1372.4333333333329</v>
      </c>
      <c r="H250" s="38">
        <v>1399.4333333333329</v>
      </c>
      <c r="I250" s="38">
        <v>1404.4666666666662</v>
      </c>
      <c r="J250" s="38">
        <v>1412.9333333333329</v>
      </c>
      <c r="K250" s="31">
        <v>1396</v>
      </c>
      <c r="L250" s="31">
        <v>1382.5</v>
      </c>
      <c r="M250" s="31">
        <v>40.908279999999998</v>
      </c>
      <c r="N250" s="1"/>
      <c r="O250" s="1"/>
    </row>
    <row r="251" spans="1:15" ht="12.75" customHeight="1">
      <c r="A251" s="33">
        <v>241</v>
      </c>
      <c r="B251" s="58" t="s">
        <v>868</v>
      </c>
      <c r="C251" s="31">
        <v>3083.65</v>
      </c>
      <c r="D251" s="38">
        <v>3124.9833333333336</v>
      </c>
      <c r="E251" s="38">
        <v>3029.9666666666672</v>
      </c>
      <c r="F251" s="38">
        <v>2976.2833333333338</v>
      </c>
      <c r="G251" s="38">
        <v>2881.2666666666673</v>
      </c>
      <c r="H251" s="38">
        <v>3178.666666666667</v>
      </c>
      <c r="I251" s="38">
        <v>3273.6833333333334</v>
      </c>
      <c r="J251" s="38">
        <v>3327.3666666666668</v>
      </c>
      <c r="K251" s="31">
        <v>3220</v>
      </c>
      <c r="L251" s="31">
        <v>3071.3</v>
      </c>
      <c r="M251" s="31">
        <v>0.41818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687.95</v>
      </c>
      <c r="D252" s="38">
        <v>683.46666666666658</v>
      </c>
      <c r="E252" s="38">
        <v>673.03333333333319</v>
      </c>
      <c r="F252" s="38">
        <v>658.11666666666656</v>
      </c>
      <c r="G252" s="38">
        <v>647.68333333333317</v>
      </c>
      <c r="H252" s="38">
        <v>698.38333333333321</v>
      </c>
      <c r="I252" s="38">
        <v>708.81666666666661</v>
      </c>
      <c r="J252" s="38">
        <v>723.73333333333323</v>
      </c>
      <c r="K252" s="31">
        <v>693.9</v>
      </c>
      <c r="L252" s="31">
        <v>668.55</v>
      </c>
      <c r="M252" s="31">
        <v>5.2414699999999996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2587.5500000000002</v>
      </c>
      <c r="D253" s="38">
        <v>2577.25</v>
      </c>
      <c r="E253" s="38">
        <v>2560.5500000000002</v>
      </c>
      <c r="F253" s="38">
        <v>2533.5500000000002</v>
      </c>
      <c r="G253" s="38">
        <v>2516.8500000000004</v>
      </c>
      <c r="H253" s="38">
        <v>2604.25</v>
      </c>
      <c r="I253" s="38">
        <v>2620.9499999999998</v>
      </c>
      <c r="J253" s="38">
        <v>2647.95</v>
      </c>
      <c r="K253" s="31">
        <v>2593.9499999999998</v>
      </c>
      <c r="L253" s="31">
        <v>2550.25</v>
      </c>
      <c r="M253" s="31">
        <v>5.3773799999999996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911.9</v>
      </c>
      <c r="D254" s="38">
        <v>919.41666666666663</v>
      </c>
      <c r="E254" s="38">
        <v>895.7833333333333</v>
      </c>
      <c r="F254" s="38">
        <v>879.66666666666663</v>
      </c>
      <c r="G254" s="38">
        <v>856.0333333333333</v>
      </c>
      <c r="H254" s="38">
        <v>935.5333333333333</v>
      </c>
      <c r="I254" s="38">
        <v>959.16666666666674</v>
      </c>
      <c r="J254" s="38">
        <v>975.2833333333333</v>
      </c>
      <c r="K254" s="31">
        <v>943.05</v>
      </c>
      <c r="L254" s="31">
        <v>903.3</v>
      </c>
      <c r="M254" s="31">
        <v>10.868270000000001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26.1</v>
      </c>
      <c r="D255" s="38">
        <v>26.066666666666666</v>
      </c>
      <c r="E255" s="38">
        <v>25.583333333333332</v>
      </c>
      <c r="F255" s="38">
        <v>25.066666666666666</v>
      </c>
      <c r="G255" s="38">
        <v>24.583333333333332</v>
      </c>
      <c r="H255" s="38">
        <v>26.583333333333332</v>
      </c>
      <c r="I255" s="38">
        <v>27.066666666666666</v>
      </c>
      <c r="J255" s="38">
        <v>27.583333333333332</v>
      </c>
      <c r="K255" s="31">
        <v>26.55</v>
      </c>
      <c r="L255" s="31">
        <v>25.55</v>
      </c>
      <c r="M255" s="31">
        <v>93.644019999999998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458.65</v>
      </c>
      <c r="D256" s="38">
        <v>455.14999999999992</v>
      </c>
      <c r="E256" s="38">
        <v>450.39999999999986</v>
      </c>
      <c r="F256" s="38">
        <v>442.14999999999992</v>
      </c>
      <c r="G256" s="38">
        <v>437.39999999999986</v>
      </c>
      <c r="H256" s="38">
        <v>463.39999999999986</v>
      </c>
      <c r="I256" s="38">
        <v>468.15</v>
      </c>
      <c r="J256" s="38">
        <v>476.39999999999986</v>
      </c>
      <c r="K256" s="31">
        <v>459.9</v>
      </c>
      <c r="L256" s="31">
        <v>446.9</v>
      </c>
      <c r="M256" s="31">
        <v>97.583430000000007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119.5</v>
      </c>
      <c r="D257" s="38">
        <v>119.56666666666666</v>
      </c>
      <c r="E257" s="38">
        <v>117.38333333333333</v>
      </c>
      <c r="F257" s="38">
        <v>115.26666666666667</v>
      </c>
      <c r="G257" s="38">
        <v>113.08333333333333</v>
      </c>
      <c r="H257" s="38">
        <v>121.68333333333332</v>
      </c>
      <c r="I257" s="38">
        <v>123.86666666666666</v>
      </c>
      <c r="J257" s="38">
        <v>125.98333333333332</v>
      </c>
      <c r="K257" s="31">
        <v>121.75</v>
      </c>
      <c r="L257" s="31">
        <v>117.45</v>
      </c>
      <c r="M257" s="31">
        <v>11.79463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2711.15</v>
      </c>
      <c r="D258" s="38">
        <v>2659.9</v>
      </c>
      <c r="E258" s="38">
        <v>2594.8000000000002</v>
      </c>
      <c r="F258" s="38">
        <v>2478.4500000000003</v>
      </c>
      <c r="G258" s="38">
        <v>2413.3500000000004</v>
      </c>
      <c r="H258" s="38">
        <v>2776.25</v>
      </c>
      <c r="I258" s="38">
        <v>2841.3499999999995</v>
      </c>
      <c r="J258" s="38">
        <v>2957.7</v>
      </c>
      <c r="K258" s="31">
        <v>2725</v>
      </c>
      <c r="L258" s="31">
        <v>2543.5500000000002</v>
      </c>
      <c r="M258" s="31">
        <v>3.0849700000000002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3371.05</v>
      </c>
      <c r="D259" s="38">
        <v>3357.0166666666664</v>
      </c>
      <c r="E259" s="38">
        <v>3302.0333333333328</v>
      </c>
      <c r="F259" s="38">
        <v>3233.0166666666664</v>
      </c>
      <c r="G259" s="38">
        <v>3178.0333333333328</v>
      </c>
      <c r="H259" s="38">
        <v>3426.0333333333328</v>
      </c>
      <c r="I259" s="38">
        <v>3481.0166666666664</v>
      </c>
      <c r="J259" s="38">
        <v>3550.0333333333328</v>
      </c>
      <c r="K259" s="31">
        <v>3412</v>
      </c>
      <c r="L259" s="31">
        <v>3288</v>
      </c>
      <c r="M259" s="31">
        <v>2.9024299999999998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111.95</v>
      </c>
      <c r="D260" s="38">
        <v>112.18333333333332</v>
      </c>
      <c r="E260" s="38">
        <v>110.36666666666665</v>
      </c>
      <c r="F260" s="38">
        <v>108.78333333333332</v>
      </c>
      <c r="G260" s="38">
        <v>106.96666666666664</v>
      </c>
      <c r="H260" s="38">
        <v>113.76666666666665</v>
      </c>
      <c r="I260" s="38">
        <v>115.58333333333334</v>
      </c>
      <c r="J260" s="38">
        <v>117.16666666666666</v>
      </c>
      <c r="K260" s="31">
        <v>114</v>
      </c>
      <c r="L260" s="31">
        <v>110.6</v>
      </c>
      <c r="M260" s="31">
        <v>15.747210000000001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1316.1</v>
      </c>
      <c r="D261" s="38">
        <v>1323.2</v>
      </c>
      <c r="E261" s="38">
        <v>1301.9000000000001</v>
      </c>
      <c r="F261" s="38">
        <v>1287.7</v>
      </c>
      <c r="G261" s="38">
        <v>1266.4000000000001</v>
      </c>
      <c r="H261" s="38">
        <v>1337.4</v>
      </c>
      <c r="I261" s="38">
        <v>1358.6999999999998</v>
      </c>
      <c r="J261" s="38">
        <v>1372.9</v>
      </c>
      <c r="K261" s="31">
        <v>1344.5</v>
      </c>
      <c r="L261" s="31">
        <v>1309</v>
      </c>
      <c r="M261" s="31">
        <v>0.62221000000000004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391.4</v>
      </c>
      <c r="D262" s="38">
        <v>391.8</v>
      </c>
      <c r="E262" s="38">
        <v>387.6</v>
      </c>
      <c r="F262" s="38">
        <v>383.8</v>
      </c>
      <c r="G262" s="38">
        <v>379.6</v>
      </c>
      <c r="H262" s="38">
        <v>395.6</v>
      </c>
      <c r="I262" s="38">
        <v>399.79999999999995</v>
      </c>
      <c r="J262" s="38">
        <v>403.6</v>
      </c>
      <c r="K262" s="31">
        <v>396</v>
      </c>
      <c r="L262" s="31">
        <v>388</v>
      </c>
      <c r="M262" s="31">
        <v>2.0838899999999998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678.95</v>
      </c>
      <c r="D263" s="38">
        <v>672.65</v>
      </c>
      <c r="E263" s="38">
        <v>664.34999999999991</v>
      </c>
      <c r="F263" s="38">
        <v>649.74999999999989</v>
      </c>
      <c r="G263" s="38">
        <v>641.44999999999982</v>
      </c>
      <c r="H263" s="38">
        <v>687.25</v>
      </c>
      <c r="I263" s="38">
        <v>695.55</v>
      </c>
      <c r="J263" s="38">
        <v>710.15000000000009</v>
      </c>
      <c r="K263" s="31">
        <v>680.95</v>
      </c>
      <c r="L263" s="31">
        <v>658.05</v>
      </c>
      <c r="M263" s="31">
        <v>42.79101</v>
      </c>
      <c r="N263" s="1"/>
      <c r="O263" s="1"/>
    </row>
    <row r="264" spans="1:15" ht="12.75" customHeight="1">
      <c r="A264" s="33">
        <v>254</v>
      </c>
      <c r="B264" s="58" t="s">
        <v>869</v>
      </c>
      <c r="C264" s="31">
        <v>339.3</v>
      </c>
      <c r="D264" s="38">
        <v>337.11666666666667</v>
      </c>
      <c r="E264" s="38">
        <v>333.43333333333334</v>
      </c>
      <c r="F264" s="38">
        <v>327.56666666666666</v>
      </c>
      <c r="G264" s="38">
        <v>323.88333333333333</v>
      </c>
      <c r="H264" s="38">
        <v>342.98333333333335</v>
      </c>
      <c r="I264" s="38">
        <v>346.66666666666674</v>
      </c>
      <c r="J264" s="38">
        <v>352.53333333333336</v>
      </c>
      <c r="K264" s="31">
        <v>340.8</v>
      </c>
      <c r="L264" s="31">
        <v>331.25</v>
      </c>
      <c r="M264" s="31">
        <v>0.80281000000000002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653.5</v>
      </c>
      <c r="D265" s="38">
        <v>652.85</v>
      </c>
      <c r="E265" s="38">
        <v>645.70000000000005</v>
      </c>
      <c r="F265" s="38">
        <v>637.9</v>
      </c>
      <c r="G265" s="38">
        <v>630.75</v>
      </c>
      <c r="H265" s="38">
        <v>660.65000000000009</v>
      </c>
      <c r="I265" s="38">
        <v>667.8</v>
      </c>
      <c r="J265" s="38">
        <v>675.60000000000014</v>
      </c>
      <c r="K265" s="31">
        <v>660</v>
      </c>
      <c r="L265" s="31">
        <v>645.04999999999995</v>
      </c>
      <c r="M265" s="31">
        <v>1.60687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330.85</v>
      </c>
      <c r="D266" s="38">
        <v>331.3</v>
      </c>
      <c r="E266" s="38">
        <v>328.65000000000003</v>
      </c>
      <c r="F266" s="38">
        <v>326.45000000000005</v>
      </c>
      <c r="G266" s="38">
        <v>323.80000000000007</v>
      </c>
      <c r="H266" s="38">
        <v>333.5</v>
      </c>
      <c r="I266" s="38">
        <v>336.15</v>
      </c>
      <c r="J266" s="38">
        <v>338.34999999999997</v>
      </c>
      <c r="K266" s="31">
        <v>333.95</v>
      </c>
      <c r="L266" s="31">
        <v>329.1</v>
      </c>
      <c r="M266" s="31">
        <v>4.0701999999999998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74.7</v>
      </c>
      <c r="D267" s="38">
        <v>74.466666666666669</v>
      </c>
      <c r="E267" s="38">
        <v>73.733333333333334</v>
      </c>
      <c r="F267" s="38">
        <v>72.766666666666666</v>
      </c>
      <c r="G267" s="38">
        <v>72.033333333333331</v>
      </c>
      <c r="H267" s="38">
        <v>75.433333333333337</v>
      </c>
      <c r="I267" s="38">
        <v>76.166666666666686</v>
      </c>
      <c r="J267" s="38">
        <v>77.13333333333334</v>
      </c>
      <c r="K267" s="31">
        <v>75.2</v>
      </c>
      <c r="L267" s="31">
        <v>73.5</v>
      </c>
      <c r="M267" s="31">
        <v>11.092549999999999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314.25</v>
      </c>
      <c r="D268" s="38">
        <v>307.23333333333335</v>
      </c>
      <c r="E268" s="38">
        <v>297.06666666666672</v>
      </c>
      <c r="F268" s="38">
        <v>279.88333333333338</v>
      </c>
      <c r="G268" s="38">
        <v>269.71666666666675</v>
      </c>
      <c r="H268" s="38">
        <v>324.41666666666669</v>
      </c>
      <c r="I268" s="38">
        <v>334.58333333333331</v>
      </c>
      <c r="J268" s="38">
        <v>351.76666666666665</v>
      </c>
      <c r="K268" s="31">
        <v>317.39999999999998</v>
      </c>
      <c r="L268" s="31">
        <v>290.05</v>
      </c>
      <c r="M268" s="31">
        <v>158.84417999999999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823.45</v>
      </c>
      <c r="D269" s="38">
        <v>817.9</v>
      </c>
      <c r="E269" s="38">
        <v>806.9</v>
      </c>
      <c r="F269" s="38">
        <v>790.35</v>
      </c>
      <c r="G269" s="38">
        <v>779.35</v>
      </c>
      <c r="H269" s="38">
        <v>834.44999999999993</v>
      </c>
      <c r="I269" s="38">
        <v>845.44999999999993</v>
      </c>
      <c r="J269" s="38">
        <v>861.99999999999989</v>
      </c>
      <c r="K269" s="31">
        <v>828.9</v>
      </c>
      <c r="L269" s="31">
        <v>801.35</v>
      </c>
      <c r="M269" s="31">
        <v>31.333110000000001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501.05</v>
      </c>
      <c r="D270" s="38">
        <v>501.11666666666662</v>
      </c>
      <c r="E270" s="38">
        <v>496.08333333333326</v>
      </c>
      <c r="F270" s="38">
        <v>491.11666666666662</v>
      </c>
      <c r="G270" s="38">
        <v>486.08333333333326</v>
      </c>
      <c r="H270" s="38">
        <v>506.08333333333326</v>
      </c>
      <c r="I270" s="38">
        <v>511.11666666666667</v>
      </c>
      <c r="J270" s="38">
        <v>516.08333333333326</v>
      </c>
      <c r="K270" s="31">
        <v>506.15</v>
      </c>
      <c r="L270" s="31">
        <v>496.15</v>
      </c>
      <c r="M270" s="31">
        <v>20.444569999999999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433.05</v>
      </c>
      <c r="D271" s="38">
        <v>433.56666666666661</v>
      </c>
      <c r="E271" s="38">
        <v>430.63333333333321</v>
      </c>
      <c r="F271" s="38">
        <v>428.21666666666658</v>
      </c>
      <c r="G271" s="38">
        <v>425.28333333333319</v>
      </c>
      <c r="H271" s="38">
        <v>435.98333333333323</v>
      </c>
      <c r="I271" s="38">
        <v>438.91666666666663</v>
      </c>
      <c r="J271" s="38">
        <v>441.33333333333326</v>
      </c>
      <c r="K271" s="31">
        <v>436.5</v>
      </c>
      <c r="L271" s="31">
        <v>431.15</v>
      </c>
      <c r="M271" s="31">
        <v>2.0314800000000002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404.75</v>
      </c>
      <c r="D272" s="38">
        <v>405.51666666666665</v>
      </c>
      <c r="E272" s="38">
        <v>397.2833333333333</v>
      </c>
      <c r="F272" s="38">
        <v>389.81666666666666</v>
      </c>
      <c r="G272" s="38">
        <v>381.58333333333331</v>
      </c>
      <c r="H272" s="38">
        <v>412.98333333333329</v>
      </c>
      <c r="I272" s="38">
        <v>421.21666666666664</v>
      </c>
      <c r="J272" s="38">
        <v>428.68333333333328</v>
      </c>
      <c r="K272" s="31">
        <v>413.75</v>
      </c>
      <c r="L272" s="31">
        <v>398.05</v>
      </c>
      <c r="M272" s="31">
        <v>3.42516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781.1</v>
      </c>
      <c r="D273" s="38">
        <v>783.58333333333337</v>
      </c>
      <c r="E273" s="38">
        <v>777.51666666666677</v>
      </c>
      <c r="F273" s="38">
        <v>773.93333333333339</v>
      </c>
      <c r="G273" s="38">
        <v>767.86666666666679</v>
      </c>
      <c r="H273" s="38">
        <v>787.16666666666674</v>
      </c>
      <c r="I273" s="38">
        <v>793.23333333333335</v>
      </c>
      <c r="J273" s="38">
        <v>796.81666666666672</v>
      </c>
      <c r="K273" s="31">
        <v>789.65</v>
      </c>
      <c r="L273" s="31">
        <v>780</v>
      </c>
      <c r="M273" s="31">
        <v>0.50990999999999997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319.8</v>
      </c>
      <c r="D274" s="38">
        <v>321.38333333333338</v>
      </c>
      <c r="E274" s="38">
        <v>317.41666666666674</v>
      </c>
      <c r="F274" s="38">
        <v>315.03333333333336</v>
      </c>
      <c r="G274" s="38">
        <v>311.06666666666672</v>
      </c>
      <c r="H274" s="38">
        <v>323.76666666666677</v>
      </c>
      <c r="I274" s="38">
        <v>327.73333333333335</v>
      </c>
      <c r="J274" s="38">
        <v>330.11666666666679</v>
      </c>
      <c r="K274" s="31">
        <v>325.35000000000002</v>
      </c>
      <c r="L274" s="31">
        <v>319</v>
      </c>
      <c r="M274" s="31">
        <v>8.3672400000000007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633.20000000000005</v>
      </c>
      <c r="D275" s="38">
        <v>632.06666666666672</v>
      </c>
      <c r="E275" s="38">
        <v>626.13333333333344</v>
      </c>
      <c r="F275" s="38">
        <v>619.06666666666672</v>
      </c>
      <c r="G275" s="38">
        <v>613.13333333333344</v>
      </c>
      <c r="H275" s="38">
        <v>639.13333333333344</v>
      </c>
      <c r="I275" s="38">
        <v>645.06666666666661</v>
      </c>
      <c r="J275" s="38">
        <v>652.13333333333344</v>
      </c>
      <c r="K275" s="31">
        <v>638</v>
      </c>
      <c r="L275" s="31">
        <v>625</v>
      </c>
      <c r="M275" s="31">
        <v>2.0304000000000002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1457.9</v>
      </c>
      <c r="D276" s="38">
        <v>1456.6166666666668</v>
      </c>
      <c r="E276" s="38">
        <v>1450.3833333333337</v>
      </c>
      <c r="F276" s="38">
        <v>1442.8666666666668</v>
      </c>
      <c r="G276" s="38">
        <v>1436.6333333333337</v>
      </c>
      <c r="H276" s="38">
        <v>1464.1333333333337</v>
      </c>
      <c r="I276" s="38">
        <v>1470.3666666666668</v>
      </c>
      <c r="J276" s="38">
        <v>1477.8833333333337</v>
      </c>
      <c r="K276" s="31">
        <v>1462.85</v>
      </c>
      <c r="L276" s="31">
        <v>1449.1</v>
      </c>
      <c r="M276" s="31">
        <v>0.76029999999999998</v>
      </c>
      <c r="N276" s="1"/>
      <c r="O276" s="1"/>
    </row>
    <row r="277" spans="1:15" ht="12.75" customHeight="1">
      <c r="A277" s="33">
        <v>267</v>
      </c>
      <c r="B277" s="58" t="s">
        <v>857</v>
      </c>
      <c r="C277" s="31">
        <v>639.1</v>
      </c>
      <c r="D277" s="38">
        <v>632.36666666666667</v>
      </c>
      <c r="E277" s="38">
        <v>624.73333333333335</v>
      </c>
      <c r="F277" s="38">
        <v>610.36666666666667</v>
      </c>
      <c r="G277" s="38">
        <v>602.73333333333335</v>
      </c>
      <c r="H277" s="38">
        <v>646.73333333333335</v>
      </c>
      <c r="I277" s="38">
        <v>654.36666666666679</v>
      </c>
      <c r="J277" s="38">
        <v>668.73333333333335</v>
      </c>
      <c r="K277" s="31">
        <v>640</v>
      </c>
      <c r="L277" s="31">
        <v>618</v>
      </c>
      <c r="M277" s="31">
        <v>1.7096199999999999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182.6</v>
      </c>
      <c r="D278" s="38">
        <v>183.08333333333334</v>
      </c>
      <c r="E278" s="38">
        <v>177.16666666666669</v>
      </c>
      <c r="F278" s="38">
        <v>171.73333333333335</v>
      </c>
      <c r="G278" s="38">
        <v>165.81666666666669</v>
      </c>
      <c r="H278" s="38">
        <v>188.51666666666668</v>
      </c>
      <c r="I278" s="38">
        <v>194.43333333333337</v>
      </c>
      <c r="J278" s="38">
        <v>199.86666666666667</v>
      </c>
      <c r="K278" s="31">
        <v>189</v>
      </c>
      <c r="L278" s="31">
        <v>177.65</v>
      </c>
      <c r="M278" s="31">
        <v>83.453630000000004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330</v>
      </c>
      <c r="D279" s="38">
        <v>330.06666666666666</v>
      </c>
      <c r="E279" s="38">
        <v>328.23333333333335</v>
      </c>
      <c r="F279" s="38">
        <v>326.4666666666667</v>
      </c>
      <c r="G279" s="38">
        <v>324.63333333333338</v>
      </c>
      <c r="H279" s="38">
        <v>331.83333333333331</v>
      </c>
      <c r="I279" s="38">
        <v>333.66666666666669</v>
      </c>
      <c r="J279" s="38">
        <v>335.43333333333328</v>
      </c>
      <c r="K279" s="31">
        <v>331.9</v>
      </c>
      <c r="L279" s="31">
        <v>328.3</v>
      </c>
      <c r="M279" s="31">
        <v>2.1579799999999998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123.45</v>
      </c>
      <c r="D280" s="38">
        <v>124.8</v>
      </c>
      <c r="E280" s="38">
        <v>121.64999999999999</v>
      </c>
      <c r="F280" s="38">
        <v>119.85</v>
      </c>
      <c r="G280" s="38">
        <v>116.69999999999999</v>
      </c>
      <c r="H280" s="38">
        <v>126.6</v>
      </c>
      <c r="I280" s="38">
        <v>129.75</v>
      </c>
      <c r="J280" s="38">
        <v>131.55000000000001</v>
      </c>
      <c r="K280" s="31">
        <v>127.95</v>
      </c>
      <c r="L280" s="31">
        <v>123</v>
      </c>
      <c r="M280" s="31">
        <v>10.051349999999999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630.29999999999995</v>
      </c>
      <c r="D281" s="38">
        <v>630.76666666666654</v>
      </c>
      <c r="E281" s="38">
        <v>625.3833333333331</v>
      </c>
      <c r="F281" s="38">
        <v>620.46666666666658</v>
      </c>
      <c r="G281" s="38">
        <v>615.08333333333314</v>
      </c>
      <c r="H281" s="38">
        <v>635.68333333333305</v>
      </c>
      <c r="I281" s="38">
        <v>641.06666666666649</v>
      </c>
      <c r="J281" s="38">
        <v>645.98333333333301</v>
      </c>
      <c r="K281" s="31">
        <v>636.15</v>
      </c>
      <c r="L281" s="31">
        <v>625.85</v>
      </c>
      <c r="M281" s="31">
        <v>1.91344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2412.8000000000002</v>
      </c>
      <c r="D282" s="38">
        <v>2418.2333333333336</v>
      </c>
      <c r="E282" s="38">
        <v>2394.5666666666671</v>
      </c>
      <c r="F282" s="38">
        <v>2376.3333333333335</v>
      </c>
      <c r="G282" s="38">
        <v>2352.666666666667</v>
      </c>
      <c r="H282" s="38">
        <v>2436.4666666666672</v>
      </c>
      <c r="I282" s="38">
        <v>2460.1333333333332</v>
      </c>
      <c r="J282" s="38">
        <v>2478.3666666666672</v>
      </c>
      <c r="K282" s="31">
        <v>2441.9</v>
      </c>
      <c r="L282" s="31">
        <v>2400</v>
      </c>
      <c r="M282" s="31">
        <v>1.19973</v>
      </c>
      <c r="N282" s="1"/>
      <c r="O282" s="1"/>
    </row>
    <row r="283" spans="1:15" ht="12.75" customHeight="1">
      <c r="A283" s="33">
        <v>273</v>
      </c>
      <c r="B283" s="58" t="s">
        <v>870</v>
      </c>
      <c r="C283" s="31">
        <v>2952</v>
      </c>
      <c r="D283" s="38">
        <v>2915.0333333333333</v>
      </c>
      <c r="E283" s="38">
        <v>2837.0666666666666</v>
      </c>
      <c r="F283" s="38">
        <v>2722.1333333333332</v>
      </c>
      <c r="G283" s="38">
        <v>2644.1666666666665</v>
      </c>
      <c r="H283" s="38">
        <v>3029.9666666666667</v>
      </c>
      <c r="I283" s="38">
        <v>3107.9333333333329</v>
      </c>
      <c r="J283" s="38">
        <v>3222.8666666666668</v>
      </c>
      <c r="K283" s="31">
        <v>2993</v>
      </c>
      <c r="L283" s="31">
        <v>2800.1</v>
      </c>
      <c r="M283" s="31">
        <v>0.20638999999999999</v>
      </c>
      <c r="N283" s="1"/>
      <c r="O283" s="1"/>
    </row>
    <row r="284" spans="1:15" ht="12.75" customHeight="1">
      <c r="A284" s="33">
        <v>274</v>
      </c>
      <c r="B284" s="58" t="s">
        <v>876</v>
      </c>
      <c r="C284" s="31">
        <v>606.9</v>
      </c>
      <c r="D284" s="38">
        <v>610</v>
      </c>
      <c r="E284" s="38">
        <v>598</v>
      </c>
      <c r="F284" s="38">
        <v>589.1</v>
      </c>
      <c r="G284" s="38">
        <v>577.1</v>
      </c>
      <c r="H284" s="38">
        <v>618.9</v>
      </c>
      <c r="I284" s="38">
        <v>630.9</v>
      </c>
      <c r="J284" s="38">
        <v>639.79999999999995</v>
      </c>
      <c r="K284" s="31">
        <v>622</v>
      </c>
      <c r="L284" s="31">
        <v>601.1</v>
      </c>
      <c r="M284" s="31">
        <v>0.21257000000000001</v>
      </c>
      <c r="N284" s="1"/>
      <c r="O284" s="1"/>
    </row>
    <row r="285" spans="1:15" ht="12.75" customHeight="1">
      <c r="A285" s="33">
        <v>275</v>
      </c>
      <c r="B285" s="58" t="s">
        <v>871</v>
      </c>
      <c r="C285" s="31">
        <v>379.35</v>
      </c>
      <c r="D285" s="38">
        <v>380.88333333333338</v>
      </c>
      <c r="E285" s="38">
        <v>374.81666666666678</v>
      </c>
      <c r="F285" s="38">
        <v>370.28333333333342</v>
      </c>
      <c r="G285" s="38">
        <v>364.21666666666681</v>
      </c>
      <c r="H285" s="38">
        <v>385.41666666666674</v>
      </c>
      <c r="I285" s="38">
        <v>391.48333333333335</v>
      </c>
      <c r="J285" s="38">
        <v>396.01666666666671</v>
      </c>
      <c r="K285" s="31">
        <v>386.95</v>
      </c>
      <c r="L285" s="31">
        <v>376.35</v>
      </c>
      <c r="M285" s="31">
        <v>3.0843699999999998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243.05</v>
      </c>
      <c r="D286" s="38">
        <v>243.16666666666666</v>
      </c>
      <c r="E286" s="38">
        <v>241.38333333333333</v>
      </c>
      <c r="F286" s="38">
        <v>239.71666666666667</v>
      </c>
      <c r="G286" s="38">
        <v>237.93333333333334</v>
      </c>
      <c r="H286" s="38">
        <v>244.83333333333331</v>
      </c>
      <c r="I286" s="38">
        <v>246.61666666666667</v>
      </c>
      <c r="J286" s="38">
        <v>248.2833333333333</v>
      </c>
      <c r="K286" s="31">
        <v>244.95</v>
      </c>
      <c r="L286" s="31">
        <v>241.5</v>
      </c>
      <c r="M286" s="31">
        <v>0.99951000000000001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1831.5</v>
      </c>
      <c r="D287" s="38">
        <v>1827.4166666666667</v>
      </c>
      <c r="E287" s="38">
        <v>1820.8333333333335</v>
      </c>
      <c r="F287" s="38">
        <v>1810.1666666666667</v>
      </c>
      <c r="G287" s="38">
        <v>1803.5833333333335</v>
      </c>
      <c r="H287" s="38">
        <v>1838.0833333333335</v>
      </c>
      <c r="I287" s="38">
        <v>1844.666666666667</v>
      </c>
      <c r="J287" s="38">
        <v>1855.3333333333335</v>
      </c>
      <c r="K287" s="31">
        <v>1834</v>
      </c>
      <c r="L287" s="31">
        <v>1816.75</v>
      </c>
      <c r="M287" s="31">
        <v>26.24324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1139.4000000000001</v>
      </c>
      <c r="D288" s="38">
        <v>1144.7333333333333</v>
      </c>
      <c r="E288" s="38">
        <v>1128.2666666666667</v>
      </c>
      <c r="F288" s="38">
        <v>1117.1333333333332</v>
      </c>
      <c r="G288" s="38">
        <v>1100.6666666666665</v>
      </c>
      <c r="H288" s="38">
        <v>1155.8666666666668</v>
      </c>
      <c r="I288" s="38">
        <v>1172.3333333333335</v>
      </c>
      <c r="J288" s="38">
        <v>1183.4666666666669</v>
      </c>
      <c r="K288" s="31">
        <v>1161.2</v>
      </c>
      <c r="L288" s="31">
        <v>1133.5999999999999</v>
      </c>
      <c r="M288" s="31">
        <v>9.3727300000000007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399.15</v>
      </c>
      <c r="D289" s="38">
        <v>398</v>
      </c>
      <c r="E289" s="38">
        <v>392.25</v>
      </c>
      <c r="F289" s="38">
        <v>385.35</v>
      </c>
      <c r="G289" s="38">
        <v>379.6</v>
      </c>
      <c r="H289" s="38">
        <v>404.9</v>
      </c>
      <c r="I289" s="38">
        <v>410.65</v>
      </c>
      <c r="J289" s="38">
        <v>417.54999999999995</v>
      </c>
      <c r="K289" s="31">
        <v>403.75</v>
      </c>
      <c r="L289" s="31">
        <v>391.1</v>
      </c>
      <c r="M289" s="31">
        <v>4.5630199999999999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1879.8</v>
      </c>
      <c r="D290" s="38">
        <v>1864.2666666666667</v>
      </c>
      <c r="E290" s="38">
        <v>1838.5333333333333</v>
      </c>
      <c r="F290" s="38">
        <v>1797.2666666666667</v>
      </c>
      <c r="G290" s="38">
        <v>1771.5333333333333</v>
      </c>
      <c r="H290" s="38">
        <v>1905.5333333333333</v>
      </c>
      <c r="I290" s="38">
        <v>1931.2666666666664</v>
      </c>
      <c r="J290" s="38">
        <v>1972.5333333333333</v>
      </c>
      <c r="K290" s="31">
        <v>1890</v>
      </c>
      <c r="L290" s="31">
        <v>1823</v>
      </c>
      <c r="M290" s="31">
        <v>1.9111</v>
      </c>
      <c r="N290" s="1"/>
      <c r="O290" s="1"/>
    </row>
    <row r="291" spans="1:15" ht="12.75" customHeight="1">
      <c r="A291" s="33">
        <v>281</v>
      </c>
      <c r="B291" s="58" t="s">
        <v>872</v>
      </c>
      <c r="C291" s="31">
        <v>2584.5</v>
      </c>
      <c r="D291" s="38">
        <v>2599.8166666666666</v>
      </c>
      <c r="E291" s="38">
        <v>2559.6833333333334</v>
      </c>
      <c r="F291" s="38">
        <v>2534.8666666666668</v>
      </c>
      <c r="G291" s="38">
        <v>2494.7333333333336</v>
      </c>
      <c r="H291" s="38">
        <v>2624.6333333333332</v>
      </c>
      <c r="I291" s="38">
        <v>2664.7666666666664</v>
      </c>
      <c r="J291" s="38">
        <v>2689.583333333333</v>
      </c>
      <c r="K291" s="31">
        <v>2639.95</v>
      </c>
      <c r="L291" s="31">
        <v>2575</v>
      </c>
      <c r="M291" s="31">
        <v>0.35147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126.2</v>
      </c>
      <c r="D292" s="38">
        <v>126.18333333333334</v>
      </c>
      <c r="E292" s="38">
        <v>124.76666666666668</v>
      </c>
      <c r="F292" s="38">
        <v>123.33333333333334</v>
      </c>
      <c r="G292" s="38">
        <v>121.91666666666669</v>
      </c>
      <c r="H292" s="38">
        <v>127.61666666666667</v>
      </c>
      <c r="I292" s="38">
        <v>129.03333333333333</v>
      </c>
      <c r="J292" s="38">
        <v>130.46666666666667</v>
      </c>
      <c r="K292" s="31">
        <v>127.6</v>
      </c>
      <c r="L292" s="31">
        <v>124.75</v>
      </c>
      <c r="M292" s="31">
        <v>50.732619999999997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4286.8</v>
      </c>
      <c r="D293" s="38">
        <v>4274.2666666666664</v>
      </c>
      <c r="E293" s="38">
        <v>4249.5333333333328</v>
      </c>
      <c r="F293" s="38">
        <v>4212.2666666666664</v>
      </c>
      <c r="G293" s="38">
        <v>4187.5333333333328</v>
      </c>
      <c r="H293" s="38">
        <v>4311.5333333333328</v>
      </c>
      <c r="I293" s="38">
        <v>4336.2666666666664</v>
      </c>
      <c r="J293" s="38">
        <v>4373.5333333333328</v>
      </c>
      <c r="K293" s="31">
        <v>4299</v>
      </c>
      <c r="L293" s="31">
        <v>4237</v>
      </c>
      <c r="M293" s="31">
        <v>1.18049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13241.25</v>
      </c>
      <c r="D294" s="38">
        <v>13251.833333333334</v>
      </c>
      <c r="E294" s="38">
        <v>13035.716666666667</v>
      </c>
      <c r="F294" s="38">
        <v>12830.183333333332</v>
      </c>
      <c r="G294" s="38">
        <v>12614.066666666666</v>
      </c>
      <c r="H294" s="38">
        <v>13457.366666666669</v>
      </c>
      <c r="I294" s="38">
        <v>13673.483333333334</v>
      </c>
      <c r="J294" s="38">
        <v>13879.01666666667</v>
      </c>
      <c r="K294" s="31">
        <v>13467.95</v>
      </c>
      <c r="L294" s="31">
        <v>13046.3</v>
      </c>
      <c r="M294" s="31">
        <v>5.0700000000000002E-2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2651.6</v>
      </c>
      <c r="D295" s="38">
        <v>2640.6166666666668</v>
      </c>
      <c r="E295" s="38">
        <v>2626.2333333333336</v>
      </c>
      <c r="F295" s="38">
        <v>2600.8666666666668</v>
      </c>
      <c r="G295" s="38">
        <v>2586.4833333333336</v>
      </c>
      <c r="H295" s="38">
        <v>2665.9833333333336</v>
      </c>
      <c r="I295" s="38">
        <v>2680.3666666666668</v>
      </c>
      <c r="J295" s="38">
        <v>2705.7333333333336</v>
      </c>
      <c r="K295" s="31">
        <v>2655</v>
      </c>
      <c r="L295" s="31">
        <v>2615.25</v>
      </c>
      <c r="M295" s="31">
        <v>9.0686499999999999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401.25</v>
      </c>
      <c r="D296" s="38">
        <v>396.68333333333339</v>
      </c>
      <c r="E296" s="38">
        <v>384.4166666666668</v>
      </c>
      <c r="F296" s="38">
        <v>367.58333333333343</v>
      </c>
      <c r="G296" s="38">
        <v>355.31666666666683</v>
      </c>
      <c r="H296" s="38">
        <v>413.51666666666677</v>
      </c>
      <c r="I296" s="38">
        <v>425.78333333333342</v>
      </c>
      <c r="J296" s="38">
        <v>442.61666666666673</v>
      </c>
      <c r="K296" s="31">
        <v>408.95</v>
      </c>
      <c r="L296" s="31">
        <v>379.85</v>
      </c>
      <c r="M296" s="31">
        <v>46.772320000000001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410.35</v>
      </c>
      <c r="D297" s="38">
        <v>411.56666666666666</v>
      </c>
      <c r="E297" s="38">
        <v>405.13333333333333</v>
      </c>
      <c r="F297" s="38">
        <v>399.91666666666669</v>
      </c>
      <c r="G297" s="38">
        <v>393.48333333333335</v>
      </c>
      <c r="H297" s="38">
        <v>416.7833333333333</v>
      </c>
      <c r="I297" s="38">
        <v>423.21666666666658</v>
      </c>
      <c r="J297" s="38">
        <v>428.43333333333328</v>
      </c>
      <c r="K297" s="31">
        <v>418</v>
      </c>
      <c r="L297" s="31">
        <v>406.35</v>
      </c>
      <c r="M297" s="31">
        <v>54.401499999999999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264.14999999999998</v>
      </c>
      <c r="D298" s="38">
        <v>263.48333333333329</v>
      </c>
      <c r="E298" s="38">
        <v>262.01666666666659</v>
      </c>
      <c r="F298" s="38">
        <v>259.88333333333333</v>
      </c>
      <c r="G298" s="38">
        <v>258.41666666666663</v>
      </c>
      <c r="H298" s="38">
        <v>265.61666666666656</v>
      </c>
      <c r="I298" s="38">
        <v>267.08333333333326</v>
      </c>
      <c r="J298" s="38">
        <v>269.21666666666653</v>
      </c>
      <c r="K298" s="31">
        <v>264.95</v>
      </c>
      <c r="L298" s="31">
        <v>261.35000000000002</v>
      </c>
      <c r="M298" s="31">
        <v>3.5839500000000002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95.55</v>
      </c>
      <c r="D299" s="38">
        <v>95.716666666666654</v>
      </c>
      <c r="E299" s="38">
        <v>94.833333333333314</v>
      </c>
      <c r="F299" s="38">
        <v>94.11666666666666</v>
      </c>
      <c r="G299" s="38">
        <v>93.23333333333332</v>
      </c>
      <c r="H299" s="38">
        <v>96.433333333333309</v>
      </c>
      <c r="I299" s="38">
        <v>97.316666666666663</v>
      </c>
      <c r="J299" s="38">
        <v>98.033333333333303</v>
      </c>
      <c r="K299" s="31">
        <v>96.6</v>
      </c>
      <c r="L299" s="31">
        <v>95</v>
      </c>
      <c r="M299" s="31">
        <v>34.03152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430.8</v>
      </c>
      <c r="D300" s="38">
        <v>429.76666666666665</v>
      </c>
      <c r="E300" s="38">
        <v>425.5333333333333</v>
      </c>
      <c r="F300" s="38">
        <v>420.26666666666665</v>
      </c>
      <c r="G300" s="38">
        <v>416.0333333333333</v>
      </c>
      <c r="H300" s="38">
        <v>435.0333333333333</v>
      </c>
      <c r="I300" s="38">
        <v>439.26666666666665</v>
      </c>
      <c r="J300" s="38">
        <v>444.5333333333333</v>
      </c>
      <c r="K300" s="31">
        <v>434</v>
      </c>
      <c r="L300" s="31">
        <v>424.5</v>
      </c>
      <c r="M300" s="31">
        <v>26.663900000000002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643.95000000000005</v>
      </c>
      <c r="D301" s="38">
        <v>643.98333333333335</v>
      </c>
      <c r="E301" s="38">
        <v>640.9666666666667</v>
      </c>
      <c r="F301" s="38">
        <v>637.98333333333335</v>
      </c>
      <c r="G301" s="38">
        <v>634.9666666666667</v>
      </c>
      <c r="H301" s="38">
        <v>646.9666666666667</v>
      </c>
      <c r="I301" s="38">
        <v>649.98333333333335</v>
      </c>
      <c r="J301" s="38">
        <v>652.9666666666667</v>
      </c>
      <c r="K301" s="31">
        <v>647</v>
      </c>
      <c r="L301" s="31">
        <v>641</v>
      </c>
      <c r="M301" s="31">
        <v>6.7274799999999999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4946.6000000000004</v>
      </c>
      <c r="D302" s="38">
        <v>4972.8833333333341</v>
      </c>
      <c r="E302" s="38">
        <v>4884.7666666666682</v>
      </c>
      <c r="F302" s="38">
        <v>4822.9333333333343</v>
      </c>
      <c r="G302" s="38">
        <v>4734.8166666666684</v>
      </c>
      <c r="H302" s="38">
        <v>5034.7166666666681</v>
      </c>
      <c r="I302" s="38">
        <v>5122.8333333333348</v>
      </c>
      <c r="J302" s="38">
        <v>5184.6666666666679</v>
      </c>
      <c r="K302" s="31">
        <v>5061</v>
      </c>
      <c r="L302" s="31">
        <v>4911.05</v>
      </c>
      <c r="M302" s="31">
        <v>0.43702000000000002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5104.2</v>
      </c>
      <c r="D303" s="38">
        <v>5083.2333333333336</v>
      </c>
      <c r="E303" s="38">
        <v>5053.9666666666672</v>
      </c>
      <c r="F303" s="38">
        <v>5003.7333333333336</v>
      </c>
      <c r="G303" s="38">
        <v>4974.4666666666672</v>
      </c>
      <c r="H303" s="38">
        <v>5133.4666666666672</v>
      </c>
      <c r="I303" s="38">
        <v>5162.7333333333336</v>
      </c>
      <c r="J303" s="38">
        <v>5212.9666666666672</v>
      </c>
      <c r="K303" s="31">
        <v>5112.5</v>
      </c>
      <c r="L303" s="31">
        <v>5033</v>
      </c>
      <c r="M303" s="31">
        <v>2.01844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1099.45</v>
      </c>
      <c r="D304" s="38">
        <v>1098.4333333333332</v>
      </c>
      <c r="E304" s="38">
        <v>1087.8666666666663</v>
      </c>
      <c r="F304" s="38">
        <v>1076.2833333333331</v>
      </c>
      <c r="G304" s="38">
        <v>1065.7166666666662</v>
      </c>
      <c r="H304" s="38">
        <v>1110.0166666666664</v>
      </c>
      <c r="I304" s="38">
        <v>1120.5833333333335</v>
      </c>
      <c r="J304" s="38">
        <v>1132.1666666666665</v>
      </c>
      <c r="K304" s="31">
        <v>1109</v>
      </c>
      <c r="L304" s="31">
        <v>1086.8499999999999</v>
      </c>
      <c r="M304" s="31">
        <v>16.98236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1579.9</v>
      </c>
      <c r="D305" s="38">
        <v>1587.75</v>
      </c>
      <c r="E305" s="38">
        <v>1560.6</v>
      </c>
      <c r="F305" s="38">
        <v>1541.3</v>
      </c>
      <c r="G305" s="38">
        <v>1514.1499999999999</v>
      </c>
      <c r="H305" s="38">
        <v>1607.05</v>
      </c>
      <c r="I305" s="38">
        <v>1634.2</v>
      </c>
      <c r="J305" s="38">
        <v>1653.5</v>
      </c>
      <c r="K305" s="31">
        <v>1614.9</v>
      </c>
      <c r="L305" s="31">
        <v>1568.45</v>
      </c>
      <c r="M305" s="31">
        <v>0.80859999999999999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710.55</v>
      </c>
      <c r="D306" s="38">
        <v>712.94999999999993</v>
      </c>
      <c r="E306" s="38">
        <v>702.59999999999991</v>
      </c>
      <c r="F306" s="38">
        <v>694.65</v>
      </c>
      <c r="G306" s="38">
        <v>684.3</v>
      </c>
      <c r="H306" s="38">
        <v>720.89999999999986</v>
      </c>
      <c r="I306" s="38">
        <v>731.25</v>
      </c>
      <c r="J306" s="38">
        <v>739.19999999999982</v>
      </c>
      <c r="K306" s="31">
        <v>723.3</v>
      </c>
      <c r="L306" s="31">
        <v>705</v>
      </c>
      <c r="M306" s="31">
        <v>2.9713599999999998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1064.55</v>
      </c>
      <c r="D307" s="38">
        <v>1064.6833333333332</v>
      </c>
      <c r="E307" s="38">
        <v>1057.4666666666662</v>
      </c>
      <c r="F307" s="38">
        <v>1050.383333333333</v>
      </c>
      <c r="G307" s="38">
        <v>1043.1666666666661</v>
      </c>
      <c r="H307" s="38">
        <v>1071.7666666666664</v>
      </c>
      <c r="I307" s="38">
        <v>1078.9833333333331</v>
      </c>
      <c r="J307" s="38">
        <v>1086.0666666666666</v>
      </c>
      <c r="K307" s="31">
        <v>1071.9000000000001</v>
      </c>
      <c r="L307" s="31">
        <v>1057.5999999999999</v>
      </c>
      <c r="M307" s="31">
        <v>3.3808699999999998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288.8</v>
      </c>
      <c r="D308" s="38">
        <v>289.26666666666665</v>
      </c>
      <c r="E308" s="38">
        <v>285.83333333333331</v>
      </c>
      <c r="F308" s="38">
        <v>282.86666666666667</v>
      </c>
      <c r="G308" s="38">
        <v>279.43333333333334</v>
      </c>
      <c r="H308" s="38">
        <v>292.23333333333329</v>
      </c>
      <c r="I308" s="38">
        <v>295.66666666666669</v>
      </c>
      <c r="J308" s="38">
        <v>298.63333333333327</v>
      </c>
      <c r="K308" s="31">
        <v>292.7</v>
      </c>
      <c r="L308" s="31">
        <v>286.3</v>
      </c>
      <c r="M308" s="31">
        <v>29.92539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1534.75</v>
      </c>
      <c r="D309" s="38">
        <v>1521.5166666666667</v>
      </c>
      <c r="E309" s="38">
        <v>1505.4833333333333</v>
      </c>
      <c r="F309" s="38">
        <v>1476.2166666666667</v>
      </c>
      <c r="G309" s="38">
        <v>1460.1833333333334</v>
      </c>
      <c r="H309" s="38">
        <v>1550.7833333333333</v>
      </c>
      <c r="I309" s="38">
        <v>1566.8166666666666</v>
      </c>
      <c r="J309" s="38">
        <v>1596.0833333333333</v>
      </c>
      <c r="K309" s="31">
        <v>1537.55</v>
      </c>
      <c r="L309" s="31">
        <v>1492.25</v>
      </c>
      <c r="M309" s="31">
        <v>37.130029999999998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338.5</v>
      </c>
      <c r="D310" s="38">
        <v>338.66666666666669</v>
      </c>
      <c r="E310" s="38">
        <v>335.33333333333337</v>
      </c>
      <c r="F310" s="38">
        <v>332.16666666666669</v>
      </c>
      <c r="G310" s="38">
        <v>328.83333333333337</v>
      </c>
      <c r="H310" s="38">
        <v>341.83333333333337</v>
      </c>
      <c r="I310" s="38">
        <v>345.16666666666674</v>
      </c>
      <c r="J310" s="38">
        <v>348.33333333333337</v>
      </c>
      <c r="K310" s="31">
        <v>342</v>
      </c>
      <c r="L310" s="31">
        <v>335.5</v>
      </c>
      <c r="M310" s="31">
        <v>1.3272600000000001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514.85</v>
      </c>
      <c r="D311" s="38">
        <v>512.44999999999993</v>
      </c>
      <c r="E311" s="38">
        <v>507.39999999999986</v>
      </c>
      <c r="F311" s="38">
        <v>499.94999999999993</v>
      </c>
      <c r="G311" s="38">
        <v>494.89999999999986</v>
      </c>
      <c r="H311" s="38">
        <v>519.89999999999986</v>
      </c>
      <c r="I311" s="38">
        <v>524.94999999999982</v>
      </c>
      <c r="J311" s="38">
        <v>532.39999999999986</v>
      </c>
      <c r="K311" s="31">
        <v>517.5</v>
      </c>
      <c r="L311" s="31">
        <v>505</v>
      </c>
      <c r="M311" s="31">
        <v>0.54317000000000004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370</v>
      </c>
      <c r="D312" s="38">
        <v>371.34999999999997</v>
      </c>
      <c r="E312" s="38">
        <v>366.89999999999992</v>
      </c>
      <c r="F312" s="38">
        <v>363.79999999999995</v>
      </c>
      <c r="G312" s="38">
        <v>359.34999999999991</v>
      </c>
      <c r="H312" s="38">
        <v>374.44999999999993</v>
      </c>
      <c r="I312" s="38">
        <v>378.9</v>
      </c>
      <c r="J312" s="38">
        <v>381.99999999999994</v>
      </c>
      <c r="K312" s="31">
        <v>375.8</v>
      </c>
      <c r="L312" s="31">
        <v>368.25</v>
      </c>
      <c r="M312" s="31">
        <v>1.7854399999999999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142.4</v>
      </c>
      <c r="D313" s="38">
        <v>143.30000000000001</v>
      </c>
      <c r="E313" s="38">
        <v>140.80000000000001</v>
      </c>
      <c r="F313" s="38">
        <v>139.19999999999999</v>
      </c>
      <c r="G313" s="38">
        <v>136.69999999999999</v>
      </c>
      <c r="H313" s="38">
        <v>144.90000000000003</v>
      </c>
      <c r="I313" s="38">
        <v>147.40000000000003</v>
      </c>
      <c r="J313" s="38">
        <v>149.00000000000006</v>
      </c>
      <c r="K313" s="31">
        <v>145.80000000000001</v>
      </c>
      <c r="L313" s="31">
        <v>141.69999999999999</v>
      </c>
      <c r="M313" s="31">
        <v>66.843940000000003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85.9</v>
      </c>
      <c r="D314" s="38">
        <v>85.766666666666666</v>
      </c>
      <c r="E314" s="38">
        <v>83.933333333333337</v>
      </c>
      <c r="F314" s="38">
        <v>81.966666666666669</v>
      </c>
      <c r="G314" s="38">
        <v>80.13333333333334</v>
      </c>
      <c r="H314" s="38">
        <v>87.733333333333334</v>
      </c>
      <c r="I314" s="38">
        <v>89.566666666666677</v>
      </c>
      <c r="J314" s="38">
        <v>91.533333333333331</v>
      </c>
      <c r="K314" s="31">
        <v>87.6</v>
      </c>
      <c r="L314" s="31">
        <v>83.8</v>
      </c>
      <c r="M314" s="31">
        <v>66.074820000000003</v>
      </c>
      <c r="N314" s="1"/>
      <c r="O314" s="1"/>
    </row>
    <row r="315" spans="1:15" ht="12.75" customHeight="1">
      <c r="A315" s="33">
        <v>305</v>
      </c>
      <c r="B315" s="58" t="s">
        <v>891</v>
      </c>
      <c r="C315" s="31">
        <v>1803.85</v>
      </c>
      <c r="D315" s="38">
        <v>1797.2333333333333</v>
      </c>
      <c r="E315" s="38">
        <v>1784.6166666666668</v>
      </c>
      <c r="F315" s="38">
        <v>1765.3833333333334</v>
      </c>
      <c r="G315" s="38">
        <v>1752.7666666666669</v>
      </c>
      <c r="H315" s="38">
        <v>1816.4666666666667</v>
      </c>
      <c r="I315" s="38">
        <v>1829.083333333333</v>
      </c>
      <c r="J315" s="38">
        <v>1848.3166666666666</v>
      </c>
      <c r="K315" s="31">
        <v>1809.85</v>
      </c>
      <c r="L315" s="31">
        <v>1778</v>
      </c>
      <c r="M315" s="31">
        <v>6.2339000000000002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585.15</v>
      </c>
      <c r="D316" s="38">
        <v>582.18333333333328</v>
      </c>
      <c r="E316" s="38">
        <v>576.46666666666658</v>
      </c>
      <c r="F316" s="38">
        <v>567.7833333333333</v>
      </c>
      <c r="G316" s="38">
        <v>562.06666666666661</v>
      </c>
      <c r="H316" s="38">
        <v>590.86666666666656</v>
      </c>
      <c r="I316" s="38">
        <v>596.58333333333326</v>
      </c>
      <c r="J316" s="38">
        <v>605.26666666666654</v>
      </c>
      <c r="K316" s="31">
        <v>587.9</v>
      </c>
      <c r="L316" s="31">
        <v>573.5</v>
      </c>
      <c r="M316" s="31">
        <v>23.94453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9463.1</v>
      </c>
      <c r="D317" s="38">
        <v>9473.5500000000011</v>
      </c>
      <c r="E317" s="38">
        <v>9407.0500000000029</v>
      </c>
      <c r="F317" s="38">
        <v>9351.0000000000018</v>
      </c>
      <c r="G317" s="38">
        <v>9284.5000000000036</v>
      </c>
      <c r="H317" s="38">
        <v>9529.6000000000022</v>
      </c>
      <c r="I317" s="38">
        <v>9596.0999999999985</v>
      </c>
      <c r="J317" s="38">
        <v>9652.1500000000015</v>
      </c>
      <c r="K317" s="31">
        <v>9540.0499999999993</v>
      </c>
      <c r="L317" s="31">
        <v>9417.5</v>
      </c>
      <c r="M317" s="31">
        <v>4.0460200000000004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2037.3</v>
      </c>
      <c r="D318" s="38">
        <v>2048.6</v>
      </c>
      <c r="E318" s="38">
        <v>2018.7999999999997</v>
      </c>
      <c r="F318" s="38">
        <v>2000.2999999999997</v>
      </c>
      <c r="G318" s="38">
        <v>1970.4999999999995</v>
      </c>
      <c r="H318" s="38">
        <v>2067.1</v>
      </c>
      <c r="I318" s="38">
        <v>2096.9</v>
      </c>
      <c r="J318" s="38">
        <v>2115.4</v>
      </c>
      <c r="K318" s="31">
        <v>2078.4</v>
      </c>
      <c r="L318" s="31">
        <v>2030.1</v>
      </c>
      <c r="M318" s="31">
        <v>0.57415000000000005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789.7</v>
      </c>
      <c r="D319" s="38">
        <v>797.23333333333346</v>
      </c>
      <c r="E319" s="38">
        <v>777.6166666666669</v>
      </c>
      <c r="F319" s="38">
        <v>765.53333333333342</v>
      </c>
      <c r="G319" s="38">
        <v>745.91666666666686</v>
      </c>
      <c r="H319" s="38">
        <v>809.31666666666695</v>
      </c>
      <c r="I319" s="38">
        <v>828.93333333333351</v>
      </c>
      <c r="J319" s="38">
        <v>841.01666666666699</v>
      </c>
      <c r="K319" s="31">
        <v>816.85</v>
      </c>
      <c r="L319" s="31">
        <v>785.15</v>
      </c>
      <c r="M319" s="31">
        <v>6.6208200000000001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549.95000000000005</v>
      </c>
      <c r="D320" s="38">
        <v>551.44999999999993</v>
      </c>
      <c r="E320" s="38">
        <v>543.89999999999986</v>
      </c>
      <c r="F320" s="38">
        <v>537.84999999999991</v>
      </c>
      <c r="G320" s="38">
        <v>530.29999999999984</v>
      </c>
      <c r="H320" s="38">
        <v>557.49999999999989</v>
      </c>
      <c r="I320" s="38">
        <v>565.04999999999984</v>
      </c>
      <c r="J320" s="38">
        <v>571.09999999999991</v>
      </c>
      <c r="K320" s="31">
        <v>559</v>
      </c>
      <c r="L320" s="31">
        <v>545.4</v>
      </c>
      <c r="M320" s="31">
        <v>22.753509999999999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1818.4</v>
      </c>
      <c r="D321" s="38">
        <v>1836.3999999999999</v>
      </c>
      <c r="E321" s="38">
        <v>1792.9999999999998</v>
      </c>
      <c r="F321" s="38">
        <v>1767.6</v>
      </c>
      <c r="G321" s="38">
        <v>1724.1999999999998</v>
      </c>
      <c r="H321" s="38">
        <v>1861.7999999999997</v>
      </c>
      <c r="I321" s="38">
        <v>1905.1999999999998</v>
      </c>
      <c r="J321" s="38">
        <v>1930.5999999999997</v>
      </c>
      <c r="K321" s="31">
        <v>1879.8</v>
      </c>
      <c r="L321" s="31">
        <v>1811</v>
      </c>
      <c r="M321" s="31">
        <v>15.85849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896.95</v>
      </c>
      <c r="D322" s="38">
        <v>897.83333333333337</v>
      </c>
      <c r="E322" s="38">
        <v>887.66666666666674</v>
      </c>
      <c r="F322" s="38">
        <v>878.38333333333333</v>
      </c>
      <c r="G322" s="38">
        <v>868.2166666666667</v>
      </c>
      <c r="H322" s="38">
        <v>907.11666666666679</v>
      </c>
      <c r="I322" s="38">
        <v>917.28333333333353</v>
      </c>
      <c r="J322" s="38">
        <v>926.56666666666683</v>
      </c>
      <c r="K322" s="31">
        <v>908</v>
      </c>
      <c r="L322" s="31">
        <v>888.55</v>
      </c>
      <c r="M322" s="31">
        <v>4.4786099999999998</v>
      </c>
      <c r="N322" s="1"/>
      <c r="O322" s="1"/>
    </row>
    <row r="323" spans="1:15" ht="12.75" customHeight="1">
      <c r="A323" s="33">
        <v>313</v>
      </c>
      <c r="B323" s="58" t="s">
        <v>874</v>
      </c>
      <c r="C323" s="31">
        <v>916.15</v>
      </c>
      <c r="D323" s="38">
        <v>915.80000000000007</v>
      </c>
      <c r="E323" s="38">
        <v>907.35000000000014</v>
      </c>
      <c r="F323" s="38">
        <v>898.55000000000007</v>
      </c>
      <c r="G323" s="38">
        <v>890.10000000000014</v>
      </c>
      <c r="H323" s="38">
        <v>924.60000000000014</v>
      </c>
      <c r="I323" s="38">
        <v>933.05000000000018</v>
      </c>
      <c r="J323" s="38">
        <v>941.85000000000014</v>
      </c>
      <c r="K323" s="31">
        <v>924.25</v>
      </c>
      <c r="L323" s="31">
        <v>907</v>
      </c>
      <c r="M323" s="31">
        <v>0.38406000000000001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1067.55</v>
      </c>
      <c r="D324" s="38">
        <v>1066.1333333333332</v>
      </c>
      <c r="E324" s="38">
        <v>1056.4166666666665</v>
      </c>
      <c r="F324" s="38">
        <v>1045.2833333333333</v>
      </c>
      <c r="G324" s="38">
        <v>1035.5666666666666</v>
      </c>
      <c r="H324" s="38">
        <v>1077.2666666666664</v>
      </c>
      <c r="I324" s="38">
        <v>1086.9833333333331</v>
      </c>
      <c r="J324" s="38">
        <v>1098.1166666666663</v>
      </c>
      <c r="K324" s="31">
        <v>1075.8499999999999</v>
      </c>
      <c r="L324" s="31">
        <v>1055</v>
      </c>
      <c r="M324" s="31">
        <v>0.44006000000000001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1427.35</v>
      </c>
      <c r="D325" s="38">
        <v>1413.9166666666667</v>
      </c>
      <c r="E325" s="38">
        <v>1395.9333333333334</v>
      </c>
      <c r="F325" s="38">
        <v>1364.5166666666667</v>
      </c>
      <c r="G325" s="38">
        <v>1346.5333333333333</v>
      </c>
      <c r="H325" s="38">
        <v>1445.3333333333335</v>
      </c>
      <c r="I325" s="38">
        <v>1463.3166666666666</v>
      </c>
      <c r="J325" s="38">
        <v>1494.7333333333336</v>
      </c>
      <c r="K325" s="31">
        <v>1431.9</v>
      </c>
      <c r="L325" s="31">
        <v>1382.5</v>
      </c>
      <c r="M325" s="31">
        <v>4.77928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38.15</v>
      </c>
      <c r="D326" s="38">
        <v>37.533333333333339</v>
      </c>
      <c r="E326" s="38">
        <v>36.566666666666677</v>
      </c>
      <c r="F326" s="38">
        <v>34.983333333333341</v>
      </c>
      <c r="G326" s="38">
        <v>34.01666666666668</v>
      </c>
      <c r="H326" s="38">
        <v>39.116666666666674</v>
      </c>
      <c r="I326" s="38">
        <v>40.083333333333329</v>
      </c>
      <c r="J326" s="38">
        <v>41.666666666666671</v>
      </c>
      <c r="K326" s="31">
        <v>38.5</v>
      </c>
      <c r="L326" s="31">
        <v>35.950000000000003</v>
      </c>
      <c r="M326" s="31">
        <v>77.406109999999998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60.45</v>
      </c>
      <c r="D327" s="38">
        <v>60.216666666666661</v>
      </c>
      <c r="E327" s="38">
        <v>59.783333333333324</v>
      </c>
      <c r="F327" s="38">
        <v>59.11666666666666</v>
      </c>
      <c r="G327" s="38">
        <v>58.683333333333323</v>
      </c>
      <c r="H327" s="38">
        <v>60.883333333333326</v>
      </c>
      <c r="I327" s="38">
        <v>61.316666666666663</v>
      </c>
      <c r="J327" s="38">
        <v>61.983333333333327</v>
      </c>
      <c r="K327" s="31">
        <v>60.65</v>
      </c>
      <c r="L327" s="31">
        <v>59.55</v>
      </c>
      <c r="M327" s="31">
        <v>24.641739999999999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853.9</v>
      </c>
      <c r="D328" s="38">
        <v>849.38333333333321</v>
      </c>
      <c r="E328" s="38">
        <v>842.96666666666647</v>
      </c>
      <c r="F328" s="38">
        <v>832.0333333333333</v>
      </c>
      <c r="G328" s="38">
        <v>825.61666666666656</v>
      </c>
      <c r="H328" s="38">
        <v>860.31666666666638</v>
      </c>
      <c r="I328" s="38">
        <v>866.73333333333312</v>
      </c>
      <c r="J328" s="38">
        <v>877.66666666666629</v>
      </c>
      <c r="K328" s="31">
        <v>855.8</v>
      </c>
      <c r="L328" s="31">
        <v>838.45</v>
      </c>
      <c r="M328" s="31">
        <v>1.1435200000000001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2363.3000000000002</v>
      </c>
      <c r="D329" s="38">
        <v>2344.2833333333333</v>
      </c>
      <c r="E329" s="38">
        <v>2319.8666666666668</v>
      </c>
      <c r="F329" s="38">
        <v>2276.4333333333334</v>
      </c>
      <c r="G329" s="38">
        <v>2252.0166666666669</v>
      </c>
      <c r="H329" s="38">
        <v>2387.7166666666667</v>
      </c>
      <c r="I329" s="38">
        <v>2412.1333333333337</v>
      </c>
      <c r="J329" s="38">
        <v>2455.5666666666666</v>
      </c>
      <c r="K329" s="31">
        <v>2368.6999999999998</v>
      </c>
      <c r="L329" s="31">
        <v>2300.85</v>
      </c>
      <c r="M329" s="31">
        <v>5.51091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106416.9</v>
      </c>
      <c r="D330" s="38">
        <v>106805.3</v>
      </c>
      <c r="E330" s="38">
        <v>105611.6</v>
      </c>
      <c r="F330" s="38">
        <v>104806.3</v>
      </c>
      <c r="G330" s="38">
        <v>103612.6</v>
      </c>
      <c r="H330" s="38">
        <v>107610.6</v>
      </c>
      <c r="I330" s="38">
        <v>108804.29999999999</v>
      </c>
      <c r="J330" s="38">
        <v>109609.60000000001</v>
      </c>
      <c r="K330" s="31">
        <v>107999</v>
      </c>
      <c r="L330" s="31">
        <v>106000</v>
      </c>
      <c r="M330" s="31">
        <v>8.6069999999999994E-2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2268.65</v>
      </c>
      <c r="D331" s="38">
        <v>2285.5666666666666</v>
      </c>
      <c r="E331" s="38">
        <v>2241.1333333333332</v>
      </c>
      <c r="F331" s="38">
        <v>2213.6166666666668</v>
      </c>
      <c r="G331" s="38">
        <v>2169.1833333333334</v>
      </c>
      <c r="H331" s="38">
        <v>2313.083333333333</v>
      </c>
      <c r="I331" s="38">
        <v>2357.5166666666664</v>
      </c>
      <c r="J331" s="38">
        <v>2385.0333333333328</v>
      </c>
      <c r="K331" s="31">
        <v>2330</v>
      </c>
      <c r="L331" s="31">
        <v>2258.0500000000002</v>
      </c>
      <c r="M331" s="31">
        <v>3.4270800000000001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1617.4</v>
      </c>
      <c r="D332" s="38">
        <v>1616.0666666666666</v>
      </c>
      <c r="E332" s="38">
        <v>1598.3833333333332</v>
      </c>
      <c r="F332" s="38">
        <v>1579.3666666666666</v>
      </c>
      <c r="G332" s="38">
        <v>1561.6833333333332</v>
      </c>
      <c r="H332" s="38">
        <v>1635.0833333333333</v>
      </c>
      <c r="I332" s="38">
        <v>1652.7666666666667</v>
      </c>
      <c r="J332" s="38">
        <v>1671.7833333333333</v>
      </c>
      <c r="K332" s="31">
        <v>1633.75</v>
      </c>
      <c r="L332" s="31">
        <v>1597.05</v>
      </c>
      <c r="M332" s="31">
        <v>1.3410200000000001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1362.6</v>
      </c>
      <c r="D333" s="38">
        <v>1359.55</v>
      </c>
      <c r="E333" s="38">
        <v>1349.1</v>
      </c>
      <c r="F333" s="38">
        <v>1335.6</v>
      </c>
      <c r="G333" s="38">
        <v>1325.1499999999999</v>
      </c>
      <c r="H333" s="38">
        <v>1373.05</v>
      </c>
      <c r="I333" s="38">
        <v>1383.5000000000002</v>
      </c>
      <c r="J333" s="38">
        <v>1397</v>
      </c>
      <c r="K333" s="31">
        <v>1370</v>
      </c>
      <c r="L333" s="31">
        <v>1346.05</v>
      </c>
      <c r="M333" s="31">
        <v>2.2932600000000001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986.45</v>
      </c>
      <c r="D334" s="38">
        <v>992.68333333333339</v>
      </c>
      <c r="E334" s="38">
        <v>976.56666666666683</v>
      </c>
      <c r="F334" s="38">
        <v>966.68333333333339</v>
      </c>
      <c r="G334" s="38">
        <v>950.56666666666683</v>
      </c>
      <c r="H334" s="38">
        <v>1002.5666666666668</v>
      </c>
      <c r="I334" s="38">
        <v>1018.6833333333334</v>
      </c>
      <c r="J334" s="38">
        <v>1028.5666666666668</v>
      </c>
      <c r="K334" s="31">
        <v>1008.8</v>
      </c>
      <c r="L334" s="31">
        <v>982.8</v>
      </c>
      <c r="M334" s="31">
        <v>1.86168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893.65</v>
      </c>
      <c r="D335" s="38">
        <v>897.61666666666667</v>
      </c>
      <c r="E335" s="38">
        <v>878.63333333333333</v>
      </c>
      <c r="F335" s="38">
        <v>863.61666666666667</v>
      </c>
      <c r="G335" s="38">
        <v>844.63333333333333</v>
      </c>
      <c r="H335" s="38">
        <v>912.63333333333333</v>
      </c>
      <c r="I335" s="38">
        <v>931.61666666666667</v>
      </c>
      <c r="J335" s="38">
        <v>946.63333333333333</v>
      </c>
      <c r="K335" s="31">
        <v>916.6</v>
      </c>
      <c r="L335" s="31">
        <v>882.6</v>
      </c>
      <c r="M335" s="31">
        <v>29.97852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96.85</v>
      </c>
      <c r="D336" s="38">
        <v>96.100000000000009</v>
      </c>
      <c r="E336" s="38">
        <v>95.200000000000017</v>
      </c>
      <c r="F336" s="38">
        <v>93.550000000000011</v>
      </c>
      <c r="G336" s="38">
        <v>92.65000000000002</v>
      </c>
      <c r="H336" s="38">
        <v>97.750000000000014</v>
      </c>
      <c r="I336" s="38">
        <v>98.65000000000002</v>
      </c>
      <c r="J336" s="38">
        <v>100.30000000000001</v>
      </c>
      <c r="K336" s="31">
        <v>97</v>
      </c>
      <c r="L336" s="31">
        <v>94.45</v>
      </c>
      <c r="M336" s="31">
        <v>74.925780000000003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4461.6000000000004</v>
      </c>
      <c r="D337" s="38">
        <v>4469.2</v>
      </c>
      <c r="E337" s="38">
        <v>4437.3999999999996</v>
      </c>
      <c r="F337" s="38">
        <v>4413.2</v>
      </c>
      <c r="G337" s="38">
        <v>4381.3999999999996</v>
      </c>
      <c r="H337" s="38">
        <v>4493.3999999999996</v>
      </c>
      <c r="I337" s="38">
        <v>4525.2000000000007</v>
      </c>
      <c r="J337" s="38">
        <v>4549.3999999999996</v>
      </c>
      <c r="K337" s="31">
        <v>4501</v>
      </c>
      <c r="L337" s="31">
        <v>4445</v>
      </c>
      <c r="M337" s="31">
        <v>0.75190000000000001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684</v>
      </c>
      <c r="D338" s="38">
        <v>683.1</v>
      </c>
      <c r="E338" s="38">
        <v>672.2</v>
      </c>
      <c r="F338" s="38">
        <v>660.4</v>
      </c>
      <c r="G338" s="38">
        <v>649.5</v>
      </c>
      <c r="H338" s="38">
        <v>694.90000000000009</v>
      </c>
      <c r="I338" s="38">
        <v>705.8</v>
      </c>
      <c r="J338" s="38">
        <v>717.60000000000014</v>
      </c>
      <c r="K338" s="31">
        <v>694</v>
      </c>
      <c r="L338" s="31">
        <v>671.3</v>
      </c>
      <c r="M338" s="31">
        <v>1.4891000000000001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48.8</v>
      </c>
      <c r="D339" s="38">
        <v>48.6</v>
      </c>
      <c r="E339" s="38">
        <v>47.85</v>
      </c>
      <c r="F339" s="38">
        <v>46.9</v>
      </c>
      <c r="G339" s="38">
        <v>46.15</v>
      </c>
      <c r="H339" s="38">
        <v>49.550000000000004</v>
      </c>
      <c r="I339" s="38">
        <v>50.300000000000004</v>
      </c>
      <c r="J339" s="38">
        <v>51.250000000000007</v>
      </c>
      <c r="K339" s="31">
        <v>49.35</v>
      </c>
      <c r="L339" s="31">
        <v>47.65</v>
      </c>
      <c r="M339" s="31">
        <v>145.84658999999999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153.85</v>
      </c>
      <c r="D340" s="38">
        <v>153.35</v>
      </c>
      <c r="E340" s="38">
        <v>151.94999999999999</v>
      </c>
      <c r="F340" s="38">
        <v>150.04999999999998</v>
      </c>
      <c r="G340" s="38">
        <v>148.64999999999998</v>
      </c>
      <c r="H340" s="38">
        <v>155.25</v>
      </c>
      <c r="I340" s="38">
        <v>156.65000000000003</v>
      </c>
      <c r="J340" s="38">
        <v>158.55000000000001</v>
      </c>
      <c r="K340" s="31">
        <v>154.75</v>
      </c>
      <c r="L340" s="31">
        <v>151.44999999999999</v>
      </c>
      <c r="M340" s="31">
        <v>27.273040000000002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22218.400000000001</v>
      </c>
      <c r="D341" s="38">
        <v>22245.75</v>
      </c>
      <c r="E341" s="38">
        <v>22135.25</v>
      </c>
      <c r="F341" s="38">
        <v>22052.1</v>
      </c>
      <c r="G341" s="38">
        <v>21941.599999999999</v>
      </c>
      <c r="H341" s="38">
        <v>22328.9</v>
      </c>
      <c r="I341" s="38">
        <v>22439.4</v>
      </c>
      <c r="J341" s="38">
        <v>22522.550000000003</v>
      </c>
      <c r="K341" s="31">
        <v>22356.25</v>
      </c>
      <c r="L341" s="31">
        <v>22162.6</v>
      </c>
      <c r="M341" s="31">
        <v>0.37285000000000001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60.05</v>
      </c>
      <c r="D342" s="38">
        <v>60.216666666666669</v>
      </c>
      <c r="E342" s="38">
        <v>59.733333333333334</v>
      </c>
      <c r="F342" s="38">
        <v>59.416666666666664</v>
      </c>
      <c r="G342" s="38">
        <v>58.93333333333333</v>
      </c>
      <c r="H342" s="38">
        <v>60.533333333333339</v>
      </c>
      <c r="I342" s="38">
        <v>61.016666666666673</v>
      </c>
      <c r="J342" s="38">
        <v>61.333333333333343</v>
      </c>
      <c r="K342" s="31">
        <v>60.7</v>
      </c>
      <c r="L342" s="31">
        <v>59.9</v>
      </c>
      <c r="M342" s="31">
        <v>8.0272699999999997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49.5</v>
      </c>
      <c r="D343" s="38">
        <v>49.65</v>
      </c>
      <c r="E343" s="38">
        <v>49.05</v>
      </c>
      <c r="F343" s="38">
        <v>48.6</v>
      </c>
      <c r="G343" s="38">
        <v>48</v>
      </c>
      <c r="H343" s="38">
        <v>50.099999999999994</v>
      </c>
      <c r="I343" s="38">
        <v>50.7</v>
      </c>
      <c r="J343" s="38">
        <v>51.149999999999991</v>
      </c>
      <c r="K343" s="31">
        <v>50.25</v>
      </c>
      <c r="L343" s="31">
        <v>49.2</v>
      </c>
      <c r="M343" s="31">
        <v>119.73353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316</v>
      </c>
      <c r="D344" s="38">
        <v>314.66666666666669</v>
      </c>
      <c r="E344" s="38">
        <v>311.33333333333337</v>
      </c>
      <c r="F344" s="38">
        <v>306.66666666666669</v>
      </c>
      <c r="G344" s="38">
        <v>303.33333333333337</v>
      </c>
      <c r="H344" s="38">
        <v>319.33333333333337</v>
      </c>
      <c r="I344" s="38">
        <v>322.66666666666674</v>
      </c>
      <c r="J344" s="38">
        <v>327.33333333333337</v>
      </c>
      <c r="K344" s="31">
        <v>318</v>
      </c>
      <c r="L344" s="31">
        <v>310</v>
      </c>
      <c r="M344" s="31">
        <v>5.9609100000000002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132.65</v>
      </c>
      <c r="D345" s="38">
        <v>132.23333333333332</v>
      </c>
      <c r="E345" s="38">
        <v>125.21666666666664</v>
      </c>
      <c r="F345" s="38">
        <v>117.78333333333332</v>
      </c>
      <c r="G345" s="38">
        <v>110.76666666666664</v>
      </c>
      <c r="H345" s="38">
        <v>139.66666666666663</v>
      </c>
      <c r="I345" s="38">
        <v>146.68333333333334</v>
      </c>
      <c r="J345" s="38">
        <v>154.11666666666665</v>
      </c>
      <c r="K345" s="31">
        <v>139.25</v>
      </c>
      <c r="L345" s="31">
        <v>124.8</v>
      </c>
      <c r="M345" s="31">
        <v>158.39930000000001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112.65</v>
      </c>
      <c r="D346" s="38">
        <v>112.21666666666665</v>
      </c>
      <c r="E346" s="38">
        <v>111.5333333333333</v>
      </c>
      <c r="F346" s="38">
        <v>110.41666666666664</v>
      </c>
      <c r="G346" s="38">
        <v>109.73333333333329</v>
      </c>
      <c r="H346" s="38">
        <v>113.33333333333331</v>
      </c>
      <c r="I346" s="38">
        <v>114.01666666666668</v>
      </c>
      <c r="J346" s="38">
        <v>115.13333333333333</v>
      </c>
      <c r="K346" s="31">
        <v>112.9</v>
      </c>
      <c r="L346" s="31">
        <v>111.1</v>
      </c>
      <c r="M346" s="31">
        <v>59.273890000000002</v>
      </c>
      <c r="N346" s="1"/>
      <c r="O346" s="1"/>
    </row>
    <row r="347" spans="1:15" ht="12.75" customHeight="1">
      <c r="A347" s="33">
        <v>337</v>
      </c>
      <c r="B347" s="58" t="s">
        <v>875</v>
      </c>
      <c r="C347" s="31">
        <v>46.85</v>
      </c>
      <c r="D347" s="38">
        <v>47.016666666666673</v>
      </c>
      <c r="E347" s="38">
        <v>46.333333333333343</v>
      </c>
      <c r="F347" s="38">
        <v>45.81666666666667</v>
      </c>
      <c r="G347" s="38">
        <v>45.13333333333334</v>
      </c>
      <c r="H347" s="38">
        <v>47.533333333333346</v>
      </c>
      <c r="I347" s="38">
        <v>48.216666666666669</v>
      </c>
      <c r="J347" s="38">
        <v>48.733333333333348</v>
      </c>
      <c r="K347" s="31">
        <v>47.7</v>
      </c>
      <c r="L347" s="31">
        <v>46.5</v>
      </c>
      <c r="M347" s="31">
        <v>44.557270000000003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223</v>
      </c>
      <c r="D348" s="38">
        <v>223.43333333333331</v>
      </c>
      <c r="E348" s="38">
        <v>221.56666666666661</v>
      </c>
      <c r="F348" s="38">
        <v>220.1333333333333</v>
      </c>
      <c r="G348" s="38">
        <v>218.26666666666659</v>
      </c>
      <c r="H348" s="38">
        <v>224.86666666666662</v>
      </c>
      <c r="I348" s="38">
        <v>226.73333333333335</v>
      </c>
      <c r="J348" s="38">
        <v>228.16666666666663</v>
      </c>
      <c r="K348" s="31">
        <v>225.3</v>
      </c>
      <c r="L348" s="31">
        <v>222</v>
      </c>
      <c r="M348" s="31">
        <v>2.15191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218.7</v>
      </c>
      <c r="D349" s="38">
        <v>218.2833333333333</v>
      </c>
      <c r="E349" s="38">
        <v>216.86666666666662</v>
      </c>
      <c r="F349" s="38">
        <v>215.0333333333333</v>
      </c>
      <c r="G349" s="38">
        <v>213.61666666666662</v>
      </c>
      <c r="H349" s="38">
        <v>220.11666666666662</v>
      </c>
      <c r="I349" s="38">
        <v>221.5333333333333</v>
      </c>
      <c r="J349" s="38">
        <v>223.36666666666662</v>
      </c>
      <c r="K349" s="31">
        <v>219.7</v>
      </c>
      <c r="L349" s="31">
        <v>216.45</v>
      </c>
      <c r="M349" s="31">
        <v>125.54174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358.1</v>
      </c>
      <c r="D350" s="38">
        <v>358.43333333333339</v>
      </c>
      <c r="E350" s="38">
        <v>354.01666666666677</v>
      </c>
      <c r="F350" s="38">
        <v>349.93333333333339</v>
      </c>
      <c r="G350" s="38">
        <v>345.51666666666677</v>
      </c>
      <c r="H350" s="38">
        <v>362.51666666666677</v>
      </c>
      <c r="I350" s="38">
        <v>366.93333333333339</v>
      </c>
      <c r="J350" s="38">
        <v>371.01666666666677</v>
      </c>
      <c r="K350" s="31">
        <v>362.85</v>
      </c>
      <c r="L350" s="31">
        <v>354.35</v>
      </c>
      <c r="M350" s="31">
        <v>1.57517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1089.05</v>
      </c>
      <c r="D351" s="38">
        <v>1091.3333333333333</v>
      </c>
      <c r="E351" s="38">
        <v>1071.9166666666665</v>
      </c>
      <c r="F351" s="38">
        <v>1054.7833333333333</v>
      </c>
      <c r="G351" s="38">
        <v>1035.3666666666666</v>
      </c>
      <c r="H351" s="38">
        <v>1108.4666666666665</v>
      </c>
      <c r="I351" s="38">
        <v>1127.883333333333</v>
      </c>
      <c r="J351" s="38">
        <v>1145.0166666666664</v>
      </c>
      <c r="K351" s="31">
        <v>1110.75</v>
      </c>
      <c r="L351" s="31">
        <v>1074.2</v>
      </c>
      <c r="M351" s="31">
        <v>7.3276700000000003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176.9</v>
      </c>
      <c r="D352" s="38">
        <v>175.81666666666669</v>
      </c>
      <c r="E352" s="38">
        <v>174.38333333333338</v>
      </c>
      <c r="F352" s="38">
        <v>171.8666666666667</v>
      </c>
      <c r="G352" s="38">
        <v>170.43333333333339</v>
      </c>
      <c r="H352" s="38">
        <v>178.33333333333337</v>
      </c>
      <c r="I352" s="38">
        <v>179.76666666666671</v>
      </c>
      <c r="J352" s="38">
        <v>182.28333333333336</v>
      </c>
      <c r="K352" s="31">
        <v>177.25</v>
      </c>
      <c r="L352" s="31">
        <v>173.3</v>
      </c>
      <c r="M352" s="31">
        <v>48.522939999999998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276.55</v>
      </c>
      <c r="D353" s="38">
        <v>272.5</v>
      </c>
      <c r="E353" s="38">
        <v>265.60000000000002</v>
      </c>
      <c r="F353" s="38">
        <v>254.65000000000003</v>
      </c>
      <c r="G353" s="38">
        <v>247.75000000000006</v>
      </c>
      <c r="H353" s="38">
        <v>283.45</v>
      </c>
      <c r="I353" s="38">
        <v>290.34999999999997</v>
      </c>
      <c r="J353" s="38">
        <v>301.29999999999995</v>
      </c>
      <c r="K353" s="31">
        <v>279.39999999999998</v>
      </c>
      <c r="L353" s="31">
        <v>261.55</v>
      </c>
      <c r="M353" s="31">
        <v>22.780169999999998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1072.95</v>
      </c>
      <c r="D354" s="38">
        <v>1085.8666666666668</v>
      </c>
      <c r="E354" s="38">
        <v>1057.0833333333335</v>
      </c>
      <c r="F354" s="38">
        <v>1041.2166666666667</v>
      </c>
      <c r="G354" s="38">
        <v>1012.4333333333334</v>
      </c>
      <c r="H354" s="38">
        <v>1101.7333333333336</v>
      </c>
      <c r="I354" s="38">
        <v>1130.5166666666669</v>
      </c>
      <c r="J354" s="38">
        <v>1146.3833333333337</v>
      </c>
      <c r="K354" s="31">
        <v>1114.6500000000001</v>
      </c>
      <c r="L354" s="31">
        <v>1070</v>
      </c>
      <c r="M354" s="31">
        <v>6.5517200000000004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838.55</v>
      </c>
      <c r="D355" s="38">
        <v>836.5</v>
      </c>
      <c r="E355" s="38">
        <v>827.1</v>
      </c>
      <c r="F355" s="38">
        <v>815.65</v>
      </c>
      <c r="G355" s="38">
        <v>806.25</v>
      </c>
      <c r="H355" s="38">
        <v>847.95</v>
      </c>
      <c r="I355" s="38">
        <v>857.35000000000014</v>
      </c>
      <c r="J355" s="38">
        <v>868.80000000000007</v>
      </c>
      <c r="K355" s="31">
        <v>845.9</v>
      </c>
      <c r="L355" s="31">
        <v>825.05</v>
      </c>
      <c r="M355" s="31">
        <v>19.804569999999998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3979.95</v>
      </c>
      <c r="D356" s="38">
        <v>3964.1666666666665</v>
      </c>
      <c r="E356" s="38">
        <v>3940.333333333333</v>
      </c>
      <c r="F356" s="38">
        <v>3900.7166666666667</v>
      </c>
      <c r="G356" s="38">
        <v>3876.8833333333332</v>
      </c>
      <c r="H356" s="38">
        <v>4003.7833333333328</v>
      </c>
      <c r="I356" s="38">
        <v>4027.6166666666659</v>
      </c>
      <c r="J356" s="38">
        <v>4067.2333333333327</v>
      </c>
      <c r="K356" s="31">
        <v>3988</v>
      </c>
      <c r="L356" s="31">
        <v>3924.55</v>
      </c>
      <c r="M356" s="31">
        <v>0.38218999999999997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240.05</v>
      </c>
      <c r="D357" s="38">
        <v>239.45000000000002</v>
      </c>
      <c r="E357" s="38">
        <v>237.40000000000003</v>
      </c>
      <c r="F357" s="38">
        <v>234.75000000000003</v>
      </c>
      <c r="G357" s="38">
        <v>232.70000000000005</v>
      </c>
      <c r="H357" s="38">
        <v>242.10000000000002</v>
      </c>
      <c r="I357" s="38">
        <v>244.15000000000003</v>
      </c>
      <c r="J357" s="38">
        <v>246.8</v>
      </c>
      <c r="K357" s="31">
        <v>241.5</v>
      </c>
      <c r="L357" s="31">
        <v>236.8</v>
      </c>
      <c r="M357" s="31">
        <v>2.3393999999999999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39042.25</v>
      </c>
      <c r="D358" s="38">
        <v>39195.616666666669</v>
      </c>
      <c r="E358" s="38">
        <v>38741.233333333337</v>
      </c>
      <c r="F358" s="38">
        <v>38440.216666666667</v>
      </c>
      <c r="G358" s="38">
        <v>37985.833333333336</v>
      </c>
      <c r="H358" s="38">
        <v>39496.633333333339</v>
      </c>
      <c r="I358" s="38">
        <v>39951.01666666667</v>
      </c>
      <c r="J358" s="38">
        <v>40252.03333333334</v>
      </c>
      <c r="K358" s="31">
        <v>39650</v>
      </c>
      <c r="L358" s="31">
        <v>38894.6</v>
      </c>
      <c r="M358" s="31">
        <v>0.18926000000000001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1340.55</v>
      </c>
      <c r="D359" s="38">
        <v>1343.5166666666667</v>
      </c>
      <c r="E359" s="38">
        <v>1327.0333333333333</v>
      </c>
      <c r="F359" s="38">
        <v>1313.5166666666667</v>
      </c>
      <c r="G359" s="38">
        <v>1297.0333333333333</v>
      </c>
      <c r="H359" s="38">
        <v>1357.0333333333333</v>
      </c>
      <c r="I359" s="38">
        <v>1373.5166666666664</v>
      </c>
      <c r="J359" s="38">
        <v>1387.0333333333333</v>
      </c>
      <c r="K359" s="31">
        <v>1360</v>
      </c>
      <c r="L359" s="31">
        <v>1330</v>
      </c>
      <c r="M359" s="31">
        <v>1.0938000000000001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744.8</v>
      </c>
      <c r="D360" s="38">
        <v>739.61666666666667</v>
      </c>
      <c r="E360" s="38">
        <v>725.23333333333335</v>
      </c>
      <c r="F360" s="38">
        <v>705.66666666666663</v>
      </c>
      <c r="G360" s="38">
        <v>691.2833333333333</v>
      </c>
      <c r="H360" s="38">
        <v>759.18333333333339</v>
      </c>
      <c r="I360" s="38">
        <v>773.56666666666683</v>
      </c>
      <c r="J360" s="38">
        <v>793.13333333333344</v>
      </c>
      <c r="K360" s="31">
        <v>754</v>
      </c>
      <c r="L360" s="31">
        <v>720.05</v>
      </c>
      <c r="M360" s="31">
        <v>39.831659999999999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153.75</v>
      </c>
      <c r="D361" s="38">
        <v>153.58333333333334</v>
      </c>
      <c r="E361" s="38">
        <v>151.76666666666668</v>
      </c>
      <c r="F361" s="38">
        <v>149.78333333333333</v>
      </c>
      <c r="G361" s="38">
        <v>147.96666666666667</v>
      </c>
      <c r="H361" s="38">
        <v>155.56666666666669</v>
      </c>
      <c r="I361" s="38">
        <v>157.38333333333335</v>
      </c>
      <c r="J361" s="38">
        <v>159.3666666666667</v>
      </c>
      <c r="K361" s="31">
        <v>155.4</v>
      </c>
      <c r="L361" s="31">
        <v>151.6</v>
      </c>
      <c r="M361" s="31">
        <v>12.94533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4849.6499999999996</v>
      </c>
      <c r="D362" s="38">
        <v>4844.6833333333334</v>
      </c>
      <c r="E362" s="38">
        <v>4801.2166666666672</v>
      </c>
      <c r="F362" s="38">
        <v>4752.7833333333338</v>
      </c>
      <c r="G362" s="38">
        <v>4709.3166666666675</v>
      </c>
      <c r="H362" s="38">
        <v>4893.1166666666668</v>
      </c>
      <c r="I362" s="38">
        <v>4936.5833333333321</v>
      </c>
      <c r="J362" s="38">
        <v>4985.0166666666664</v>
      </c>
      <c r="K362" s="31">
        <v>4888.1499999999996</v>
      </c>
      <c r="L362" s="31">
        <v>4796.25</v>
      </c>
      <c r="M362" s="31">
        <v>2.42292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231.55</v>
      </c>
      <c r="D363" s="38">
        <v>230</v>
      </c>
      <c r="E363" s="38">
        <v>226.25</v>
      </c>
      <c r="F363" s="38">
        <v>220.95</v>
      </c>
      <c r="G363" s="38">
        <v>217.2</v>
      </c>
      <c r="H363" s="38">
        <v>235.3</v>
      </c>
      <c r="I363" s="38">
        <v>239.05</v>
      </c>
      <c r="J363" s="38">
        <v>244.35000000000002</v>
      </c>
      <c r="K363" s="31">
        <v>233.75</v>
      </c>
      <c r="L363" s="31">
        <v>224.7</v>
      </c>
      <c r="M363" s="31">
        <v>63.781390000000002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4032.85</v>
      </c>
      <c r="D364" s="38">
        <v>4007.6</v>
      </c>
      <c r="E364" s="38">
        <v>3960.2</v>
      </c>
      <c r="F364" s="38">
        <v>3887.5499999999997</v>
      </c>
      <c r="G364" s="38">
        <v>3840.1499999999996</v>
      </c>
      <c r="H364" s="38">
        <v>4080.25</v>
      </c>
      <c r="I364" s="38">
        <v>4127.6500000000005</v>
      </c>
      <c r="J364" s="38">
        <v>4200.3</v>
      </c>
      <c r="K364" s="31">
        <v>4055</v>
      </c>
      <c r="L364" s="31">
        <v>3934.95</v>
      </c>
      <c r="M364" s="31">
        <v>0.66439000000000004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1685.1</v>
      </c>
      <c r="D365" s="38">
        <v>1709.4166666666667</v>
      </c>
      <c r="E365" s="38">
        <v>1649.9833333333336</v>
      </c>
      <c r="F365" s="38">
        <v>1614.8666666666668</v>
      </c>
      <c r="G365" s="38">
        <v>1555.4333333333336</v>
      </c>
      <c r="H365" s="38">
        <v>1744.5333333333335</v>
      </c>
      <c r="I365" s="38">
        <v>1803.9666666666665</v>
      </c>
      <c r="J365" s="38">
        <v>1839.0833333333335</v>
      </c>
      <c r="K365" s="31">
        <v>1768.85</v>
      </c>
      <c r="L365" s="31">
        <v>1674.3</v>
      </c>
      <c r="M365" s="31">
        <v>3.3809900000000002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3882.25</v>
      </c>
      <c r="D366" s="38">
        <v>3859.3833333333332</v>
      </c>
      <c r="E366" s="38">
        <v>3826.7666666666664</v>
      </c>
      <c r="F366" s="38">
        <v>3771.2833333333333</v>
      </c>
      <c r="G366" s="38">
        <v>3738.6666666666665</v>
      </c>
      <c r="H366" s="38">
        <v>3914.8666666666663</v>
      </c>
      <c r="I366" s="38">
        <v>3947.4833333333331</v>
      </c>
      <c r="J366" s="38">
        <v>4002.9666666666662</v>
      </c>
      <c r="K366" s="31">
        <v>3892</v>
      </c>
      <c r="L366" s="31">
        <v>3803.9</v>
      </c>
      <c r="M366" s="31">
        <v>3.15374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2603.6</v>
      </c>
      <c r="D367" s="38">
        <v>2607.9</v>
      </c>
      <c r="E367" s="38">
        <v>2590.8000000000002</v>
      </c>
      <c r="F367" s="38">
        <v>2578</v>
      </c>
      <c r="G367" s="38">
        <v>2560.9</v>
      </c>
      <c r="H367" s="38">
        <v>2620.7000000000003</v>
      </c>
      <c r="I367" s="38">
        <v>2637.7999999999997</v>
      </c>
      <c r="J367" s="38">
        <v>2650.6000000000004</v>
      </c>
      <c r="K367" s="31">
        <v>2625</v>
      </c>
      <c r="L367" s="31">
        <v>2595.1</v>
      </c>
      <c r="M367" s="31">
        <v>2.4430399999999999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1039.5999999999999</v>
      </c>
      <c r="D368" s="38">
        <v>1028.8166666666666</v>
      </c>
      <c r="E368" s="38">
        <v>1013.7833333333333</v>
      </c>
      <c r="F368" s="38">
        <v>987.9666666666667</v>
      </c>
      <c r="G368" s="38">
        <v>972.93333333333339</v>
      </c>
      <c r="H368" s="38">
        <v>1054.6333333333332</v>
      </c>
      <c r="I368" s="38">
        <v>1069.6666666666665</v>
      </c>
      <c r="J368" s="38">
        <v>1095.4833333333331</v>
      </c>
      <c r="K368" s="31">
        <v>1043.8499999999999</v>
      </c>
      <c r="L368" s="31">
        <v>1003</v>
      </c>
      <c r="M368" s="31">
        <v>46.382379999999998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99.35</v>
      </c>
      <c r="D369" s="38">
        <v>99.966666666666654</v>
      </c>
      <c r="E369" s="38">
        <v>98.133333333333312</v>
      </c>
      <c r="F369" s="38">
        <v>96.916666666666657</v>
      </c>
      <c r="G369" s="38">
        <v>95.083333333333314</v>
      </c>
      <c r="H369" s="38">
        <v>101.18333333333331</v>
      </c>
      <c r="I369" s="38">
        <v>103.01666666666665</v>
      </c>
      <c r="J369" s="38">
        <v>104.23333333333331</v>
      </c>
      <c r="K369" s="31">
        <v>101.8</v>
      </c>
      <c r="L369" s="31">
        <v>98.75</v>
      </c>
      <c r="M369" s="31">
        <v>57.885489999999997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634.54999999999995</v>
      </c>
      <c r="D370" s="38">
        <v>634.43333333333339</v>
      </c>
      <c r="E370" s="38">
        <v>629.01666666666677</v>
      </c>
      <c r="F370" s="38">
        <v>623.48333333333335</v>
      </c>
      <c r="G370" s="38">
        <v>618.06666666666672</v>
      </c>
      <c r="H370" s="38">
        <v>639.96666666666681</v>
      </c>
      <c r="I370" s="38">
        <v>645.38333333333333</v>
      </c>
      <c r="J370" s="38">
        <v>650.91666666666686</v>
      </c>
      <c r="K370" s="31">
        <v>639.85</v>
      </c>
      <c r="L370" s="31">
        <v>628.9</v>
      </c>
      <c r="M370" s="31">
        <v>1.64225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359.2</v>
      </c>
      <c r="D371" s="38">
        <v>360.56666666666666</v>
      </c>
      <c r="E371" s="38">
        <v>355.63333333333333</v>
      </c>
      <c r="F371" s="38">
        <v>352.06666666666666</v>
      </c>
      <c r="G371" s="38">
        <v>347.13333333333333</v>
      </c>
      <c r="H371" s="38">
        <v>364.13333333333333</v>
      </c>
      <c r="I371" s="38">
        <v>369.06666666666661</v>
      </c>
      <c r="J371" s="38">
        <v>372.63333333333333</v>
      </c>
      <c r="K371" s="31">
        <v>365.5</v>
      </c>
      <c r="L371" s="31">
        <v>357</v>
      </c>
      <c r="M371" s="31">
        <v>5.8981199999999996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1431.4</v>
      </c>
      <c r="D372" s="38">
        <v>1440.2333333333333</v>
      </c>
      <c r="E372" s="38">
        <v>1373.7166666666667</v>
      </c>
      <c r="F372" s="38">
        <v>1316.0333333333333</v>
      </c>
      <c r="G372" s="38">
        <v>1249.5166666666667</v>
      </c>
      <c r="H372" s="38">
        <v>1497.9166666666667</v>
      </c>
      <c r="I372" s="38">
        <v>1564.4333333333336</v>
      </c>
      <c r="J372" s="38">
        <v>1622.1166666666668</v>
      </c>
      <c r="K372" s="31">
        <v>1506.75</v>
      </c>
      <c r="L372" s="31">
        <v>1382.55</v>
      </c>
      <c r="M372" s="31">
        <v>4.3714700000000004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4683.8999999999996</v>
      </c>
      <c r="D373" s="38">
        <v>4683.6333333333332</v>
      </c>
      <c r="E373" s="38">
        <v>4650.2666666666664</v>
      </c>
      <c r="F373" s="38">
        <v>4616.6333333333332</v>
      </c>
      <c r="G373" s="38">
        <v>4583.2666666666664</v>
      </c>
      <c r="H373" s="38">
        <v>4717.2666666666664</v>
      </c>
      <c r="I373" s="38">
        <v>4750.6333333333332</v>
      </c>
      <c r="J373" s="38">
        <v>4784.2666666666664</v>
      </c>
      <c r="K373" s="31">
        <v>4717</v>
      </c>
      <c r="L373" s="31">
        <v>4650</v>
      </c>
      <c r="M373" s="31">
        <v>4.4787699999999999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1258.05</v>
      </c>
      <c r="D374" s="38">
        <v>1257.7</v>
      </c>
      <c r="E374" s="38">
        <v>1249.3500000000001</v>
      </c>
      <c r="F374" s="38">
        <v>1240.6500000000001</v>
      </c>
      <c r="G374" s="38">
        <v>1232.3000000000002</v>
      </c>
      <c r="H374" s="38">
        <v>1266.4000000000001</v>
      </c>
      <c r="I374" s="38">
        <v>1274.75</v>
      </c>
      <c r="J374" s="38">
        <v>1283.45</v>
      </c>
      <c r="K374" s="31">
        <v>1266.05</v>
      </c>
      <c r="L374" s="31">
        <v>1249</v>
      </c>
      <c r="M374" s="31">
        <v>0.50690000000000002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438</v>
      </c>
      <c r="D375" s="38">
        <v>440.7166666666667</v>
      </c>
      <c r="E375" s="38">
        <v>430.83333333333337</v>
      </c>
      <c r="F375" s="38">
        <v>423.66666666666669</v>
      </c>
      <c r="G375" s="38">
        <v>413.78333333333336</v>
      </c>
      <c r="H375" s="38">
        <v>447.88333333333338</v>
      </c>
      <c r="I375" s="38">
        <v>457.76666666666671</v>
      </c>
      <c r="J375" s="38">
        <v>464.93333333333339</v>
      </c>
      <c r="K375" s="31">
        <v>450.6</v>
      </c>
      <c r="L375" s="31">
        <v>433.55</v>
      </c>
      <c r="M375" s="31">
        <v>26.141490000000001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270.05</v>
      </c>
      <c r="D376" s="38">
        <v>268.85000000000002</v>
      </c>
      <c r="E376" s="38">
        <v>266.55000000000007</v>
      </c>
      <c r="F376" s="38">
        <v>263.05000000000007</v>
      </c>
      <c r="G376" s="38">
        <v>260.75000000000011</v>
      </c>
      <c r="H376" s="38">
        <v>272.35000000000002</v>
      </c>
      <c r="I376" s="38">
        <v>274.64999999999998</v>
      </c>
      <c r="J376" s="38">
        <v>278.14999999999998</v>
      </c>
      <c r="K376" s="31">
        <v>271.14999999999998</v>
      </c>
      <c r="L376" s="31">
        <v>265.35000000000002</v>
      </c>
      <c r="M376" s="31">
        <v>101.87822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240.35</v>
      </c>
      <c r="D377" s="38">
        <v>241.20000000000002</v>
      </c>
      <c r="E377" s="38">
        <v>238.90000000000003</v>
      </c>
      <c r="F377" s="38">
        <v>237.45000000000002</v>
      </c>
      <c r="G377" s="38">
        <v>235.15000000000003</v>
      </c>
      <c r="H377" s="38">
        <v>242.65000000000003</v>
      </c>
      <c r="I377" s="38">
        <v>244.95000000000005</v>
      </c>
      <c r="J377" s="38">
        <v>246.40000000000003</v>
      </c>
      <c r="K377" s="31">
        <v>243.5</v>
      </c>
      <c r="L377" s="31">
        <v>239.75</v>
      </c>
      <c r="M377" s="31">
        <v>138.31605999999999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476.3</v>
      </c>
      <c r="D378" s="38">
        <v>475.43333333333334</v>
      </c>
      <c r="E378" s="38">
        <v>465.86666666666667</v>
      </c>
      <c r="F378" s="38">
        <v>455.43333333333334</v>
      </c>
      <c r="G378" s="38">
        <v>445.86666666666667</v>
      </c>
      <c r="H378" s="38">
        <v>485.86666666666667</v>
      </c>
      <c r="I378" s="38">
        <v>495.43333333333339</v>
      </c>
      <c r="J378" s="38">
        <v>505.86666666666667</v>
      </c>
      <c r="K378" s="31">
        <v>485</v>
      </c>
      <c r="L378" s="31">
        <v>465</v>
      </c>
      <c r="M378" s="31">
        <v>37.137430000000002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586.4</v>
      </c>
      <c r="D379" s="38">
        <v>589.16666666666663</v>
      </c>
      <c r="E379" s="38">
        <v>579.33333333333326</v>
      </c>
      <c r="F379" s="38">
        <v>572.26666666666665</v>
      </c>
      <c r="G379" s="38">
        <v>562.43333333333328</v>
      </c>
      <c r="H379" s="38">
        <v>596.23333333333323</v>
      </c>
      <c r="I379" s="38">
        <v>606.06666666666649</v>
      </c>
      <c r="J379" s="38">
        <v>613.13333333333321</v>
      </c>
      <c r="K379" s="31">
        <v>599</v>
      </c>
      <c r="L379" s="31">
        <v>582.1</v>
      </c>
      <c r="M379" s="31">
        <v>4.3327099999999996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681.05</v>
      </c>
      <c r="D380" s="38">
        <v>680.26666666666665</v>
      </c>
      <c r="E380" s="38">
        <v>673.83333333333326</v>
      </c>
      <c r="F380" s="38">
        <v>666.61666666666656</v>
      </c>
      <c r="G380" s="38">
        <v>660.18333333333317</v>
      </c>
      <c r="H380" s="38">
        <v>687.48333333333335</v>
      </c>
      <c r="I380" s="38">
        <v>693.91666666666674</v>
      </c>
      <c r="J380" s="38">
        <v>701.13333333333344</v>
      </c>
      <c r="K380" s="31">
        <v>686.7</v>
      </c>
      <c r="L380" s="31">
        <v>673.05</v>
      </c>
      <c r="M380" s="31">
        <v>1.2643500000000001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132.85</v>
      </c>
      <c r="D381" s="38">
        <v>132.86666666666667</v>
      </c>
      <c r="E381" s="38">
        <v>130.98333333333335</v>
      </c>
      <c r="F381" s="38">
        <v>129.11666666666667</v>
      </c>
      <c r="G381" s="38">
        <v>127.23333333333335</v>
      </c>
      <c r="H381" s="38">
        <v>134.73333333333335</v>
      </c>
      <c r="I381" s="38">
        <v>136.61666666666667</v>
      </c>
      <c r="J381" s="38">
        <v>138.48333333333335</v>
      </c>
      <c r="K381" s="31">
        <v>134.75</v>
      </c>
      <c r="L381" s="31">
        <v>131</v>
      </c>
      <c r="M381" s="31">
        <v>5.46814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15486.5</v>
      </c>
      <c r="D382" s="38">
        <v>15562.949999999999</v>
      </c>
      <c r="E382" s="38">
        <v>15385.949999999997</v>
      </c>
      <c r="F382" s="38">
        <v>15285.399999999998</v>
      </c>
      <c r="G382" s="38">
        <v>15108.399999999996</v>
      </c>
      <c r="H382" s="38">
        <v>15663.499999999998</v>
      </c>
      <c r="I382" s="38">
        <v>15840.500000000002</v>
      </c>
      <c r="J382" s="38">
        <v>15941.05</v>
      </c>
      <c r="K382" s="31">
        <v>15739.95</v>
      </c>
      <c r="L382" s="31">
        <v>15462.4</v>
      </c>
      <c r="M382" s="31">
        <v>3.5549999999999998E-2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61.55</v>
      </c>
      <c r="D383" s="38">
        <v>61.583333333333336</v>
      </c>
      <c r="E383" s="38">
        <v>60.866666666666674</v>
      </c>
      <c r="F383" s="38">
        <v>60.183333333333337</v>
      </c>
      <c r="G383" s="38">
        <v>59.466666666666676</v>
      </c>
      <c r="H383" s="38">
        <v>62.266666666666673</v>
      </c>
      <c r="I383" s="38">
        <v>62.983333333333327</v>
      </c>
      <c r="J383" s="38">
        <v>63.666666666666671</v>
      </c>
      <c r="K383" s="31">
        <v>62.3</v>
      </c>
      <c r="L383" s="31">
        <v>60.9</v>
      </c>
      <c r="M383" s="31">
        <v>509.84674000000001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1640.35</v>
      </c>
      <c r="D384" s="38">
        <v>1628.8166666666666</v>
      </c>
      <c r="E384" s="38">
        <v>1609.6333333333332</v>
      </c>
      <c r="F384" s="38">
        <v>1578.9166666666665</v>
      </c>
      <c r="G384" s="38">
        <v>1559.7333333333331</v>
      </c>
      <c r="H384" s="38">
        <v>1659.5333333333333</v>
      </c>
      <c r="I384" s="38">
        <v>1678.7166666666667</v>
      </c>
      <c r="J384" s="38">
        <v>1709.4333333333334</v>
      </c>
      <c r="K384" s="31">
        <v>1648</v>
      </c>
      <c r="L384" s="31">
        <v>1598.1</v>
      </c>
      <c r="M384" s="31">
        <v>6.5085800000000003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418.75</v>
      </c>
      <c r="D385" s="38">
        <v>420.59999999999997</v>
      </c>
      <c r="E385" s="38">
        <v>414.29999999999995</v>
      </c>
      <c r="F385" s="38">
        <v>409.84999999999997</v>
      </c>
      <c r="G385" s="38">
        <v>403.54999999999995</v>
      </c>
      <c r="H385" s="38">
        <v>425.04999999999995</v>
      </c>
      <c r="I385" s="38">
        <v>431.35</v>
      </c>
      <c r="J385" s="38">
        <v>435.79999999999995</v>
      </c>
      <c r="K385" s="31">
        <v>426.9</v>
      </c>
      <c r="L385" s="31">
        <v>416.15</v>
      </c>
      <c r="M385" s="31">
        <v>1.9115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1364.75</v>
      </c>
      <c r="D386" s="38">
        <v>1369.55</v>
      </c>
      <c r="E386" s="38">
        <v>1345.3999999999999</v>
      </c>
      <c r="F386" s="38">
        <v>1326.05</v>
      </c>
      <c r="G386" s="38">
        <v>1301.8999999999999</v>
      </c>
      <c r="H386" s="38">
        <v>1388.8999999999999</v>
      </c>
      <c r="I386" s="38">
        <v>1413.05</v>
      </c>
      <c r="J386" s="38">
        <v>1432.3999999999999</v>
      </c>
      <c r="K386" s="31">
        <v>1393.7</v>
      </c>
      <c r="L386" s="31">
        <v>1350.2</v>
      </c>
      <c r="M386" s="31">
        <v>1.4398299999999999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127.15</v>
      </c>
      <c r="D387" s="38">
        <v>126.61666666666667</v>
      </c>
      <c r="E387" s="38">
        <v>124.08333333333334</v>
      </c>
      <c r="F387" s="38">
        <v>121.01666666666667</v>
      </c>
      <c r="G387" s="38">
        <v>118.48333333333333</v>
      </c>
      <c r="H387" s="38">
        <v>129.68333333333334</v>
      </c>
      <c r="I387" s="38">
        <v>132.2166666666667</v>
      </c>
      <c r="J387" s="38">
        <v>135.28333333333336</v>
      </c>
      <c r="K387" s="31">
        <v>129.15</v>
      </c>
      <c r="L387" s="31">
        <v>123.55</v>
      </c>
      <c r="M387" s="31">
        <v>449.12351000000001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157.65</v>
      </c>
      <c r="D388" s="38">
        <v>157.29999999999998</v>
      </c>
      <c r="E388" s="38">
        <v>155.84999999999997</v>
      </c>
      <c r="F388" s="38">
        <v>154.04999999999998</v>
      </c>
      <c r="G388" s="38">
        <v>152.59999999999997</v>
      </c>
      <c r="H388" s="38">
        <v>159.09999999999997</v>
      </c>
      <c r="I388" s="38">
        <v>160.54999999999995</v>
      </c>
      <c r="J388" s="38">
        <v>162.34999999999997</v>
      </c>
      <c r="K388" s="31">
        <v>158.75</v>
      </c>
      <c r="L388" s="31">
        <v>155.5</v>
      </c>
      <c r="M388" s="31">
        <v>11.402340000000001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1040</v>
      </c>
      <c r="D389" s="38">
        <v>1052.9666666666667</v>
      </c>
      <c r="E389" s="38">
        <v>1019.5333333333333</v>
      </c>
      <c r="F389" s="38">
        <v>999.06666666666661</v>
      </c>
      <c r="G389" s="38">
        <v>965.63333333333321</v>
      </c>
      <c r="H389" s="38">
        <v>1073.4333333333334</v>
      </c>
      <c r="I389" s="38">
        <v>1106.8666666666668</v>
      </c>
      <c r="J389" s="38">
        <v>1127.3333333333335</v>
      </c>
      <c r="K389" s="31">
        <v>1086.4000000000001</v>
      </c>
      <c r="L389" s="31">
        <v>1032.5</v>
      </c>
      <c r="M389" s="31">
        <v>1.65005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524.4</v>
      </c>
      <c r="D390" s="38">
        <v>527.7166666666667</v>
      </c>
      <c r="E390" s="38">
        <v>511.43333333333339</v>
      </c>
      <c r="F390" s="38">
        <v>498.4666666666667</v>
      </c>
      <c r="G390" s="38">
        <v>482.18333333333339</v>
      </c>
      <c r="H390" s="38">
        <v>540.68333333333339</v>
      </c>
      <c r="I390" s="38">
        <v>556.9666666666667</v>
      </c>
      <c r="J390" s="38">
        <v>569.93333333333339</v>
      </c>
      <c r="K390" s="31">
        <v>544</v>
      </c>
      <c r="L390" s="31">
        <v>514.75</v>
      </c>
      <c r="M390" s="31">
        <v>48.422269999999997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222.3</v>
      </c>
      <c r="D391" s="38">
        <v>222.83333333333334</v>
      </c>
      <c r="E391" s="38">
        <v>220.66666666666669</v>
      </c>
      <c r="F391" s="38">
        <v>219.03333333333333</v>
      </c>
      <c r="G391" s="38">
        <v>216.86666666666667</v>
      </c>
      <c r="H391" s="38">
        <v>224.4666666666667</v>
      </c>
      <c r="I391" s="38">
        <v>226.63333333333338</v>
      </c>
      <c r="J391" s="38">
        <v>228.26666666666671</v>
      </c>
      <c r="K391" s="31">
        <v>225</v>
      </c>
      <c r="L391" s="31">
        <v>221.2</v>
      </c>
      <c r="M391" s="31">
        <v>8.5813199999999998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114.45</v>
      </c>
      <c r="D392" s="38">
        <v>114.84999999999998</v>
      </c>
      <c r="E392" s="38">
        <v>113.69999999999996</v>
      </c>
      <c r="F392" s="38">
        <v>112.94999999999997</v>
      </c>
      <c r="G392" s="38">
        <v>111.79999999999995</v>
      </c>
      <c r="H392" s="38">
        <v>115.59999999999997</v>
      </c>
      <c r="I392" s="38">
        <v>116.74999999999997</v>
      </c>
      <c r="J392" s="38">
        <v>117.49999999999997</v>
      </c>
      <c r="K392" s="31">
        <v>116</v>
      </c>
      <c r="L392" s="31">
        <v>114.1</v>
      </c>
      <c r="M392" s="31">
        <v>24.231819999999999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2578.1999999999998</v>
      </c>
      <c r="D393" s="38">
        <v>2579.6</v>
      </c>
      <c r="E393" s="38">
        <v>2532.1499999999996</v>
      </c>
      <c r="F393" s="38">
        <v>2486.1</v>
      </c>
      <c r="G393" s="38">
        <v>2438.6499999999996</v>
      </c>
      <c r="H393" s="38">
        <v>2625.6499999999996</v>
      </c>
      <c r="I393" s="38">
        <v>2673.0999999999995</v>
      </c>
      <c r="J393" s="38">
        <v>2719.1499999999996</v>
      </c>
      <c r="K393" s="31">
        <v>2627.05</v>
      </c>
      <c r="L393" s="31">
        <v>2533.5500000000002</v>
      </c>
      <c r="M393" s="31">
        <v>0.1043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54.75</v>
      </c>
      <c r="D394" s="38">
        <v>51.683333333333337</v>
      </c>
      <c r="E394" s="38">
        <v>48.616666666666674</v>
      </c>
      <c r="F394" s="38">
        <v>42.483333333333334</v>
      </c>
      <c r="G394" s="38">
        <v>39.416666666666671</v>
      </c>
      <c r="H394" s="38">
        <v>57.816666666666677</v>
      </c>
      <c r="I394" s="38">
        <v>60.88333333333334</v>
      </c>
      <c r="J394" s="38">
        <v>67.01666666666668</v>
      </c>
      <c r="K394" s="31">
        <v>54.75</v>
      </c>
      <c r="L394" s="31">
        <v>45.55</v>
      </c>
      <c r="M394" s="31">
        <v>231.97806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1963.8</v>
      </c>
      <c r="D395" s="38">
        <v>1965.2833333333335</v>
      </c>
      <c r="E395" s="38">
        <v>1946.5666666666671</v>
      </c>
      <c r="F395" s="38">
        <v>1929.3333333333335</v>
      </c>
      <c r="G395" s="38">
        <v>1910.616666666667</v>
      </c>
      <c r="H395" s="38">
        <v>1982.5166666666671</v>
      </c>
      <c r="I395" s="38">
        <v>2001.2333333333338</v>
      </c>
      <c r="J395" s="38">
        <v>2018.4666666666672</v>
      </c>
      <c r="K395" s="31">
        <v>1984</v>
      </c>
      <c r="L395" s="31">
        <v>1948.05</v>
      </c>
      <c r="M395" s="31">
        <v>1.2408300000000001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220.95</v>
      </c>
      <c r="D396" s="38">
        <v>220.16666666666666</v>
      </c>
      <c r="E396" s="38">
        <v>217.88333333333333</v>
      </c>
      <c r="F396" s="38">
        <v>214.81666666666666</v>
      </c>
      <c r="G396" s="38">
        <v>212.53333333333333</v>
      </c>
      <c r="H396" s="38">
        <v>223.23333333333332</v>
      </c>
      <c r="I396" s="38">
        <v>225.51666666666668</v>
      </c>
      <c r="J396" s="38">
        <v>228.58333333333331</v>
      </c>
      <c r="K396" s="31">
        <v>222.45</v>
      </c>
      <c r="L396" s="31">
        <v>217.1</v>
      </c>
      <c r="M396" s="31">
        <v>77.586699999999993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217.85</v>
      </c>
      <c r="D397" s="38">
        <v>216.79999999999998</v>
      </c>
      <c r="E397" s="38">
        <v>214.14999999999998</v>
      </c>
      <c r="F397" s="38">
        <v>210.45</v>
      </c>
      <c r="G397" s="38">
        <v>207.79999999999998</v>
      </c>
      <c r="H397" s="38">
        <v>220.49999999999997</v>
      </c>
      <c r="I397" s="38">
        <v>223.15</v>
      </c>
      <c r="J397" s="38">
        <v>226.84999999999997</v>
      </c>
      <c r="K397" s="31">
        <v>219.45</v>
      </c>
      <c r="L397" s="31">
        <v>213.1</v>
      </c>
      <c r="M397" s="31">
        <v>217.39954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156.44999999999999</v>
      </c>
      <c r="D398" s="38">
        <v>156.81666666666666</v>
      </c>
      <c r="E398" s="38">
        <v>154.13333333333333</v>
      </c>
      <c r="F398" s="38">
        <v>151.81666666666666</v>
      </c>
      <c r="G398" s="38">
        <v>149.13333333333333</v>
      </c>
      <c r="H398" s="38">
        <v>159.13333333333333</v>
      </c>
      <c r="I398" s="38">
        <v>161.81666666666666</v>
      </c>
      <c r="J398" s="38">
        <v>164.13333333333333</v>
      </c>
      <c r="K398" s="31">
        <v>159.5</v>
      </c>
      <c r="L398" s="31">
        <v>154.5</v>
      </c>
      <c r="M398" s="31">
        <v>24.04299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925</v>
      </c>
      <c r="D399" s="38">
        <v>929.35</v>
      </c>
      <c r="E399" s="38">
        <v>918.65000000000009</v>
      </c>
      <c r="F399" s="38">
        <v>912.30000000000007</v>
      </c>
      <c r="G399" s="38">
        <v>901.60000000000014</v>
      </c>
      <c r="H399" s="38">
        <v>935.7</v>
      </c>
      <c r="I399" s="38">
        <v>946.40000000000009</v>
      </c>
      <c r="J399" s="38">
        <v>952.75</v>
      </c>
      <c r="K399" s="31">
        <v>940.05</v>
      </c>
      <c r="L399" s="31">
        <v>923</v>
      </c>
      <c r="M399" s="31">
        <v>0.85026000000000002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2525.1999999999998</v>
      </c>
      <c r="D400" s="38">
        <v>2511.7666666666664</v>
      </c>
      <c r="E400" s="38">
        <v>2494.5333333333328</v>
      </c>
      <c r="F400" s="38">
        <v>2463.8666666666663</v>
      </c>
      <c r="G400" s="38">
        <v>2446.6333333333328</v>
      </c>
      <c r="H400" s="38">
        <v>2542.4333333333329</v>
      </c>
      <c r="I400" s="38">
        <v>2559.6666666666665</v>
      </c>
      <c r="J400" s="38">
        <v>2590.333333333333</v>
      </c>
      <c r="K400" s="31">
        <v>2529</v>
      </c>
      <c r="L400" s="31">
        <v>2481.1</v>
      </c>
      <c r="M400" s="31">
        <v>57.432929999999999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119.3</v>
      </c>
      <c r="D401" s="38">
        <v>118.76666666666667</v>
      </c>
      <c r="E401" s="38">
        <v>117.53333333333333</v>
      </c>
      <c r="F401" s="38">
        <v>115.76666666666667</v>
      </c>
      <c r="G401" s="38">
        <v>114.53333333333333</v>
      </c>
      <c r="H401" s="38">
        <v>120.53333333333333</v>
      </c>
      <c r="I401" s="38">
        <v>121.76666666666665</v>
      </c>
      <c r="J401" s="38">
        <v>123.53333333333333</v>
      </c>
      <c r="K401" s="31">
        <v>120</v>
      </c>
      <c r="L401" s="31">
        <v>117</v>
      </c>
      <c r="M401" s="31">
        <v>7.8572100000000002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678.9</v>
      </c>
      <c r="D402" s="38">
        <v>681.35</v>
      </c>
      <c r="E402" s="38">
        <v>672.80000000000007</v>
      </c>
      <c r="F402" s="38">
        <v>666.7</v>
      </c>
      <c r="G402" s="38">
        <v>658.15000000000009</v>
      </c>
      <c r="H402" s="38">
        <v>687.45</v>
      </c>
      <c r="I402" s="38">
        <v>696</v>
      </c>
      <c r="J402" s="38">
        <v>702.1</v>
      </c>
      <c r="K402" s="31">
        <v>689.9</v>
      </c>
      <c r="L402" s="31">
        <v>675.25</v>
      </c>
      <c r="M402" s="31">
        <v>1.26475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470.65</v>
      </c>
      <c r="D403" s="38">
        <v>465.61666666666662</v>
      </c>
      <c r="E403" s="38">
        <v>456.33333333333326</v>
      </c>
      <c r="F403" s="38">
        <v>442.01666666666665</v>
      </c>
      <c r="G403" s="38">
        <v>432.73333333333329</v>
      </c>
      <c r="H403" s="38">
        <v>479.93333333333322</v>
      </c>
      <c r="I403" s="38">
        <v>489.21666666666664</v>
      </c>
      <c r="J403" s="38">
        <v>503.53333333333319</v>
      </c>
      <c r="K403" s="31">
        <v>474.9</v>
      </c>
      <c r="L403" s="31">
        <v>451.3</v>
      </c>
      <c r="M403" s="31">
        <v>27.116510000000002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841</v>
      </c>
      <c r="D404" s="38">
        <v>841.33333333333337</v>
      </c>
      <c r="E404" s="38">
        <v>835.2166666666667</v>
      </c>
      <c r="F404" s="38">
        <v>829.43333333333328</v>
      </c>
      <c r="G404" s="38">
        <v>823.31666666666661</v>
      </c>
      <c r="H404" s="38">
        <v>847.11666666666679</v>
      </c>
      <c r="I404" s="38">
        <v>853.23333333333335</v>
      </c>
      <c r="J404" s="38">
        <v>859.01666666666688</v>
      </c>
      <c r="K404" s="31">
        <v>847.45</v>
      </c>
      <c r="L404" s="31">
        <v>835.55</v>
      </c>
      <c r="M404" s="31">
        <v>0.55581999999999998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1512.4</v>
      </c>
      <c r="D405" s="38">
        <v>1504</v>
      </c>
      <c r="E405" s="38">
        <v>1488.4</v>
      </c>
      <c r="F405" s="38">
        <v>1464.4</v>
      </c>
      <c r="G405" s="38">
        <v>1448.8000000000002</v>
      </c>
      <c r="H405" s="38">
        <v>1528</v>
      </c>
      <c r="I405" s="38">
        <v>1543.6</v>
      </c>
      <c r="J405" s="38">
        <v>1567.6</v>
      </c>
      <c r="K405" s="31">
        <v>1519.6</v>
      </c>
      <c r="L405" s="31">
        <v>1480</v>
      </c>
      <c r="M405" s="31">
        <v>3.9443800000000002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98.65</v>
      </c>
      <c r="D406" s="38">
        <v>98.416666666666671</v>
      </c>
      <c r="E406" s="38">
        <v>97.833333333333343</v>
      </c>
      <c r="F406" s="38">
        <v>97.016666666666666</v>
      </c>
      <c r="G406" s="38">
        <v>96.433333333333337</v>
      </c>
      <c r="H406" s="38">
        <v>99.233333333333348</v>
      </c>
      <c r="I406" s="38">
        <v>99.816666666666691</v>
      </c>
      <c r="J406" s="38">
        <v>100.63333333333335</v>
      </c>
      <c r="K406" s="31">
        <v>99</v>
      </c>
      <c r="L406" s="31">
        <v>97.6</v>
      </c>
      <c r="M406" s="31">
        <v>39.771000000000001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7314.95</v>
      </c>
      <c r="D407" s="38">
        <v>7295.8833333333341</v>
      </c>
      <c r="E407" s="38">
        <v>7241.1666666666679</v>
      </c>
      <c r="F407" s="38">
        <v>7167.3833333333341</v>
      </c>
      <c r="G407" s="38">
        <v>7112.6666666666679</v>
      </c>
      <c r="H407" s="38">
        <v>7369.6666666666679</v>
      </c>
      <c r="I407" s="38">
        <v>7424.3833333333332</v>
      </c>
      <c r="J407" s="38">
        <v>7498.1666666666679</v>
      </c>
      <c r="K407" s="31">
        <v>7350.6</v>
      </c>
      <c r="L407" s="31">
        <v>7222.1</v>
      </c>
      <c r="M407" s="31">
        <v>0.10120999999999999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1377.05</v>
      </c>
      <c r="D408" s="38">
        <v>1372.0166666666667</v>
      </c>
      <c r="E408" s="38">
        <v>1360.0333333333333</v>
      </c>
      <c r="F408" s="38">
        <v>1343.0166666666667</v>
      </c>
      <c r="G408" s="38">
        <v>1331.0333333333333</v>
      </c>
      <c r="H408" s="38">
        <v>1389.0333333333333</v>
      </c>
      <c r="I408" s="38">
        <v>1401.0166666666664</v>
      </c>
      <c r="J408" s="38">
        <v>1418.0333333333333</v>
      </c>
      <c r="K408" s="31">
        <v>1384</v>
      </c>
      <c r="L408" s="31">
        <v>1355</v>
      </c>
      <c r="M408" s="31">
        <v>0.32756000000000002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871.25</v>
      </c>
      <c r="D409" s="38">
        <v>874.86666666666667</v>
      </c>
      <c r="E409" s="38">
        <v>865.73333333333335</v>
      </c>
      <c r="F409" s="38">
        <v>860.2166666666667</v>
      </c>
      <c r="G409" s="38">
        <v>851.08333333333337</v>
      </c>
      <c r="H409" s="38">
        <v>880.38333333333333</v>
      </c>
      <c r="I409" s="38">
        <v>889.51666666666677</v>
      </c>
      <c r="J409" s="38">
        <v>895.0333333333333</v>
      </c>
      <c r="K409" s="31">
        <v>884</v>
      </c>
      <c r="L409" s="31">
        <v>869.35</v>
      </c>
      <c r="M409" s="31">
        <v>4.5675600000000003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1349.35</v>
      </c>
      <c r="D410" s="38">
        <v>1355.45</v>
      </c>
      <c r="E410" s="38">
        <v>1336.9</v>
      </c>
      <c r="F410" s="38">
        <v>1324.45</v>
      </c>
      <c r="G410" s="38">
        <v>1305.9000000000001</v>
      </c>
      <c r="H410" s="38">
        <v>1367.9</v>
      </c>
      <c r="I410" s="38">
        <v>1386.4499999999998</v>
      </c>
      <c r="J410" s="38">
        <v>1398.9</v>
      </c>
      <c r="K410" s="31">
        <v>1374</v>
      </c>
      <c r="L410" s="31">
        <v>1343</v>
      </c>
      <c r="M410" s="31">
        <v>17.467639999999999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3040.75</v>
      </c>
      <c r="D411" s="38">
        <v>3028.25</v>
      </c>
      <c r="E411" s="38">
        <v>3008.5</v>
      </c>
      <c r="F411" s="38">
        <v>2976.25</v>
      </c>
      <c r="G411" s="38">
        <v>2956.5</v>
      </c>
      <c r="H411" s="38">
        <v>3060.5</v>
      </c>
      <c r="I411" s="38">
        <v>3080.25</v>
      </c>
      <c r="J411" s="38">
        <v>3112.5</v>
      </c>
      <c r="K411" s="31">
        <v>3048</v>
      </c>
      <c r="L411" s="31">
        <v>2996</v>
      </c>
      <c r="M411" s="31">
        <v>0.33610000000000001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427.2</v>
      </c>
      <c r="D412" s="38">
        <v>427.08333333333331</v>
      </c>
      <c r="E412" s="38">
        <v>425.16666666666663</v>
      </c>
      <c r="F412" s="38">
        <v>423.13333333333333</v>
      </c>
      <c r="G412" s="38">
        <v>421.21666666666664</v>
      </c>
      <c r="H412" s="38">
        <v>429.11666666666662</v>
      </c>
      <c r="I412" s="38">
        <v>431.03333333333325</v>
      </c>
      <c r="J412" s="38">
        <v>433.06666666666661</v>
      </c>
      <c r="K412" s="31">
        <v>429</v>
      </c>
      <c r="L412" s="31">
        <v>425.05</v>
      </c>
      <c r="M412" s="31">
        <v>0.66454000000000002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805.25</v>
      </c>
      <c r="D413" s="38">
        <v>823.9</v>
      </c>
      <c r="E413" s="38">
        <v>759.3</v>
      </c>
      <c r="F413" s="38">
        <v>713.35</v>
      </c>
      <c r="G413" s="38">
        <v>648.75</v>
      </c>
      <c r="H413" s="38">
        <v>869.84999999999991</v>
      </c>
      <c r="I413" s="38">
        <v>934.45</v>
      </c>
      <c r="J413" s="38">
        <v>980.39999999999986</v>
      </c>
      <c r="K413" s="31">
        <v>888.5</v>
      </c>
      <c r="L413" s="31">
        <v>777.95</v>
      </c>
      <c r="M413" s="31">
        <v>9.9918300000000002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24331.05</v>
      </c>
      <c r="D414" s="38">
        <v>24238.350000000002</v>
      </c>
      <c r="E414" s="38">
        <v>24104.700000000004</v>
      </c>
      <c r="F414" s="38">
        <v>23878.350000000002</v>
      </c>
      <c r="G414" s="38">
        <v>23744.700000000004</v>
      </c>
      <c r="H414" s="38">
        <v>24464.700000000004</v>
      </c>
      <c r="I414" s="38">
        <v>24598.350000000006</v>
      </c>
      <c r="J414" s="38">
        <v>24824.700000000004</v>
      </c>
      <c r="K414" s="31">
        <v>24372</v>
      </c>
      <c r="L414" s="31">
        <v>24012</v>
      </c>
      <c r="M414" s="31">
        <v>0.30445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47.4</v>
      </c>
      <c r="D415" s="38">
        <v>47.083333333333336</v>
      </c>
      <c r="E415" s="38">
        <v>45.866666666666674</v>
      </c>
      <c r="F415" s="38">
        <v>44.333333333333336</v>
      </c>
      <c r="G415" s="38">
        <v>43.116666666666674</v>
      </c>
      <c r="H415" s="38">
        <v>48.616666666666674</v>
      </c>
      <c r="I415" s="38">
        <v>49.833333333333329</v>
      </c>
      <c r="J415" s="38">
        <v>51.366666666666674</v>
      </c>
      <c r="K415" s="31">
        <v>48.3</v>
      </c>
      <c r="L415" s="31">
        <v>45.55</v>
      </c>
      <c r="M415" s="31">
        <v>149.85022000000001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1848.9</v>
      </c>
      <c r="D416" s="38">
        <v>1854.9333333333334</v>
      </c>
      <c r="E416" s="38">
        <v>1833.9666666666667</v>
      </c>
      <c r="F416" s="38">
        <v>1819.0333333333333</v>
      </c>
      <c r="G416" s="38">
        <v>1798.0666666666666</v>
      </c>
      <c r="H416" s="38">
        <v>1869.8666666666668</v>
      </c>
      <c r="I416" s="38">
        <v>1890.8333333333335</v>
      </c>
      <c r="J416" s="38">
        <v>1905.7666666666669</v>
      </c>
      <c r="K416" s="31">
        <v>1875.9</v>
      </c>
      <c r="L416" s="31">
        <v>1840</v>
      </c>
      <c r="M416" s="31">
        <v>12.6806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450.9</v>
      </c>
      <c r="D417" s="38">
        <v>445.7833333333333</v>
      </c>
      <c r="E417" s="38">
        <v>428.36666666666662</v>
      </c>
      <c r="F417" s="38">
        <v>405.83333333333331</v>
      </c>
      <c r="G417" s="38">
        <v>388.41666666666663</v>
      </c>
      <c r="H417" s="38">
        <v>468.31666666666661</v>
      </c>
      <c r="I417" s="38">
        <v>485.73333333333335</v>
      </c>
      <c r="J417" s="38">
        <v>508.26666666666659</v>
      </c>
      <c r="K417" s="31">
        <v>463.2</v>
      </c>
      <c r="L417" s="31">
        <v>423.25</v>
      </c>
      <c r="M417" s="31">
        <v>34.130690000000001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3732.1</v>
      </c>
      <c r="D418" s="38">
        <v>3736.9166666666665</v>
      </c>
      <c r="E418" s="38">
        <v>3673.833333333333</v>
      </c>
      <c r="F418" s="38">
        <v>3615.5666666666666</v>
      </c>
      <c r="G418" s="38">
        <v>3552.4833333333331</v>
      </c>
      <c r="H418" s="38">
        <v>3795.1833333333329</v>
      </c>
      <c r="I418" s="38">
        <v>3858.266666666666</v>
      </c>
      <c r="J418" s="38">
        <v>3916.5333333333328</v>
      </c>
      <c r="K418" s="31">
        <v>3800</v>
      </c>
      <c r="L418" s="31">
        <v>3678.65</v>
      </c>
      <c r="M418" s="31">
        <v>8.5716999999999999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54.55</v>
      </c>
      <c r="D419" s="38">
        <v>54.533333333333331</v>
      </c>
      <c r="E419" s="38">
        <v>52.766666666666666</v>
      </c>
      <c r="F419" s="38">
        <v>50.983333333333334</v>
      </c>
      <c r="G419" s="38">
        <v>49.216666666666669</v>
      </c>
      <c r="H419" s="38">
        <v>56.316666666666663</v>
      </c>
      <c r="I419" s="38">
        <v>58.083333333333329</v>
      </c>
      <c r="J419" s="38">
        <v>59.86666666666666</v>
      </c>
      <c r="K419" s="31">
        <v>56.3</v>
      </c>
      <c r="L419" s="31">
        <v>52.75</v>
      </c>
      <c r="M419" s="31">
        <v>247.5205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5115.45</v>
      </c>
      <c r="D420" s="38">
        <v>5134.8</v>
      </c>
      <c r="E420" s="38">
        <v>5082.6500000000005</v>
      </c>
      <c r="F420" s="38">
        <v>5049.8500000000004</v>
      </c>
      <c r="G420" s="38">
        <v>4997.7000000000007</v>
      </c>
      <c r="H420" s="38">
        <v>5167.6000000000004</v>
      </c>
      <c r="I420" s="38">
        <v>5219.75</v>
      </c>
      <c r="J420" s="38">
        <v>5252.55</v>
      </c>
      <c r="K420" s="31">
        <v>5186.95</v>
      </c>
      <c r="L420" s="31">
        <v>5102</v>
      </c>
      <c r="M420" s="31">
        <v>5.7209999999999997E-2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580.79999999999995</v>
      </c>
      <c r="D421" s="38">
        <v>582.01666666666665</v>
      </c>
      <c r="E421" s="38">
        <v>574.83333333333326</v>
      </c>
      <c r="F421" s="38">
        <v>568.86666666666656</v>
      </c>
      <c r="G421" s="38">
        <v>561.68333333333317</v>
      </c>
      <c r="H421" s="38">
        <v>587.98333333333335</v>
      </c>
      <c r="I421" s="38">
        <v>595.16666666666674</v>
      </c>
      <c r="J421" s="38">
        <v>601.13333333333344</v>
      </c>
      <c r="K421" s="31">
        <v>589.20000000000005</v>
      </c>
      <c r="L421" s="31">
        <v>576.04999999999995</v>
      </c>
      <c r="M421" s="31">
        <v>4.1865199999999998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3955.65</v>
      </c>
      <c r="D422" s="38">
        <v>3934.4333333333329</v>
      </c>
      <c r="E422" s="38">
        <v>3898.8666666666659</v>
      </c>
      <c r="F422" s="38">
        <v>3842.083333333333</v>
      </c>
      <c r="G422" s="38">
        <v>3806.516666666666</v>
      </c>
      <c r="H422" s="38">
        <v>3991.2166666666658</v>
      </c>
      <c r="I422" s="38">
        <v>4026.7833333333324</v>
      </c>
      <c r="J422" s="38">
        <v>4083.5666666666657</v>
      </c>
      <c r="K422" s="31">
        <v>3970</v>
      </c>
      <c r="L422" s="31">
        <v>3877.65</v>
      </c>
      <c r="M422" s="31">
        <v>0.57503000000000004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554.5</v>
      </c>
      <c r="D423" s="38">
        <v>556.06666666666661</v>
      </c>
      <c r="E423" s="38">
        <v>551.78333333333319</v>
      </c>
      <c r="F423" s="38">
        <v>549.06666666666661</v>
      </c>
      <c r="G423" s="38">
        <v>544.78333333333319</v>
      </c>
      <c r="H423" s="38">
        <v>558.78333333333319</v>
      </c>
      <c r="I423" s="38">
        <v>563.06666666666649</v>
      </c>
      <c r="J423" s="38">
        <v>565.78333333333319</v>
      </c>
      <c r="K423" s="31">
        <v>560.35</v>
      </c>
      <c r="L423" s="31">
        <v>553.35</v>
      </c>
      <c r="M423" s="31">
        <v>5.4096099999999998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1033.8499999999999</v>
      </c>
      <c r="D424" s="38">
        <v>1028.5</v>
      </c>
      <c r="E424" s="38">
        <v>1017.3499999999999</v>
      </c>
      <c r="F424" s="38">
        <v>1000.8499999999999</v>
      </c>
      <c r="G424" s="38">
        <v>989.69999999999982</v>
      </c>
      <c r="H424" s="38">
        <v>1045</v>
      </c>
      <c r="I424" s="38">
        <v>1056.1500000000001</v>
      </c>
      <c r="J424" s="38">
        <v>1072.6500000000001</v>
      </c>
      <c r="K424" s="31">
        <v>1039.6500000000001</v>
      </c>
      <c r="L424" s="31">
        <v>1012</v>
      </c>
      <c r="M424" s="31">
        <v>1.6913899999999999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2299.6999999999998</v>
      </c>
      <c r="D425" s="38">
        <v>2292.85</v>
      </c>
      <c r="E425" s="38">
        <v>2272.8999999999996</v>
      </c>
      <c r="F425" s="38">
        <v>2246.1</v>
      </c>
      <c r="G425" s="38">
        <v>2226.1499999999996</v>
      </c>
      <c r="H425" s="38">
        <v>2319.6499999999996</v>
      </c>
      <c r="I425" s="38">
        <v>2339.5999999999995</v>
      </c>
      <c r="J425" s="38">
        <v>2366.3999999999996</v>
      </c>
      <c r="K425" s="31">
        <v>2312.8000000000002</v>
      </c>
      <c r="L425" s="31">
        <v>2266.0500000000002</v>
      </c>
      <c r="M425" s="31">
        <v>4.04765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634.4</v>
      </c>
      <c r="D426" s="38">
        <v>633.95000000000005</v>
      </c>
      <c r="E426" s="38">
        <v>629.90000000000009</v>
      </c>
      <c r="F426" s="38">
        <v>625.40000000000009</v>
      </c>
      <c r="G426" s="38">
        <v>621.35000000000014</v>
      </c>
      <c r="H426" s="38">
        <v>638.45000000000005</v>
      </c>
      <c r="I426" s="38">
        <v>642.5</v>
      </c>
      <c r="J426" s="38">
        <v>647</v>
      </c>
      <c r="K426" s="31">
        <v>638</v>
      </c>
      <c r="L426" s="31">
        <v>629.45000000000005</v>
      </c>
      <c r="M426" s="31">
        <v>1.4453499999999999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573.75</v>
      </c>
      <c r="D427" s="38">
        <v>572.36666666666667</v>
      </c>
      <c r="E427" s="38">
        <v>569.73333333333335</v>
      </c>
      <c r="F427" s="38">
        <v>565.7166666666667</v>
      </c>
      <c r="G427" s="38">
        <v>563.08333333333337</v>
      </c>
      <c r="H427" s="38">
        <v>576.38333333333333</v>
      </c>
      <c r="I427" s="38">
        <v>579.01666666666677</v>
      </c>
      <c r="J427" s="38">
        <v>583.0333333333333</v>
      </c>
      <c r="K427" s="31">
        <v>575</v>
      </c>
      <c r="L427" s="31">
        <v>568.35</v>
      </c>
      <c r="M427" s="31">
        <v>157.69111000000001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92.95</v>
      </c>
      <c r="D428" s="38">
        <v>92.416666666666671</v>
      </c>
      <c r="E428" s="38">
        <v>91.483333333333348</v>
      </c>
      <c r="F428" s="38">
        <v>90.01666666666668</v>
      </c>
      <c r="G428" s="38">
        <v>89.083333333333357</v>
      </c>
      <c r="H428" s="38">
        <v>93.88333333333334</v>
      </c>
      <c r="I428" s="38">
        <v>94.816666666666649</v>
      </c>
      <c r="J428" s="38">
        <v>96.283333333333331</v>
      </c>
      <c r="K428" s="31">
        <v>93.35</v>
      </c>
      <c r="L428" s="31">
        <v>90.95</v>
      </c>
      <c r="M428" s="31">
        <v>139.78236999999999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376.25</v>
      </c>
      <c r="D429" s="38">
        <v>378.38333333333338</v>
      </c>
      <c r="E429" s="38">
        <v>371.96666666666675</v>
      </c>
      <c r="F429" s="38">
        <v>367.68333333333339</v>
      </c>
      <c r="G429" s="38">
        <v>361.26666666666677</v>
      </c>
      <c r="H429" s="38">
        <v>382.66666666666674</v>
      </c>
      <c r="I429" s="38">
        <v>389.08333333333337</v>
      </c>
      <c r="J429" s="38">
        <v>393.36666666666673</v>
      </c>
      <c r="K429" s="31">
        <v>384.8</v>
      </c>
      <c r="L429" s="31">
        <v>374.1</v>
      </c>
      <c r="M429" s="31">
        <v>4.4478400000000002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155.94999999999999</v>
      </c>
      <c r="D430" s="38">
        <v>154.94999999999999</v>
      </c>
      <c r="E430" s="38">
        <v>153.29999999999998</v>
      </c>
      <c r="F430" s="38">
        <v>150.65</v>
      </c>
      <c r="G430" s="38">
        <v>149</v>
      </c>
      <c r="H430" s="38">
        <v>157.59999999999997</v>
      </c>
      <c r="I430" s="38">
        <v>159.24999999999994</v>
      </c>
      <c r="J430" s="38">
        <v>161.89999999999995</v>
      </c>
      <c r="K430" s="31">
        <v>156.6</v>
      </c>
      <c r="L430" s="31">
        <v>152.30000000000001</v>
      </c>
      <c r="M430" s="31">
        <v>16.711010000000002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415.5</v>
      </c>
      <c r="D431" s="38">
        <v>414.58333333333331</v>
      </c>
      <c r="E431" s="38">
        <v>410.91666666666663</v>
      </c>
      <c r="F431" s="38">
        <v>406.33333333333331</v>
      </c>
      <c r="G431" s="38">
        <v>402.66666666666663</v>
      </c>
      <c r="H431" s="38">
        <v>419.16666666666663</v>
      </c>
      <c r="I431" s="38">
        <v>422.83333333333326</v>
      </c>
      <c r="J431" s="38">
        <v>427.41666666666663</v>
      </c>
      <c r="K431" s="31">
        <v>418.25</v>
      </c>
      <c r="L431" s="31">
        <v>410</v>
      </c>
      <c r="M431" s="31">
        <v>2.4445600000000001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226.3</v>
      </c>
      <c r="D432" s="38">
        <v>227.86666666666667</v>
      </c>
      <c r="E432" s="38">
        <v>223.93333333333334</v>
      </c>
      <c r="F432" s="38">
        <v>221.56666666666666</v>
      </c>
      <c r="G432" s="38">
        <v>217.63333333333333</v>
      </c>
      <c r="H432" s="38">
        <v>230.23333333333335</v>
      </c>
      <c r="I432" s="38">
        <v>234.16666666666669</v>
      </c>
      <c r="J432" s="38">
        <v>236.53333333333336</v>
      </c>
      <c r="K432" s="31">
        <v>231.8</v>
      </c>
      <c r="L432" s="31">
        <v>225.5</v>
      </c>
      <c r="M432" s="31">
        <v>3.63937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1152.8</v>
      </c>
      <c r="D433" s="38">
        <v>1150.8</v>
      </c>
      <c r="E433" s="38">
        <v>1142.3</v>
      </c>
      <c r="F433" s="38">
        <v>1131.8</v>
      </c>
      <c r="G433" s="38">
        <v>1123.3</v>
      </c>
      <c r="H433" s="38">
        <v>1161.3</v>
      </c>
      <c r="I433" s="38">
        <v>1169.8</v>
      </c>
      <c r="J433" s="38">
        <v>1180.3</v>
      </c>
      <c r="K433" s="31">
        <v>1159.3</v>
      </c>
      <c r="L433" s="31">
        <v>1140.3</v>
      </c>
      <c r="M433" s="31">
        <v>13.067909999999999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534.25</v>
      </c>
      <c r="D434" s="38">
        <v>536.61666666666667</v>
      </c>
      <c r="E434" s="38">
        <v>528.63333333333333</v>
      </c>
      <c r="F434" s="38">
        <v>523.01666666666665</v>
      </c>
      <c r="G434" s="38">
        <v>515.0333333333333</v>
      </c>
      <c r="H434" s="38">
        <v>542.23333333333335</v>
      </c>
      <c r="I434" s="38">
        <v>550.2166666666667</v>
      </c>
      <c r="J434" s="38">
        <v>555.83333333333337</v>
      </c>
      <c r="K434" s="31">
        <v>544.6</v>
      </c>
      <c r="L434" s="31">
        <v>531</v>
      </c>
      <c r="M434" s="31">
        <v>8.9784699999999997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2604.8000000000002</v>
      </c>
      <c r="D435" s="38">
        <v>2609.2166666666667</v>
      </c>
      <c r="E435" s="38">
        <v>2585.6333333333332</v>
      </c>
      <c r="F435" s="38">
        <v>2566.4666666666667</v>
      </c>
      <c r="G435" s="38">
        <v>2542.8833333333332</v>
      </c>
      <c r="H435" s="38">
        <v>2628.3833333333332</v>
      </c>
      <c r="I435" s="38">
        <v>2651.9666666666662</v>
      </c>
      <c r="J435" s="38">
        <v>2671.1333333333332</v>
      </c>
      <c r="K435" s="31">
        <v>2632.8</v>
      </c>
      <c r="L435" s="31">
        <v>2590.0500000000002</v>
      </c>
      <c r="M435" s="31">
        <v>4.8750000000000002E-2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1185.4000000000001</v>
      </c>
      <c r="D436" s="38">
        <v>1189.3166666666668</v>
      </c>
      <c r="E436" s="38">
        <v>1164.7333333333336</v>
      </c>
      <c r="F436" s="38">
        <v>1144.0666666666668</v>
      </c>
      <c r="G436" s="38">
        <v>1119.4833333333336</v>
      </c>
      <c r="H436" s="38">
        <v>1209.9833333333336</v>
      </c>
      <c r="I436" s="38">
        <v>1234.5666666666671</v>
      </c>
      <c r="J436" s="38">
        <v>1255.2333333333336</v>
      </c>
      <c r="K436" s="31">
        <v>1213.9000000000001</v>
      </c>
      <c r="L436" s="31">
        <v>1168.6500000000001</v>
      </c>
      <c r="M436" s="31">
        <v>0.66402000000000005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388.45</v>
      </c>
      <c r="D437" s="38">
        <v>389.93333333333334</v>
      </c>
      <c r="E437" s="38">
        <v>383.7166666666667</v>
      </c>
      <c r="F437" s="38">
        <v>378.98333333333335</v>
      </c>
      <c r="G437" s="38">
        <v>372.76666666666671</v>
      </c>
      <c r="H437" s="38">
        <v>394.66666666666669</v>
      </c>
      <c r="I437" s="38">
        <v>400.88333333333327</v>
      </c>
      <c r="J437" s="38">
        <v>405.61666666666667</v>
      </c>
      <c r="K437" s="31">
        <v>396.15</v>
      </c>
      <c r="L437" s="31">
        <v>385.2</v>
      </c>
      <c r="M437" s="31">
        <v>5.0312200000000002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410</v>
      </c>
      <c r="D438" s="38">
        <v>411.33333333333331</v>
      </c>
      <c r="E438" s="38">
        <v>403.91666666666663</v>
      </c>
      <c r="F438" s="38">
        <v>397.83333333333331</v>
      </c>
      <c r="G438" s="38">
        <v>390.41666666666663</v>
      </c>
      <c r="H438" s="38">
        <v>417.41666666666663</v>
      </c>
      <c r="I438" s="38">
        <v>424.83333333333326</v>
      </c>
      <c r="J438" s="38">
        <v>430.91666666666663</v>
      </c>
      <c r="K438" s="31">
        <v>418.75</v>
      </c>
      <c r="L438" s="31">
        <v>405.25</v>
      </c>
      <c r="M438" s="31">
        <v>1.2900499999999999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3775</v>
      </c>
      <c r="D439" s="38">
        <v>3804.9666666666667</v>
      </c>
      <c r="E439" s="38">
        <v>3730.0333333333333</v>
      </c>
      <c r="F439" s="38">
        <v>3685.0666666666666</v>
      </c>
      <c r="G439" s="38">
        <v>3610.1333333333332</v>
      </c>
      <c r="H439" s="38">
        <v>3849.9333333333334</v>
      </c>
      <c r="I439" s="38">
        <v>3924.8666666666668</v>
      </c>
      <c r="J439" s="38">
        <v>3969.8333333333335</v>
      </c>
      <c r="K439" s="31">
        <v>3879.9</v>
      </c>
      <c r="L439" s="31">
        <v>3760</v>
      </c>
      <c r="M439" s="31">
        <v>1.21025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492.45</v>
      </c>
      <c r="D440" s="38">
        <v>492.48333333333329</v>
      </c>
      <c r="E440" s="38">
        <v>488.11666666666656</v>
      </c>
      <c r="F440" s="38">
        <v>483.78333333333325</v>
      </c>
      <c r="G440" s="38">
        <v>479.41666666666652</v>
      </c>
      <c r="H440" s="38">
        <v>496.81666666666661</v>
      </c>
      <c r="I440" s="38">
        <v>501.18333333333328</v>
      </c>
      <c r="J440" s="38">
        <v>505.51666666666665</v>
      </c>
      <c r="K440" s="31">
        <v>496.85</v>
      </c>
      <c r="L440" s="31">
        <v>488.15</v>
      </c>
      <c r="M440" s="31">
        <v>4.6966599999999996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19.5</v>
      </c>
      <c r="D441" s="38">
        <v>19.3</v>
      </c>
      <c r="E441" s="38">
        <v>19.100000000000001</v>
      </c>
      <c r="F441" s="38">
        <v>18.7</v>
      </c>
      <c r="G441" s="38">
        <v>18.5</v>
      </c>
      <c r="H441" s="38">
        <v>19.700000000000003</v>
      </c>
      <c r="I441" s="38">
        <v>19.899999999999999</v>
      </c>
      <c r="J441" s="38">
        <v>20.300000000000004</v>
      </c>
      <c r="K441" s="31">
        <v>19.5</v>
      </c>
      <c r="L441" s="31">
        <v>18.899999999999999</v>
      </c>
      <c r="M441" s="31">
        <v>2046.69757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259.05</v>
      </c>
      <c r="D442" s="38">
        <v>260.38333333333333</v>
      </c>
      <c r="E442" s="38">
        <v>255.81666666666666</v>
      </c>
      <c r="F442" s="38">
        <v>252.58333333333331</v>
      </c>
      <c r="G442" s="38">
        <v>248.01666666666665</v>
      </c>
      <c r="H442" s="38">
        <v>263.61666666666667</v>
      </c>
      <c r="I442" s="38">
        <v>268.18333333333328</v>
      </c>
      <c r="J442" s="38">
        <v>271.41666666666669</v>
      </c>
      <c r="K442" s="31">
        <v>264.95</v>
      </c>
      <c r="L442" s="31">
        <v>257.14999999999998</v>
      </c>
      <c r="M442" s="31">
        <v>4.31541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802.65</v>
      </c>
      <c r="D443" s="38">
        <v>811.33333333333337</v>
      </c>
      <c r="E443" s="38">
        <v>790.4666666666667</v>
      </c>
      <c r="F443" s="38">
        <v>778.2833333333333</v>
      </c>
      <c r="G443" s="38">
        <v>757.41666666666663</v>
      </c>
      <c r="H443" s="38">
        <v>823.51666666666677</v>
      </c>
      <c r="I443" s="38">
        <v>844.38333333333333</v>
      </c>
      <c r="J443" s="38">
        <v>856.56666666666683</v>
      </c>
      <c r="K443" s="31">
        <v>832.2</v>
      </c>
      <c r="L443" s="31">
        <v>799.15</v>
      </c>
      <c r="M443" s="31">
        <v>8.2917299999999994</v>
      </c>
      <c r="N443" s="1"/>
      <c r="O443" s="1"/>
    </row>
    <row r="444" spans="1:15" ht="12.75" customHeight="1">
      <c r="A444" s="33">
        <v>434</v>
      </c>
      <c r="B444" s="58" t="s">
        <v>877</v>
      </c>
      <c r="C444" s="31">
        <v>451.7</v>
      </c>
      <c r="D444" s="38">
        <v>452.25</v>
      </c>
      <c r="E444" s="38">
        <v>448.5</v>
      </c>
      <c r="F444" s="38">
        <v>445.3</v>
      </c>
      <c r="G444" s="38">
        <v>441.55</v>
      </c>
      <c r="H444" s="38">
        <v>455.45</v>
      </c>
      <c r="I444" s="38">
        <v>459.2</v>
      </c>
      <c r="J444" s="38">
        <v>462.4</v>
      </c>
      <c r="K444" s="31">
        <v>456</v>
      </c>
      <c r="L444" s="31">
        <v>449.05</v>
      </c>
      <c r="M444" s="31">
        <v>0.32244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1187.6500000000001</v>
      </c>
      <c r="D445" s="38">
        <v>1184.6333333333334</v>
      </c>
      <c r="E445" s="38">
        <v>1156.3666666666668</v>
      </c>
      <c r="F445" s="38">
        <v>1125.0833333333333</v>
      </c>
      <c r="G445" s="38">
        <v>1096.8166666666666</v>
      </c>
      <c r="H445" s="38">
        <v>1215.916666666667</v>
      </c>
      <c r="I445" s="38">
        <v>1244.1833333333338</v>
      </c>
      <c r="J445" s="38">
        <v>1275.4666666666672</v>
      </c>
      <c r="K445" s="31">
        <v>1212.9000000000001</v>
      </c>
      <c r="L445" s="31">
        <v>1153.3499999999999</v>
      </c>
      <c r="M445" s="31">
        <v>10.48925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1010.2</v>
      </c>
      <c r="D446" s="38">
        <v>1003.9333333333334</v>
      </c>
      <c r="E446" s="38">
        <v>993.66666666666674</v>
      </c>
      <c r="F446" s="38">
        <v>977.13333333333333</v>
      </c>
      <c r="G446" s="38">
        <v>966.86666666666667</v>
      </c>
      <c r="H446" s="38">
        <v>1020.4666666666668</v>
      </c>
      <c r="I446" s="38">
        <v>1030.7333333333336</v>
      </c>
      <c r="J446" s="38">
        <v>1047.2666666666669</v>
      </c>
      <c r="K446" s="31">
        <v>1014.2</v>
      </c>
      <c r="L446" s="31">
        <v>987.4</v>
      </c>
      <c r="M446" s="31">
        <v>25.042770000000001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1690.85</v>
      </c>
      <c r="D447" s="38">
        <v>1696.0666666666666</v>
      </c>
      <c r="E447" s="38">
        <v>1677.7833333333333</v>
      </c>
      <c r="F447" s="38">
        <v>1664.7166666666667</v>
      </c>
      <c r="G447" s="38">
        <v>1646.4333333333334</v>
      </c>
      <c r="H447" s="38">
        <v>1709.1333333333332</v>
      </c>
      <c r="I447" s="38">
        <v>1727.4166666666665</v>
      </c>
      <c r="J447" s="38">
        <v>1740.4833333333331</v>
      </c>
      <c r="K447" s="31">
        <v>1714.35</v>
      </c>
      <c r="L447" s="31">
        <v>1683</v>
      </c>
      <c r="M447" s="31">
        <v>7.6743899999999998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3462.5</v>
      </c>
      <c r="D448" s="38">
        <v>3451.5166666666664</v>
      </c>
      <c r="E448" s="38">
        <v>3436.0333333333328</v>
      </c>
      <c r="F448" s="38">
        <v>3409.5666666666666</v>
      </c>
      <c r="G448" s="38">
        <v>3394.083333333333</v>
      </c>
      <c r="H448" s="38">
        <v>3477.9833333333327</v>
      </c>
      <c r="I448" s="38">
        <v>3493.4666666666662</v>
      </c>
      <c r="J448" s="38">
        <v>3519.9333333333325</v>
      </c>
      <c r="K448" s="31">
        <v>3467</v>
      </c>
      <c r="L448" s="31">
        <v>3425.05</v>
      </c>
      <c r="M448" s="31">
        <v>17.945889999999999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860.2</v>
      </c>
      <c r="D449" s="38">
        <v>856.76666666666677</v>
      </c>
      <c r="E449" s="38">
        <v>851.08333333333348</v>
      </c>
      <c r="F449" s="38">
        <v>841.9666666666667</v>
      </c>
      <c r="G449" s="38">
        <v>836.28333333333342</v>
      </c>
      <c r="H449" s="38">
        <v>865.88333333333355</v>
      </c>
      <c r="I449" s="38">
        <v>871.56666666666672</v>
      </c>
      <c r="J449" s="38">
        <v>880.68333333333362</v>
      </c>
      <c r="K449" s="31">
        <v>862.45</v>
      </c>
      <c r="L449" s="31">
        <v>847.65</v>
      </c>
      <c r="M449" s="31">
        <v>17.046150000000001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7159.95</v>
      </c>
      <c r="D450" s="38">
        <v>7169.9833333333336</v>
      </c>
      <c r="E450" s="38">
        <v>7124.9666666666672</v>
      </c>
      <c r="F450" s="38">
        <v>7089.9833333333336</v>
      </c>
      <c r="G450" s="38">
        <v>7044.9666666666672</v>
      </c>
      <c r="H450" s="38">
        <v>7204.9666666666672</v>
      </c>
      <c r="I450" s="38">
        <v>7249.9833333333336</v>
      </c>
      <c r="J450" s="38">
        <v>7284.9666666666672</v>
      </c>
      <c r="K450" s="31">
        <v>7215</v>
      </c>
      <c r="L450" s="31">
        <v>7135</v>
      </c>
      <c r="M450" s="31">
        <v>0.80608999999999997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2514.75</v>
      </c>
      <c r="D451" s="38">
        <v>2511.2000000000003</v>
      </c>
      <c r="E451" s="38">
        <v>2501.4000000000005</v>
      </c>
      <c r="F451" s="38">
        <v>2488.0500000000002</v>
      </c>
      <c r="G451" s="38">
        <v>2478.2500000000005</v>
      </c>
      <c r="H451" s="38">
        <v>2524.5500000000006</v>
      </c>
      <c r="I451" s="38">
        <v>2534.3500000000008</v>
      </c>
      <c r="J451" s="38">
        <v>2547.7000000000007</v>
      </c>
      <c r="K451" s="31">
        <v>2521</v>
      </c>
      <c r="L451" s="31">
        <v>2497.85</v>
      </c>
      <c r="M451" s="31">
        <v>0.21239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404.05</v>
      </c>
      <c r="D452" s="38">
        <v>401.56666666666666</v>
      </c>
      <c r="E452" s="38">
        <v>397.18333333333334</v>
      </c>
      <c r="F452" s="38">
        <v>390.31666666666666</v>
      </c>
      <c r="G452" s="38">
        <v>385.93333333333334</v>
      </c>
      <c r="H452" s="38">
        <v>408.43333333333334</v>
      </c>
      <c r="I452" s="38">
        <v>412.81666666666666</v>
      </c>
      <c r="J452" s="38">
        <v>419.68333333333334</v>
      </c>
      <c r="K452" s="31">
        <v>405.95</v>
      </c>
      <c r="L452" s="31">
        <v>394.7</v>
      </c>
      <c r="M452" s="31">
        <v>29.146640000000001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622.54999999999995</v>
      </c>
      <c r="D453" s="38">
        <v>617.30000000000007</v>
      </c>
      <c r="E453" s="38">
        <v>610.60000000000014</v>
      </c>
      <c r="F453" s="38">
        <v>598.65000000000009</v>
      </c>
      <c r="G453" s="38">
        <v>591.95000000000016</v>
      </c>
      <c r="H453" s="38">
        <v>629.25000000000011</v>
      </c>
      <c r="I453" s="38">
        <v>635.95000000000016</v>
      </c>
      <c r="J453" s="38">
        <v>647.90000000000009</v>
      </c>
      <c r="K453" s="31">
        <v>624</v>
      </c>
      <c r="L453" s="31">
        <v>605.35</v>
      </c>
      <c r="M453" s="31">
        <v>133.62350000000001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234.9</v>
      </c>
      <c r="D454" s="38">
        <v>234.63333333333333</v>
      </c>
      <c r="E454" s="38">
        <v>232.26666666666665</v>
      </c>
      <c r="F454" s="38">
        <v>229.63333333333333</v>
      </c>
      <c r="G454" s="38">
        <v>227.26666666666665</v>
      </c>
      <c r="H454" s="38">
        <v>237.26666666666665</v>
      </c>
      <c r="I454" s="38">
        <v>239.63333333333333</v>
      </c>
      <c r="J454" s="38">
        <v>242.26666666666665</v>
      </c>
      <c r="K454" s="31">
        <v>237</v>
      </c>
      <c r="L454" s="31">
        <v>232</v>
      </c>
      <c r="M454" s="31">
        <v>105.15447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120.2</v>
      </c>
      <c r="D455" s="38">
        <v>119.2</v>
      </c>
      <c r="E455" s="38">
        <v>117.9</v>
      </c>
      <c r="F455" s="38">
        <v>115.60000000000001</v>
      </c>
      <c r="G455" s="38">
        <v>114.30000000000001</v>
      </c>
      <c r="H455" s="38">
        <v>121.5</v>
      </c>
      <c r="I455" s="38">
        <v>122.79999999999998</v>
      </c>
      <c r="J455" s="38">
        <v>125.1</v>
      </c>
      <c r="K455" s="31">
        <v>120.5</v>
      </c>
      <c r="L455" s="31">
        <v>116.9</v>
      </c>
      <c r="M455" s="31">
        <v>341.54214000000002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78.75</v>
      </c>
      <c r="D456" s="38">
        <v>78.599999999999994</v>
      </c>
      <c r="E456" s="38">
        <v>76.499999999999986</v>
      </c>
      <c r="F456" s="38">
        <v>74.249999999999986</v>
      </c>
      <c r="G456" s="38">
        <v>72.149999999999977</v>
      </c>
      <c r="H456" s="38">
        <v>80.849999999999994</v>
      </c>
      <c r="I456" s="38">
        <v>82.950000000000017</v>
      </c>
      <c r="J456" s="38">
        <v>85.2</v>
      </c>
      <c r="K456" s="31">
        <v>80.7</v>
      </c>
      <c r="L456" s="31">
        <v>76.349999999999994</v>
      </c>
      <c r="M456" s="31">
        <v>57.262949999999996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1444.35</v>
      </c>
      <c r="D457" s="38">
        <v>1453.3999999999999</v>
      </c>
      <c r="E457" s="38">
        <v>1431.9999999999998</v>
      </c>
      <c r="F457" s="38">
        <v>1419.6499999999999</v>
      </c>
      <c r="G457" s="38">
        <v>1398.2499999999998</v>
      </c>
      <c r="H457" s="38">
        <v>1465.7499999999998</v>
      </c>
      <c r="I457" s="38">
        <v>1487.1499999999999</v>
      </c>
      <c r="J457" s="38">
        <v>1499.4999999999998</v>
      </c>
      <c r="K457" s="31">
        <v>1474.8</v>
      </c>
      <c r="L457" s="31">
        <v>1441.05</v>
      </c>
      <c r="M457" s="31">
        <v>0.42964000000000002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436.9</v>
      </c>
      <c r="D458" s="38">
        <v>436.93333333333334</v>
      </c>
      <c r="E458" s="38">
        <v>434.86666666666667</v>
      </c>
      <c r="F458" s="38">
        <v>432.83333333333331</v>
      </c>
      <c r="G458" s="38">
        <v>430.76666666666665</v>
      </c>
      <c r="H458" s="38">
        <v>438.9666666666667</v>
      </c>
      <c r="I458" s="38">
        <v>441.03333333333342</v>
      </c>
      <c r="J458" s="38">
        <v>443.06666666666672</v>
      </c>
      <c r="K458" s="31">
        <v>439</v>
      </c>
      <c r="L458" s="31">
        <v>434.9</v>
      </c>
      <c r="M458" s="31">
        <v>0.90127999999999997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2354.6</v>
      </c>
      <c r="D459" s="38">
        <v>2352.8833333333332</v>
      </c>
      <c r="E459" s="38">
        <v>2325.7166666666662</v>
      </c>
      <c r="F459" s="38">
        <v>2296.833333333333</v>
      </c>
      <c r="G459" s="38">
        <v>2269.6666666666661</v>
      </c>
      <c r="H459" s="38">
        <v>2381.7666666666664</v>
      </c>
      <c r="I459" s="38">
        <v>2408.9333333333334</v>
      </c>
      <c r="J459" s="38">
        <v>2437.8166666666666</v>
      </c>
      <c r="K459" s="31">
        <v>2380.0500000000002</v>
      </c>
      <c r="L459" s="31">
        <v>2324</v>
      </c>
      <c r="M459" s="31">
        <v>5.8409999999999997E-2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1228</v>
      </c>
      <c r="D460" s="38">
        <v>1221.5666666666666</v>
      </c>
      <c r="E460" s="38">
        <v>1206.6333333333332</v>
      </c>
      <c r="F460" s="38">
        <v>1185.2666666666667</v>
      </c>
      <c r="G460" s="38">
        <v>1170.3333333333333</v>
      </c>
      <c r="H460" s="38">
        <v>1242.9333333333332</v>
      </c>
      <c r="I460" s="38">
        <v>1257.8666666666666</v>
      </c>
      <c r="J460" s="38">
        <v>1279.2333333333331</v>
      </c>
      <c r="K460" s="31">
        <v>1236.5</v>
      </c>
      <c r="L460" s="31">
        <v>1200.2</v>
      </c>
      <c r="M460" s="31">
        <v>33.969839999999998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821.3</v>
      </c>
      <c r="D461" s="38">
        <v>826.6</v>
      </c>
      <c r="E461" s="38">
        <v>814.65000000000009</v>
      </c>
      <c r="F461" s="38">
        <v>808.00000000000011</v>
      </c>
      <c r="G461" s="38">
        <v>796.05000000000018</v>
      </c>
      <c r="H461" s="38">
        <v>833.25</v>
      </c>
      <c r="I461" s="38">
        <v>845.2</v>
      </c>
      <c r="J461" s="38">
        <v>851.84999999999991</v>
      </c>
      <c r="K461" s="31">
        <v>838.55</v>
      </c>
      <c r="L461" s="31">
        <v>819.95</v>
      </c>
      <c r="M461" s="31">
        <v>3.1310600000000002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126.85</v>
      </c>
      <c r="D462" s="38">
        <v>126.71666666666665</v>
      </c>
      <c r="E462" s="38">
        <v>125.88333333333331</v>
      </c>
      <c r="F462" s="38">
        <v>124.91666666666666</v>
      </c>
      <c r="G462" s="38">
        <v>124.08333333333331</v>
      </c>
      <c r="H462" s="38">
        <v>127.68333333333331</v>
      </c>
      <c r="I462" s="38">
        <v>128.51666666666665</v>
      </c>
      <c r="J462" s="38">
        <v>129.48333333333329</v>
      </c>
      <c r="K462" s="31">
        <v>127.55</v>
      </c>
      <c r="L462" s="31">
        <v>125.75</v>
      </c>
      <c r="M462" s="31">
        <v>3.8965399999999999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864.4</v>
      </c>
      <c r="D463" s="38">
        <v>857.29999999999984</v>
      </c>
      <c r="E463" s="38">
        <v>846.89999999999964</v>
      </c>
      <c r="F463" s="38">
        <v>829.39999999999975</v>
      </c>
      <c r="G463" s="38">
        <v>818.99999999999955</v>
      </c>
      <c r="H463" s="38">
        <v>874.79999999999973</v>
      </c>
      <c r="I463" s="38">
        <v>885.2</v>
      </c>
      <c r="J463" s="38">
        <v>902.69999999999982</v>
      </c>
      <c r="K463" s="31">
        <v>867.7</v>
      </c>
      <c r="L463" s="31">
        <v>839.8</v>
      </c>
      <c r="M463" s="31">
        <v>3.1173899999999999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2558.9</v>
      </c>
      <c r="D464" s="38">
        <v>2547.6333333333332</v>
      </c>
      <c r="E464" s="38">
        <v>2533.2666666666664</v>
      </c>
      <c r="F464" s="38">
        <v>2507.6333333333332</v>
      </c>
      <c r="G464" s="38">
        <v>2493.2666666666664</v>
      </c>
      <c r="H464" s="38">
        <v>2573.2666666666664</v>
      </c>
      <c r="I464" s="38">
        <v>2587.6333333333332</v>
      </c>
      <c r="J464" s="38">
        <v>2613.2666666666664</v>
      </c>
      <c r="K464" s="31">
        <v>2562</v>
      </c>
      <c r="L464" s="31">
        <v>2522</v>
      </c>
      <c r="M464" s="31">
        <v>0.16614000000000001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3436.9</v>
      </c>
      <c r="D465" s="38">
        <v>3420.3000000000006</v>
      </c>
      <c r="E465" s="38">
        <v>3391.6500000000015</v>
      </c>
      <c r="F465" s="38">
        <v>3346.400000000001</v>
      </c>
      <c r="G465" s="38">
        <v>3317.7500000000018</v>
      </c>
      <c r="H465" s="38">
        <v>3465.5500000000011</v>
      </c>
      <c r="I465" s="38">
        <v>3494.2</v>
      </c>
      <c r="J465" s="38">
        <v>3539.4500000000007</v>
      </c>
      <c r="K465" s="31">
        <v>3448.95</v>
      </c>
      <c r="L465" s="31">
        <v>3375.05</v>
      </c>
      <c r="M465" s="31">
        <v>0.50080999999999998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2955.9</v>
      </c>
      <c r="D466" s="38">
        <v>2945.35</v>
      </c>
      <c r="E466" s="38">
        <v>2928.7</v>
      </c>
      <c r="F466" s="38">
        <v>2901.5</v>
      </c>
      <c r="G466" s="38">
        <v>2884.85</v>
      </c>
      <c r="H466" s="38">
        <v>2972.5499999999997</v>
      </c>
      <c r="I466" s="38">
        <v>2989.2000000000003</v>
      </c>
      <c r="J466" s="38">
        <v>3016.3999999999996</v>
      </c>
      <c r="K466" s="31">
        <v>2962</v>
      </c>
      <c r="L466" s="31">
        <v>2918.15</v>
      </c>
      <c r="M466" s="31">
        <v>6.0008100000000004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2073.85</v>
      </c>
      <c r="D467" s="38">
        <v>2071.9499999999998</v>
      </c>
      <c r="E467" s="38">
        <v>2049.9499999999998</v>
      </c>
      <c r="F467" s="38">
        <v>2026.0500000000002</v>
      </c>
      <c r="G467" s="38">
        <v>2004.0500000000002</v>
      </c>
      <c r="H467" s="38">
        <v>2095.8499999999995</v>
      </c>
      <c r="I467" s="38">
        <v>2117.8499999999995</v>
      </c>
      <c r="J467" s="38">
        <v>2141.7499999999991</v>
      </c>
      <c r="K467" s="31">
        <v>2093.9499999999998</v>
      </c>
      <c r="L467" s="31">
        <v>2048.0500000000002</v>
      </c>
      <c r="M467" s="31">
        <v>4.02813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662.05</v>
      </c>
      <c r="D468" s="38">
        <v>662.8</v>
      </c>
      <c r="E468" s="38">
        <v>651.19999999999993</v>
      </c>
      <c r="F468" s="38">
        <v>640.35</v>
      </c>
      <c r="G468" s="38">
        <v>628.75</v>
      </c>
      <c r="H468" s="38">
        <v>673.64999999999986</v>
      </c>
      <c r="I468" s="38">
        <v>685.24999999999977</v>
      </c>
      <c r="J468" s="38">
        <v>696.0999999999998</v>
      </c>
      <c r="K468" s="31">
        <v>674.4</v>
      </c>
      <c r="L468" s="31">
        <v>651.95000000000005</v>
      </c>
      <c r="M468" s="31">
        <v>9.1406899999999993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765.05</v>
      </c>
      <c r="D469" s="38">
        <v>769.05000000000007</v>
      </c>
      <c r="E469" s="38">
        <v>760.00000000000011</v>
      </c>
      <c r="F469" s="38">
        <v>754.95</v>
      </c>
      <c r="G469" s="38">
        <v>745.90000000000009</v>
      </c>
      <c r="H469" s="38">
        <v>774.10000000000014</v>
      </c>
      <c r="I469" s="38">
        <v>783.15000000000009</v>
      </c>
      <c r="J469" s="38">
        <v>788.20000000000016</v>
      </c>
      <c r="K469" s="31">
        <v>778.1</v>
      </c>
      <c r="L469" s="31">
        <v>764</v>
      </c>
      <c r="M469" s="31">
        <v>0.28900999999999999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1787.9</v>
      </c>
      <c r="D470" s="38">
        <v>1765.7833333333335</v>
      </c>
      <c r="E470" s="38">
        <v>1725.166666666667</v>
      </c>
      <c r="F470" s="38">
        <v>1662.4333333333334</v>
      </c>
      <c r="G470" s="38">
        <v>1621.8166666666668</v>
      </c>
      <c r="H470" s="38">
        <v>1828.5166666666671</v>
      </c>
      <c r="I470" s="38">
        <v>1869.1333333333334</v>
      </c>
      <c r="J470" s="38">
        <v>1931.8666666666672</v>
      </c>
      <c r="K470" s="31">
        <v>1806.4</v>
      </c>
      <c r="L470" s="31">
        <v>1703.05</v>
      </c>
      <c r="M470" s="31">
        <v>24.915420000000001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32.049999999999997</v>
      </c>
      <c r="D471" s="38">
        <v>32.033333333333331</v>
      </c>
      <c r="E471" s="38">
        <v>31.816666666666663</v>
      </c>
      <c r="F471" s="38">
        <v>31.583333333333332</v>
      </c>
      <c r="G471" s="38">
        <v>31.366666666666664</v>
      </c>
      <c r="H471" s="38">
        <v>32.266666666666666</v>
      </c>
      <c r="I471" s="38">
        <v>32.483333333333334</v>
      </c>
      <c r="J471" s="38">
        <v>32.716666666666661</v>
      </c>
      <c r="K471" s="31">
        <v>32.25</v>
      </c>
      <c r="L471" s="31">
        <v>31.8</v>
      </c>
      <c r="M471" s="31">
        <v>45.52928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301.14999999999998</v>
      </c>
      <c r="D472" s="38">
        <v>300.86666666666662</v>
      </c>
      <c r="E472" s="38">
        <v>298.73333333333323</v>
      </c>
      <c r="F472" s="38">
        <v>296.31666666666661</v>
      </c>
      <c r="G472" s="38">
        <v>294.18333333333322</v>
      </c>
      <c r="H472" s="38">
        <v>303.28333333333325</v>
      </c>
      <c r="I472" s="38">
        <v>305.41666666666657</v>
      </c>
      <c r="J472" s="38">
        <v>307.83333333333326</v>
      </c>
      <c r="K472" s="31">
        <v>303</v>
      </c>
      <c r="L472" s="31">
        <v>298.45</v>
      </c>
      <c r="M472" s="31">
        <v>3.1627800000000001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397.65</v>
      </c>
      <c r="D473" s="38">
        <v>398.98333333333329</v>
      </c>
      <c r="E473" s="38">
        <v>395.31666666666661</v>
      </c>
      <c r="F473" s="38">
        <v>392.98333333333329</v>
      </c>
      <c r="G473" s="38">
        <v>389.31666666666661</v>
      </c>
      <c r="H473" s="38">
        <v>401.31666666666661</v>
      </c>
      <c r="I473" s="38">
        <v>404.98333333333323</v>
      </c>
      <c r="J473" s="38">
        <v>407.31666666666661</v>
      </c>
      <c r="K473" s="31">
        <v>402.65</v>
      </c>
      <c r="L473" s="31">
        <v>396.65</v>
      </c>
      <c r="M473" s="31">
        <v>3.2428400000000002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787.65</v>
      </c>
      <c r="D474" s="38">
        <v>782.95000000000016</v>
      </c>
      <c r="E474" s="38">
        <v>770.90000000000032</v>
      </c>
      <c r="F474" s="38">
        <v>754.1500000000002</v>
      </c>
      <c r="G474" s="38">
        <v>742.10000000000036</v>
      </c>
      <c r="H474" s="38">
        <v>799.70000000000027</v>
      </c>
      <c r="I474" s="38">
        <v>811.75000000000023</v>
      </c>
      <c r="J474" s="38">
        <v>828.50000000000023</v>
      </c>
      <c r="K474" s="31">
        <v>795</v>
      </c>
      <c r="L474" s="31">
        <v>766.2</v>
      </c>
      <c r="M474" s="31">
        <v>0.63590000000000002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2932.85</v>
      </c>
      <c r="D475" s="38">
        <v>2961.4666666666667</v>
      </c>
      <c r="E475" s="38">
        <v>2891.3833333333332</v>
      </c>
      <c r="F475" s="38">
        <v>2849.9166666666665</v>
      </c>
      <c r="G475" s="38">
        <v>2779.833333333333</v>
      </c>
      <c r="H475" s="38">
        <v>3002.9333333333334</v>
      </c>
      <c r="I475" s="38">
        <v>3073.0166666666664</v>
      </c>
      <c r="J475" s="38">
        <v>3114.4833333333336</v>
      </c>
      <c r="K475" s="31">
        <v>3031.55</v>
      </c>
      <c r="L475" s="31">
        <v>2920</v>
      </c>
      <c r="M475" s="31">
        <v>1.3365199999999999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40.25</v>
      </c>
      <c r="D476" s="38">
        <v>40.18333333333333</v>
      </c>
      <c r="E476" s="38">
        <v>39.86666666666666</v>
      </c>
      <c r="F476" s="38">
        <v>39.483333333333327</v>
      </c>
      <c r="G476" s="38">
        <v>39.166666666666657</v>
      </c>
      <c r="H476" s="38">
        <v>40.566666666666663</v>
      </c>
      <c r="I476" s="38">
        <v>40.88333333333334</v>
      </c>
      <c r="J476" s="38">
        <v>41.266666666666666</v>
      </c>
      <c r="K476" s="31">
        <v>40.5</v>
      </c>
      <c r="L476" s="31">
        <v>39.799999999999997</v>
      </c>
      <c r="M476" s="31">
        <v>54.401760000000003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1340</v>
      </c>
      <c r="D477" s="38">
        <v>1335.5333333333333</v>
      </c>
      <c r="E477" s="38">
        <v>1321.4666666666667</v>
      </c>
      <c r="F477" s="38">
        <v>1302.9333333333334</v>
      </c>
      <c r="G477" s="38">
        <v>1288.8666666666668</v>
      </c>
      <c r="H477" s="38">
        <v>1354.0666666666666</v>
      </c>
      <c r="I477" s="38">
        <v>1368.1333333333332</v>
      </c>
      <c r="J477" s="38">
        <v>1386.6666666666665</v>
      </c>
      <c r="K477" s="31">
        <v>1349.6</v>
      </c>
      <c r="L477" s="31">
        <v>1317</v>
      </c>
      <c r="M477" s="31">
        <v>13.33966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27.7</v>
      </c>
      <c r="D478" s="38">
        <v>27.8</v>
      </c>
      <c r="E478" s="38">
        <v>27.35</v>
      </c>
      <c r="F478" s="38">
        <v>27</v>
      </c>
      <c r="G478" s="38">
        <v>26.55</v>
      </c>
      <c r="H478" s="38">
        <v>28.150000000000002</v>
      </c>
      <c r="I478" s="38">
        <v>28.599999999999998</v>
      </c>
      <c r="J478" s="38">
        <v>28.950000000000003</v>
      </c>
      <c r="K478" s="31">
        <v>28.25</v>
      </c>
      <c r="L478" s="31">
        <v>27.45</v>
      </c>
      <c r="M478" s="31">
        <v>135.65404000000001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423.35</v>
      </c>
      <c r="D479" s="38">
        <v>424.84999999999997</v>
      </c>
      <c r="E479" s="38">
        <v>418.69999999999993</v>
      </c>
      <c r="F479" s="38">
        <v>414.04999999999995</v>
      </c>
      <c r="G479" s="38">
        <v>407.89999999999992</v>
      </c>
      <c r="H479" s="38">
        <v>429.49999999999994</v>
      </c>
      <c r="I479" s="38">
        <v>435.64999999999992</v>
      </c>
      <c r="J479" s="38">
        <v>440.29999999999995</v>
      </c>
      <c r="K479" s="31">
        <v>431</v>
      </c>
      <c r="L479" s="31">
        <v>420.2</v>
      </c>
      <c r="M479" s="31">
        <v>1.2461599999999999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8111.25</v>
      </c>
      <c r="D480" s="38">
        <v>8123.7333333333336</v>
      </c>
      <c r="E480" s="38">
        <v>8073.5166666666673</v>
      </c>
      <c r="F480" s="38">
        <v>8035.7833333333338</v>
      </c>
      <c r="G480" s="38">
        <v>7985.5666666666675</v>
      </c>
      <c r="H480" s="38">
        <v>8161.4666666666672</v>
      </c>
      <c r="I480" s="38">
        <v>8211.6833333333343</v>
      </c>
      <c r="J480" s="38">
        <v>8249.4166666666679</v>
      </c>
      <c r="K480" s="31">
        <v>8173.95</v>
      </c>
      <c r="L480" s="31">
        <v>8086</v>
      </c>
      <c r="M480" s="31">
        <v>2.2233800000000001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91.1</v>
      </c>
      <c r="D481" s="38">
        <v>90.766666666666666</v>
      </c>
      <c r="E481" s="38">
        <v>89.633333333333326</v>
      </c>
      <c r="F481" s="38">
        <v>88.166666666666657</v>
      </c>
      <c r="G481" s="38">
        <v>87.033333333333317</v>
      </c>
      <c r="H481" s="38">
        <v>92.233333333333334</v>
      </c>
      <c r="I481" s="38">
        <v>93.366666666666688</v>
      </c>
      <c r="J481" s="38">
        <v>94.833333333333343</v>
      </c>
      <c r="K481" s="31">
        <v>91.9</v>
      </c>
      <c r="L481" s="31">
        <v>89.3</v>
      </c>
      <c r="M481" s="31">
        <v>172.84442000000001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1549.2</v>
      </c>
      <c r="D482" s="38">
        <v>1552.7166666666665</v>
      </c>
      <c r="E482" s="38">
        <v>1539.7333333333329</v>
      </c>
      <c r="F482" s="38">
        <v>1530.2666666666664</v>
      </c>
      <c r="G482" s="38">
        <v>1517.2833333333328</v>
      </c>
      <c r="H482" s="38">
        <v>1562.1833333333329</v>
      </c>
      <c r="I482" s="38">
        <v>1575.1666666666665</v>
      </c>
      <c r="J482" s="38">
        <v>1584.633333333333</v>
      </c>
      <c r="K482" s="31">
        <v>1565.7</v>
      </c>
      <c r="L482" s="31">
        <v>1543.25</v>
      </c>
      <c r="M482" s="31">
        <v>1.4707399999999999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1018.6</v>
      </c>
      <c r="D483" s="38">
        <v>1016.9166666666666</v>
      </c>
      <c r="E483" s="38">
        <v>1009.8333333333333</v>
      </c>
      <c r="F483" s="38">
        <v>1001.0666666666666</v>
      </c>
      <c r="G483" s="38">
        <v>993.98333333333323</v>
      </c>
      <c r="H483" s="38">
        <v>1025.6833333333334</v>
      </c>
      <c r="I483" s="38">
        <v>1032.7666666666664</v>
      </c>
      <c r="J483" s="31">
        <v>1041.5333333333333</v>
      </c>
      <c r="K483" s="31">
        <v>1024</v>
      </c>
      <c r="L483" s="31">
        <v>1008.15</v>
      </c>
      <c r="M483" s="58">
        <v>4.2825899999999999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576.1</v>
      </c>
      <c r="D484" s="38">
        <v>579.26666666666665</v>
      </c>
      <c r="E484" s="38">
        <v>566.0333333333333</v>
      </c>
      <c r="F484" s="38">
        <v>555.9666666666667</v>
      </c>
      <c r="G484" s="38">
        <v>542.73333333333335</v>
      </c>
      <c r="H484" s="38">
        <v>589.33333333333326</v>
      </c>
      <c r="I484" s="38">
        <v>602.56666666666661</v>
      </c>
      <c r="J484" s="31">
        <v>612.63333333333321</v>
      </c>
      <c r="K484" s="31">
        <v>592.5</v>
      </c>
      <c r="L484" s="31">
        <v>569.20000000000005</v>
      </c>
      <c r="M484" s="58">
        <v>5.8777200000000001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615.20000000000005</v>
      </c>
      <c r="D485" s="38">
        <v>611.63333333333333</v>
      </c>
      <c r="E485" s="38">
        <v>606.36666666666667</v>
      </c>
      <c r="F485" s="38">
        <v>597.5333333333333</v>
      </c>
      <c r="G485" s="38">
        <v>592.26666666666665</v>
      </c>
      <c r="H485" s="38">
        <v>620.4666666666667</v>
      </c>
      <c r="I485" s="38">
        <v>625.73333333333335</v>
      </c>
      <c r="J485" s="38">
        <v>634.56666666666672</v>
      </c>
      <c r="K485" s="31">
        <v>616.9</v>
      </c>
      <c r="L485" s="31">
        <v>602.79999999999995</v>
      </c>
      <c r="M485" s="31">
        <v>47.013390000000001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774.75</v>
      </c>
      <c r="D486" s="38">
        <v>774.80000000000007</v>
      </c>
      <c r="E486" s="38">
        <v>768.10000000000014</v>
      </c>
      <c r="F486" s="38">
        <v>761.45</v>
      </c>
      <c r="G486" s="38">
        <v>754.75000000000011</v>
      </c>
      <c r="H486" s="38">
        <v>781.45000000000016</v>
      </c>
      <c r="I486" s="38">
        <v>788.1500000000002</v>
      </c>
      <c r="J486" s="31">
        <v>794.80000000000018</v>
      </c>
      <c r="K486" s="31">
        <v>781.5</v>
      </c>
      <c r="L486" s="31">
        <v>768.15</v>
      </c>
      <c r="M486" s="58">
        <v>1.2030799999999999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680.4</v>
      </c>
      <c r="D487" s="38">
        <v>671.01666666666665</v>
      </c>
      <c r="E487" s="38">
        <v>656.88333333333333</v>
      </c>
      <c r="F487" s="38">
        <v>633.36666666666667</v>
      </c>
      <c r="G487" s="38">
        <v>619.23333333333335</v>
      </c>
      <c r="H487" s="38">
        <v>694.5333333333333</v>
      </c>
      <c r="I487" s="38">
        <v>708.66666666666652</v>
      </c>
      <c r="J487" s="38">
        <v>732.18333333333328</v>
      </c>
      <c r="K487" s="31">
        <v>685.15</v>
      </c>
      <c r="L487" s="31">
        <v>647.5</v>
      </c>
      <c r="M487" s="31">
        <v>30.161190000000001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384.85</v>
      </c>
      <c r="D488" s="38">
        <v>387.68333333333334</v>
      </c>
      <c r="E488" s="38">
        <v>380.36666666666667</v>
      </c>
      <c r="F488" s="38">
        <v>375.88333333333333</v>
      </c>
      <c r="G488" s="38">
        <v>368.56666666666666</v>
      </c>
      <c r="H488" s="38">
        <v>392.16666666666669</v>
      </c>
      <c r="I488" s="38">
        <v>399.48333333333341</v>
      </c>
      <c r="J488" s="38">
        <v>403.9666666666667</v>
      </c>
      <c r="K488" s="31">
        <v>395</v>
      </c>
      <c r="L488" s="31">
        <v>383.2</v>
      </c>
      <c r="M488" s="31">
        <v>2.5839699999999999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343.8</v>
      </c>
      <c r="D489" s="38">
        <v>345.38333333333338</v>
      </c>
      <c r="E489" s="38">
        <v>340.51666666666677</v>
      </c>
      <c r="F489" s="38">
        <v>337.23333333333341</v>
      </c>
      <c r="G489" s="38">
        <v>332.36666666666679</v>
      </c>
      <c r="H489" s="38">
        <v>348.66666666666674</v>
      </c>
      <c r="I489" s="38">
        <v>353.53333333333342</v>
      </c>
      <c r="J489" s="38">
        <v>356.81666666666672</v>
      </c>
      <c r="K489" s="31">
        <v>350.25</v>
      </c>
      <c r="L489" s="31">
        <v>342.1</v>
      </c>
      <c r="M489" s="31">
        <v>5.1446699999999996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342.85</v>
      </c>
      <c r="D490" s="38">
        <v>344.11666666666662</v>
      </c>
      <c r="E490" s="38">
        <v>338.23333333333323</v>
      </c>
      <c r="F490" s="38">
        <v>333.61666666666662</v>
      </c>
      <c r="G490" s="38">
        <v>327.73333333333323</v>
      </c>
      <c r="H490" s="38">
        <v>348.73333333333323</v>
      </c>
      <c r="I490" s="38">
        <v>354.61666666666656</v>
      </c>
      <c r="J490" s="38">
        <v>359.23333333333323</v>
      </c>
      <c r="K490" s="31">
        <v>350</v>
      </c>
      <c r="L490" s="31">
        <v>339.5</v>
      </c>
      <c r="M490" s="31">
        <v>1.17441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823.2</v>
      </c>
      <c r="D491" s="38">
        <v>819.2166666666667</v>
      </c>
      <c r="E491" s="38">
        <v>806.63333333333344</v>
      </c>
      <c r="F491" s="38">
        <v>790.06666666666672</v>
      </c>
      <c r="G491" s="38">
        <v>777.48333333333346</v>
      </c>
      <c r="H491" s="38">
        <v>835.78333333333342</v>
      </c>
      <c r="I491" s="38">
        <v>848.36666666666667</v>
      </c>
      <c r="J491" s="38">
        <v>864.93333333333339</v>
      </c>
      <c r="K491" s="31">
        <v>831.8</v>
      </c>
      <c r="L491" s="31">
        <v>802.65</v>
      </c>
      <c r="M491" s="31">
        <v>27.791239999999998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1285.55</v>
      </c>
      <c r="D492" s="38">
        <v>1282.1666666666667</v>
      </c>
      <c r="E492" s="38">
        <v>1269.3333333333335</v>
      </c>
      <c r="F492" s="38">
        <v>1253.1166666666668</v>
      </c>
      <c r="G492" s="38">
        <v>1240.2833333333335</v>
      </c>
      <c r="H492" s="38">
        <v>1298.3833333333334</v>
      </c>
      <c r="I492" s="38">
        <v>1311.2166666666669</v>
      </c>
      <c r="J492" s="38">
        <v>1327.4333333333334</v>
      </c>
      <c r="K492" s="31">
        <v>1295</v>
      </c>
      <c r="L492" s="31">
        <v>1265.95</v>
      </c>
      <c r="M492" s="31">
        <v>0.55589999999999995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244.05</v>
      </c>
      <c r="D493" s="38">
        <v>242.93333333333331</v>
      </c>
      <c r="E493" s="38">
        <v>241.36666666666662</v>
      </c>
      <c r="F493" s="38">
        <v>238.68333333333331</v>
      </c>
      <c r="G493" s="38">
        <v>237.11666666666662</v>
      </c>
      <c r="H493" s="38">
        <v>245.61666666666662</v>
      </c>
      <c r="I493" s="38">
        <v>247.18333333333328</v>
      </c>
      <c r="J493" s="38">
        <v>249.86666666666662</v>
      </c>
      <c r="K493" s="31">
        <v>244.5</v>
      </c>
      <c r="L493" s="31">
        <v>240.25</v>
      </c>
      <c r="M493" s="31">
        <v>104.27414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315.35000000000002</v>
      </c>
      <c r="D494" s="38">
        <v>311.45</v>
      </c>
      <c r="E494" s="38">
        <v>287.89999999999998</v>
      </c>
      <c r="F494" s="38">
        <v>260.45</v>
      </c>
      <c r="G494" s="38">
        <v>236.89999999999998</v>
      </c>
      <c r="H494" s="38">
        <v>338.9</v>
      </c>
      <c r="I494" s="38">
        <v>362.45000000000005</v>
      </c>
      <c r="J494" s="38">
        <v>389.9</v>
      </c>
      <c r="K494" s="31">
        <v>335</v>
      </c>
      <c r="L494" s="31">
        <v>284</v>
      </c>
      <c r="M494" s="31">
        <v>72.24409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488.1</v>
      </c>
      <c r="D495" s="38">
        <v>478.7</v>
      </c>
      <c r="E495" s="38">
        <v>459.4</v>
      </c>
      <c r="F495" s="38">
        <v>430.7</v>
      </c>
      <c r="G495" s="38">
        <v>411.4</v>
      </c>
      <c r="H495" s="38">
        <v>507.4</v>
      </c>
      <c r="I495" s="38">
        <v>526.70000000000005</v>
      </c>
      <c r="J495" s="38">
        <v>555.4</v>
      </c>
      <c r="K495" s="31">
        <v>498</v>
      </c>
      <c r="L495" s="31">
        <v>450</v>
      </c>
      <c r="M495" s="31">
        <v>5.8441200000000002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1874.7</v>
      </c>
      <c r="D496" s="38">
        <v>1876.9166666666667</v>
      </c>
      <c r="E496" s="38">
        <v>1868.9833333333336</v>
      </c>
      <c r="F496" s="38">
        <v>1863.2666666666669</v>
      </c>
      <c r="G496" s="38">
        <v>1855.3333333333337</v>
      </c>
      <c r="H496" s="38">
        <v>1882.6333333333334</v>
      </c>
      <c r="I496" s="38">
        <v>1890.5666666666664</v>
      </c>
      <c r="J496" s="38">
        <v>1896.2833333333333</v>
      </c>
      <c r="K496" s="31">
        <v>1884.85</v>
      </c>
      <c r="L496" s="31">
        <v>1871.2</v>
      </c>
      <c r="M496" s="31">
        <v>0.21152000000000001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2393.5500000000002</v>
      </c>
      <c r="D497" s="38">
        <v>2366.7666666666669</v>
      </c>
      <c r="E497" s="38">
        <v>2325.7333333333336</v>
      </c>
      <c r="F497" s="38">
        <v>2257.9166666666665</v>
      </c>
      <c r="G497" s="38">
        <v>2216.8833333333332</v>
      </c>
      <c r="H497" s="38">
        <v>2434.5833333333339</v>
      </c>
      <c r="I497" s="38">
        <v>2475.6166666666677</v>
      </c>
      <c r="J497" s="38">
        <v>2543.4333333333343</v>
      </c>
      <c r="K497" s="31">
        <v>2407.8000000000002</v>
      </c>
      <c r="L497" s="31">
        <v>2298.9499999999998</v>
      </c>
      <c r="M497" s="31">
        <v>0.48442000000000002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8.1999999999999993</v>
      </c>
      <c r="D498" s="38">
        <v>8.2333333333333325</v>
      </c>
      <c r="E498" s="38">
        <v>8.1166666666666654</v>
      </c>
      <c r="F498" s="38">
        <v>8.0333333333333332</v>
      </c>
      <c r="G498" s="38">
        <v>7.9166666666666661</v>
      </c>
      <c r="H498" s="38">
        <v>8.3166666666666647</v>
      </c>
      <c r="I498" s="38">
        <v>8.4333333333333318</v>
      </c>
      <c r="J498" s="38">
        <v>8.5166666666666639</v>
      </c>
      <c r="K498" s="31">
        <v>8.35</v>
      </c>
      <c r="L498" s="31">
        <v>8.15</v>
      </c>
      <c r="M498" s="31">
        <v>607.74896000000001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849.45</v>
      </c>
      <c r="D499" s="38">
        <v>840.16666666666663</v>
      </c>
      <c r="E499" s="38">
        <v>828.5333333333333</v>
      </c>
      <c r="F499" s="38">
        <v>807.61666666666667</v>
      </c>
      <c r="G499" s="38">
        <v>795.98333333333335</v>
      </c>
      <c r="H499" s="38">
        <v>861.08333333333326</v>
      </c>
      <c r="I499" s="38">
        <v>872.7166666666667</v>
      </c>
      <c r="J499" s="38">
        <v>893.63333333333321</v>
      </c>
      <c r="K499" s="31">
        <v>851.8</v>
      </c>
      <c r="L499" s="31">
        <v>819.25</v>
      </c>
      <c r="M499" s="31">
        <v>46.477359999999997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333.85</v>
      </c>
      <c r="D500" s="38">
        <v>333.0333333333333</v>
      </c>
      <c r="E500" s="38">
        <v>330.36666666666662</v>
      </c>
      <c r="F500" s="38">
        <v>326.88333333333333</v>
      </c>
      <c r="G500" s="38">
        <v>324.21666666666664</v>
      </c>
      <c r="H500" s="38">
        <v>336.51666666666659</v>
      </c>
      <c r="I500" s="38">
        <v>339.18333333333334</v>
      </c>
      <c r="J500" s="38">
        <v>342.66666666666657</v>
      </c>
      <c r="K500" s="31">
        <v>335.7</v>
      </c>
      <c r="L500" s="31">
        <v>329.55</v>
      </c>
      <c r="M500" s="31">
        <v>9.6169499999999992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118.9</v>
      </c>
      <c r="D501" s="38">
        <v>117.36666666666667</v>
      </c>
      <c r="E501" s="38">
        <v>115.23333333333335</v>
      </c>
      <c r="F501" s="38">
        <v>111.56666666666668</v>
      </c>
      <c r="G501" s="38">
        <v>109.43333333333335</v>
      </c>
      <c r="H501" s="38">
        <v>121.03333333333335</v>
      </c>
      <c r="I501" s="38">
        <v>123.16666666666667</v>
      </c>
      <c r="J501" s="38">
        <v>126.83333333333334</v>
      </c>
      <c r="K501" s="31">
        <v>119.5</v>
      </c>
      <c r="L501" s="31">
        <v>113.7</v>
      </c>
      <c r="M501" s="31">
        <v>54.683210000000003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917.7</v>
      </c>
      <c r="D502" s="38">
        <v>919.36666666666667</v>
      </c>
      <c r="E502" s="38">
        <v>908.83333333333337</v>
      </c>
      <c r="F502" s="38">
        <v>899.9666666666667</v>
      </c>
      <c r="G502" s="38">
        <v>889.43333333333339</v>
      </c>
      <c r="H502" s="38">
        <v>928.23333333333335</v>
      </c>
      <c r="I502" s="38">
        <v>938.76666666666665</v>
      </c>
      <c r="J502" s="38">
        <v>947.63333333333333</v>
      </c>
      <c r="K502" s="31">
        <v>929.9</v>
      </c>
      <c r="L502" s="31">
        <v>910.5</v>
      </c>
      <c r="M502" s="31">
        <v>2.1248499999999999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1500.95</v>
      </c>
      <c r="D503" s="38">
        <v>1490.05</v>
      </c>
      <c r="E503" s="38">
        <v>1472.8</v>
      </c>
      <c r="F503" s="38">
        <v>1444.65</v>
      </c>
      <c r="G503" s="38">
        <v>1427.4</v>
      </c>
      <c r="H503" s="38">
        <v>1518.1999999999998</v>
      </c>
      <c r="I503" s="38">
        <v>1535.4499999999998</v>
      </c>
      <c r="J503" s="38">
        <v>1563.5999999999997</v>
      </c>
      <c r="K503" s="31">
        <v>1507.3</v>
      </c>
      <c r="L503" s="31">
        <v>1461.9</v>
      </c>
      <c r="M503" s="31">
        <v>1.1375999999999999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417.8</v>
      </c>
      <c r="D504" s="38">
        <v>416.2833333333333</v>
      </c>
      <c r="E504" s="38">
        <v>414.06666666666661</v>
      </c>
      <c r="F504" s="38">
        <v>410.33333333333331</v>
      </c>
      <c r="G504" s="38">
        <v>408.11666666666662</v>
      </c>
      <c r="H504" s="38">
        <v>420.01666666666659</v>
      </c>
      <c r="I504" s="38">
        <v>422.23333333333329</v>
      </c>
      <c r="J504" s="38">
        <v>425.96666666666658</v>
      </c>
      <c r="K504" s="31">
        <v>418.5</v>
      </c>
      <c r="L504" s="31">
        <v>412.55</v>
      </c>
      <c r="M504" s="31">
        <v>46.546939999999999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16.916666666666668</v>
      </c>
      <c r="E505" s="38">
        <v>16.833333333333336</v>
      </c>
      <c r="F505" s="38">
        <v>16.716666666666669</v>
      </c>
      <c r="G505" s="38">
        <v>16.633333333333336</v>
      </c>
      <c r="H505" s="38">
        <v>17.033333333333335</v>
      </c>
      <c r="I505" s="38">
        <v>17.116666666666671</v>
      </c>
      <c r="J505" s="31">
        <v>17.233333333333334</v>
      </c>
      <c r="K505" s="31">
        <v>17</v>
      </c>
      <c r="L505" s="31">
        <v>16.8</v>
      </c>
      <c r="M505" s="58">
        <v>484.43835999999999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242.25</v>
      </c>
      <c r="D506" s="38">
        <v>239.11666666666667</v>
      </c>
      <c r="E506" s="38">
        <v>233.63333333333335</v>
      </c>
      <c r="F506" s="38">
        <v>225.01666666666668</v>
      </c>
      <c r="G506" s="38">
        <v>219.53333333333336</v>
      </c>
      <c r="H506" s="38">
        <v>247.73333333333335</v>
      </c>
      <c r="I506" s="38">
        <v>253.2166666666667</v>
      </c>
      <c r="J506" s="31">
        <v>261.83333333333337</v>
      </c>
      <c r="K506" s="31">
        <v>244.6</v>
      </c>
      <c r="L506" s="31">
        <v>230.5</v>
      </c>
      <c r="M506" s="58">
        <v>149.81099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487.25</v>
      </c>
      <c r="D507" s="38">
        <v>486.90000000000003</v>
      </c>
      <c r="E507" s="38">
        <v>481.80000000000007</v>
      </c>
      <c r="F507" s="38">
        <v>476.35</v>
      </c>
      <c r="G507" s="38">
        <v>471.25000000000006</v>
      </c>
      <c r="H507" s="38">
        <v>492.35000000000008</v>
      </c>
      <c r="I507" s="38">
        <v>497.4500000000001</v>
      </c>
      <c r="J507" s="38">
        <v>502.90000000000009</v>
      </c>
      <c r="K507" s="31">
        <v>492</v>
      </c>
      <c r="L507" s="31">
        <v>481.45</v>
      </c>
      <c r="M507" s="31">
        <v>11.34717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13249.8</v>
      </c>
      <c r="D508" s="38">
        <v>13182.483333333332</v>
      </c>
      <c r="E508" s="38">
        <v>13067.316666666664</v>
      </c>
      <c r="F508" s="38">
        <v>12884.833333333332</v>
      </c>
      <c r="G508" s="38">
        <v>12769.666666666664</v>
      </c>
      <c r="H508" s="38">
        <v>13364.966666666664</v>
      </c>
      <c r="I508" s="38">
        <v>13480.133333333331</v>
      </c>
      <c r="J508" s="38">
        <v>13662.616666666663</v>
      </c>
      <c r="K508" s="31">
        <v>13297.65</v>
      </c>
      <c r="L508" s="31">
        <v>13000</v>
      </c>
      <c r="M508" s="31">
        <v>1.7170000000000001E-2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94.1</v>
      </c>
      <c r="D509" s="38">
        <v>93.516666666666652</v>
      </c>
      <c r="E509" s="38">
        <v>92.183333333333309</v>
      </c>
      <c r="F509" s="38">
        <v>90.266666666666652</v>
      </c>
      <c r="G509" s="38">
        <v>88.933333333333309</v>
      </c>
      <c r="H509" s="38">
        <v>95.433333333333309</v>
      </c>
      <c r="I509" s="38">
        <v>96.766666666666652</v>
      </c>
      <c r="J509" s="31">
        <v>98.683333333333309</v>
      </c>
      <c r="K509" s="31">
        <v>94.85</v>
      </c>
      <c r="L509" s="31">
        <v>91.6</v>
      </c>
      <c r="M509" s="58">
        <v>1092.4094700000001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661.55</v>
      </c>
      <c r="D510" s="38">
        <v>660.30000000000007</v>
      </c>
      <c r="E510" s="38">
        <v>655.85000000000014</v>
      </c>
      <c r="F510" s="38">
        <v>650.15000000000009</v>
      </c>
      <c r="G510" s="38">
        <v>645.70000000000016</v>
      </c>
      <c r="H510" s="38">
        <v>666.00000000000011</v>
      </c>
      <c r="I510" s="38">
        <v>670.45000000000016</v>
      </c>
      <c r="J510" s="38">
        <v>676.15000000000009</v>
      </c>
      <c r="K510" s="31">
        <v>664.75</v>
      </c>
      <c r="L510" s="31">
        <v>654.6</v>
      </c>
      <c r="M510" s="31">
        <v>14.44623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1559.25</v>
      </c>
      <c r="D511" s="38">
        <v>1554.2666666666667</v>
      </c>
      <c r="E511" s="38">
        <v>1519.6333333333332</v>
      </c>
      <c r="F511" s="38">
        <v>1480.0166666666667</v>
      </c>
      <c r="G511" s="38">
        <v>1445.3833333333332</v>
      </c>
      <c r="H511" s="38">
        <v>1593.8833333333332</v>
      </c>
      <c r="I511" s="38">
        <v>1628.5166666666669</v>
      </c>
      <c r="J511" s="38">
        <v>1668.1333333333332</v>
      </c>
      <c r="K511" s="31">
        <v>1588.9</v>
      </c>
      <c r="L511" s="31">
        <v>1514.65</v>
      </c>
      <c r="M511" s="31">
        <v>3.4988299999999999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2"/>
      <c r="B5" s="353"/>
      <c r="C5" s="352"/>
      <c r="D5" s="35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4" t="s">
        <v>567</v>
      </c>
      <c r="C7" s="353"/>
      <c r="D7" s="7">
        <f>Main!B10</f>
        <v>45148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2.8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45147</v>
      </c>
      <c r="B10" s="32">
        <v>512165</v>
      </c>
      <c r="C10" s="31" t="s">
        <v>1092</v>
      </c>
      <c r="D10" s="31" t="s">
        <v>1093</v>
      </c>
      <c r="E10" s="31" t="s">
        <v>576</v>
      </c>
      <c r="F10" s="93">
        <v>170775</v>
      </c>
      <c r="G10" s="32">
        <v>172.83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45147</v>
      </c>
      <c r="B11" s="32">
        <v>512165</v>
      </c>
      <c r="C11" s="31" t="s">
        <v>1092</v>
      </c>
      <c r="D11" s="31" t="s">
        <v>1094</v>
      </c>
      <c r="E11" s="31" t="s">
        <v>577</v>
      </c>
      <c r="F11" s="93">
        <v>100000</v>
      </c>
      <c r="G11" s="32">
        <v>173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45147</v>
      </c>
      <c r="B12" s="32">
        <v>543941</v>
      </c>
      <c r="C12" s="31" t="s">
        <v>1036</v>
      </c>
      <c r="D12" s="31" t="s">
        <v>1095</v>
      </c>
      <c r="E12" s="31" t="s">
        <v>576</v>
      </c>
      <c r="F12" s="93">
        <v>18400</v>
      </c>
      <c r="G12" s="32">
        <v>419.86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45147</v>
      </c>
      <c r="B13" s="32">
        <v>543941</v>
      </c>
      <c r="C13" s="31" t="s">
        <v>1036</v>
      </c>
      <c r="D13" s="31" t="s">
        <v>1095</v>
      </c>
      <c r="E13" s="31" t="s">
        <v>577</v>
      </c>
      <c r="F13" s="93">
        <v>13600</v>
      </c>
      <c r="G13" s="32">
        <v>413.28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45147</v>
      </c>
      <c r="B14" s="32">
        <v>543941</v>
      </c>
      <c r="C14" s="31" t="s">
        <v>1036</v>
      </c>
      <c r="D14" s="31" t="s">
        <v>1037</v>
      </c>
      <c r="E14" s="31" t="s">
        <v>577</v>
      </c>
      <c r="F14" s="93">
        <v>4000</v>
      </c>
      <c r="G14" s="32">
        <v>428.34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45147</v>
      </c>
      <c r="B15" s="32">
        <v>543941</v>
      </c>
      <c r="C15" s="31" t="s">
        <v>1036</v>
      </c>
      <c r="D15" s="31" t="s">
        <v>1037</v>
      </c>
      <c r="E15" s="31" t="s">
        <v>576</v>
      </c>
      <c r="F15" s="93">
        <v>19200</v>
      </c>
      <c r="G15" s="32">
        <v>431.71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45147</v>
      </c>
      <c r="B16" s="32">
        <v>539546</v>
      </c>
      <c r="C16" s="31" t="s">
        <v>1002</v>
      </c>
      <c r="D16" s="31" t="s">
        <v>1038</v>
      </c>
      <c r="E16" s="31" t="s">
        <v>576</v>
      </c>
      <c r="F16" s="93">
        <v>45215</v>
      </c>
      <c r="G16" s="32">
        <v>61.37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45147</v>
      </c>
      <c r="B17" s="32">
        <v>539546</v>
      </c>
      <c r="C17" s="31" t="s">
        <v>1002</v>
      </c>
      <c r="D17" s="31" t="s">
        <v>1038</v>
      </c>
      <c r="E17" s="31" t="s">
        <v>577</v>
      </c>
      <c r="F17" s="93">
        <v>48115</v>
      </c>
      <c r="G17" s="32">
        <v>61.45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45147</v>
      </c>
      <c r="B18" s="32">
        <v>542724</v>
      </c>
      <c r="C18" s="31" t="s">
        <v>984</v>
      </c>
      <c r="D18" s="31" t="s">
        <v>985</v>
      </c>
      <c r="E18" s="31" t="s">
        <v>577</v>
      </c>
      <c r="F18" s="93">
        <v>2289974</v>
      </c>
      <c r="G18" s="32">
        <v>1.1299999999999999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45147</v>
      </c>
      <c r="B19" s="32">
        <v>540204</v>
      </c>
      <c r="C19" s="31" t="s">
        <v>1040</v>
      </c>
      <c r="D19" s="31" t="s">
        <v>1096</v>
      </c>
      <c r="E19" s="31" t="s">
        <v>576</v>
      </c>
      <c r="F19" s="93">
        <v>45000</v>
      </c>
      <c r="G19" s="32">
        <v>57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45147</v>
      </c>
      <c r="B20" s="32">
        <v>540204</v>
      </c>
      <c r="C20" s="31" t="s">
        <v>1040</v>
      </c>
      <c r="D20" s="31" t="s">
        <v>1041</v>
      </c>
      <c r="E20" s="31" t="s">
        <v>577</v>
      </c>
      <c r="F20" s="93">
        <v>53385</v>
      </c>
      <c r="G20" s="32">
        <v>57.17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45147</v>
      </c>
      <c r="B21" s="32">
        <v>523672</v>
      </c>
      <c r="C21" s="31" t="s">
        <v>1097</v>
      </c>
      <c r="D21" s="31" t="s">
        <v>1098</v>
      </c>
      <c r="E21" s="31" t="s">
        <v>576</v>
      </c>
      <c r="F21" s="93">
        <v>62989</v>
      </c>
      <c r="G21" s="32">
        <v>104.66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45147</v>
      </c>
      <c r="B22" s="32">
        <v>535431</v>
      </c>
      <c r="C22" s="31" t="s">
        <v>972</v>
      </c>
      <c r="D22" s="31" t="s">
        <v>1043</v>
      </c>
      <c r="E22" s="31" t="s">
        <v>577</v>
      </c>
      <c r="F22" s="93">
        <v>1175000</v>
      </c>
      <c r="G22" s="32">
        <v>2.56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45147</v>
      </c>
      <c r="B23" s="32">
        <v>535431</v>
      </c>
      <c r="C23" s="31" t="s">
        <v>972</v>
      </c>
      <c r="D23" s="31" t="s">
        <v>1099</v>
      </c>
      <c r="E23" s="31" t="s">
        <v>577</v>
      </c>
      <c r="F23" s="93">
        <v>1385549</v>
      </c>
      <c r="G23" s="32">
        <v>2.56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45147</v>
      </c>
      <c r="B24" s="32">
        <v>540614</v>
      </c>
      <c r="C24" s="31" t="s">
        <v>1044</v>
      </c>
      <c r="D24" s="31" t="s">
        <v>1049</v>
      </c>
      <c r="E24" s="31" t="s">
        <v>577</v>
      </c>
      <c r="F24" s="93">
        <v>2500020</v>
      </c>
      <c r="G24" s="32">
        <v>1.64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45147</v>
      </c>
      <c r="B25" s="32">
        <v>540614</v>
      </c>
      <c r="C25" s="31" t="s">
        <v>1044</v>
      </c>
      <c r="D25" s="31" t="s">
        <v>1100</v>
      </c>
      <c r="E25" s="31" t="s">
        <v>576</v>
      </c>
      <c r="F25" s="93">
        <v>8748295</v>
      </c>
      <c r="G25" s="32">
        <v>1.62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45147</v>
      </c>
      <c r="B26" s="32">
        <v>540614</v>
      </c>
      <c r="C26" s="31" t="s">
        <v>1044</v>
      </c>
      <c r="D26" s="31" t="s">
        <v>1101</v>
      </c>
      <c r="E26" s="31" t="s">
        <v>576</v>
      </c>
      <c r="F26" s="93">
        <v>2650437</v>
      </c>
      <c r="G26" s="32">
        <v>1.59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45147</v>
      </c>
      <c r="B27" s="32">
        <v>540614</v>
      </c>
      <c r="C27" s="31" t="s">
        <v>1044</v>
      </c>
      <c r="D27" s="31" t="s">
        <v>1047</v>
      </c>
      <c r="E27" s="31" t="s">
        <v>576</v>
      </c>
      <c r="F27" s="93">
        <v>5920717</v>
      </c>
      <c r="G27" s="32">
        <v>1.59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45147</v>
      </c>
      <c r="B28" s="32">
        <v>540614</v>
      </c>
      <c r="C28" s="31" t="s">
        <v>1044</v>
      </c>
      <c r="D28" s="31" t="s">
        <v>1100</v>
      </c>
      <c r="E28" s="31" t="s">
        <v>577</v>
      </c>
      <c r="F28" s="93">
        <v>8748295</v>
      </c>
      <c r="G28" s="32">
        <v>1.63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45147</v>
      </c>
      <c r="B29" s="32">
        <v>540614</v>
      </c>
      <c r="C29" s="31" t="s">
        <v>1044</v>
      </c>
      <c r="D29" s="31" t="s">
        <v>1101</v>
      </c>
      <c r="E29" s="31" t="s">
        <v>577</v>
      </c>
      <c r="F29" s="93">
        <v>2650437</v>
      </c>
      <c r="G29" s="32">
        <v>1.59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45147</v>
      </c>
      <c r="B30" s="32">
        <v>540614</v>
      </c>
      <c r="C30" s="31" t="s">
        <v>1044</v>
      </c>
      <c r="D30" s="31" t="s">
        <v>1047</v>
      </c>
      <c r="E30" s="31" t="s">
        <v>577</v>
      </c>
      <c r="F30" s="93">
        <v>5920717</v>
      </c>
      <c r="G30" s="32">
        <v>1.59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45147</v>
      </c>
      <c r="B31" s="32">
        <v>540614</v>
      </c>
      <c r="C31" s="31" t="s">
        <v>1044</v>
      </c>
      <c r="D31" s="31" t="s">
        <v>1046</v>
      </c>
      <c r="E31" s="31" t="s">
        <v>577</v>
      </c>
      <c r="F31" s="93">
        <v>11407007</v>
      </c>
      <c r="G31" s="32">
        <v>1.65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45147</v>
      </c>
      <c r="B32" s="32">
        <v>540614</v>
      </c>
      <c r="C32" s="31" t="s">
        <v>1044</v>
      </c>
      <c r="D32" s="31" t="s">
        <v>1046</v>
      </c>
      <c r="E32" s="31" t="s">
        <v>576</v>
      </c>
      <c r="F32" s="93">
        <v>11407007</v>
      </c>
      <c r="G32" s="32">
        <v>1.64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45147</v>
      </c>
      <c r="B33" s="32">
        <v>540614</v>
      </c>
      <c r="C33" s="31" t="s">
        <v>1044</v>
      </c>
      <c r="D33" s="31" t="s">
        <v>1102</v>
      </c>
      <c r="E33" s="31" t="s">
        <v>577</v>
      </c>
      <c r="F33" s="93">
        <v>3045469</v>
      </c>
      <c r="G33" s="32">
        <v>1.47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45147</v>
      </c>
      <c r="B34" s="32">
        <v>540614</v>
      </c>
      <c r="C34" s="31" t="s">
        <v>1044</v>
      </c>
      <c r="D34" s="31" t="s">
        <v>1102</v>
      </c>
      <c r="E34" s="31" t="s">
        <v>576</v>
      </c>
      <c r="F34" s="93">
        <v>3045469</v>
      </c>
      <c r="G34" s="32">
        <v>1.46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45147</v>
      </c>
      <c r="B35" s="32">
        <v>540614</v>
      </c>
      <c r="C35" s="31" t="s">
        <v>1044</v>
      </c>
      <c r="D35" s="31" t="s">
        <v>1103</v>
      </c>
      <c r="E35" s="31" t="s">
        <v>576</v>
      </c>
      <c r="F35" s="93">
        <v>2140000</v>
      </c>
      <c r="G35" s="32">
        <v>1.52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45147</v>
      </c>
      <c r="B36" s="32">
        <v>540614</v>
      </c>
      <c r="C36" s="31" t="s">
        <v>1044</v>
      </c>
      <c r="D36" s="31" t="s">
        <v>1103</v>
      </c>
      <c r="E36" s="31" t="s">
        <v>577</v>
      </c>
      <c r="F36" s="93">
        <v>2140000</v>
      </c>
      <c r="G36" s="32">
        <v>1.59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45147</v>
      </c>
      <c r="B37" s="32">
        <v>540614</v>
      </c>
      <c r="C37" s="31" t="s">
        <v>1044</v>
      </c>
      <c r="D37" s="31" t="s">
        <v>1104</v>
      </c>
      <c r="E37" s="31" t="s">
        <v>576</v>
      </c>
      <c r="F37" s="93">
        <v>4500000</v>
      </c>
      <c r="G37" s="32">
        <v>1.4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45147</v>
      </c>
      <c r="B38" s="32">
        <v>540614</v>
      </c>
      <c r="C38" s="31" t="s">
        <v>1044</v>
      </c>
      <c r="D38" s="31" t="s">
        <v>1050</v>
      </c>
      <c r="E38" s="31" t="s">
        <v>577</v>
      </c>
      <c r="F38" s="93">
        <v>2200010</v>
      </c>
      <c r="G38" s="32">
        <v>1.61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45147</v>
      </c>
      <c r="B39" s="32">
        <v>540614</v>
      </c>
      <c r="C39" s="31" t="s">
        <v>1044</v>
      </c>
      <c r="D39" s="31" t="s">
        <v>1049</v>
      </c>
      <c r="E39" s="31" t="s">
        <v>576</v>
      </c>
      <c r="F39" s="93">
        <v>2500020</v>
      </c>
      <c r="G39" s="32">
        <v>1.64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45147</v>
      </c>
      <c r="B40" s="32">
        <v>540614</v>
      </c>
      <c r="C40" s="31" t="s">
        <v>1044</v>
      </c>
      <c r="D40" s="31" t="s">
        <v>1050</v>
      </c>
      <c r="E40" s="31" t="s">
        <v>576</v>
      </c>
      <c r="F40" s="93">
        <v>2200010</v>
      </c>
      <c r="G40" s="32">
        <v>1.68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45147</v>
      </c>
      <c r="B41" s="32">
        <v>540614</v>
      </c>
      <c r="C41" s="31" t="s">
        <v>1044</v>
      </c>
      <c r="D41" s="31" t="s">
        <v>1105</v>
      </c>
      <c r="E41" s="31" t="s">
        <v>576</v>
      </c>
      <c r="F41" s="93">
        <v>2087481</v>
      </c>
      <c r="G41" s="32">
        <v>1.65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45147</v>
      </c>
      <c r="B42" s="32">
        <v>540614</v>
      </c>
      <c r="C42" s="31" t="s">
        <v>1044</v>
      </c>
      <c r="D42" s="31" t="s">
        <v>1105</v>
      </c>
      <c r="E42" s="31" t="s">
        <v>577</v>
      </c>
      <c r="F42" s="93">
        <v>2087481</v>
      </c>
      <c r="G42" s="32">
        <v>1.68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45147</v>
      </c>
      <c r="B43" s="32">
        <v>540614</v>
      </c>
      <c r="C43" s="31" t="s">
        <v>1044</v>
      </c>
      <c r="D43" s="31" t="s">
        <v>1106</v>
      </c>
      <c r="E43" s="31" t="s">
        <v>577</v>
      </c>
      <c r="F43" s="93">
        <v>2895000</v>
      </c>
      <c r="G43" s="32">
        <v>1.59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45147</v>
      </c>
      <c r="B44" s="32">
        <v>540614</v>
      </c>
      <c r="C44" s="31" t="s">
        <v>1044</v>
      </c>
      <c r="D44" s="31" t="s">
        <v>1095</v>
      </c>
      <c r="E44" s="31" t="s">
        <v>577</v>
      </c>
      <c r="F44" s="93">
        <v>1911640</v>
      </c>
      <c r="G44" s="32">
        <v>1.66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45147</v>
      </c>
      <c r="B45" s="32">
        <v>540614</v>
      </c>
      <c r="C45" s="31" t="s">
        <v>1044</v>
      </c>
      <c r="D45" s="31" t="s">
        <v>1095</v>
      </c>
      <c r="E45" s="31" t="s">
        <v>576</v>
      </c>
      <c r="F45" s="93">
        <v>1911640</v>
      </c>
      <c r="G45" s="32">
        <v>1.68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45147</v>
      </c>
      <c r="B46" s="32">
        <v>540614</v>
      </c>
      <c r="C46" s="31" t="s">
        <v>1044</v>
      </c>
      <c r="D46" s="31" t="s">
        <v>1107</v>
      </c>
      <c r="E46" s="31" t="s">
        <v>577</v>
      </c>
      <c r="F46" s="93">
        <v>2457932</v>
      </c>
      <c r="G46" s="32">
        <v>1.63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45147</v>
      </c>
      <c r="B47" s="32">
        <v>540614</v>
      </c>
      <c r="C47" s="31" t="s">
        <v>1044</v>
      </c>
      <c r="D47" s="31" t="s">
        <v>1107</v>
      </c>
      <c r="E47" s="31" t="s">
        <v>576</v>
      </c>
      <c r="F47" s="93">
        <v>2457932</v>
      </c>
      <c r="G47" s="32">
        <v>1.63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45147</v>
      </c>
      <c r="B48" s="32">
        <v>540614</v>
      </c>
      <c r="C48" s="31" t="s">
        <v>1044</v>
      </c>
      <c r="D48" s="31" t="s">
        <v>1108</v>
      </c>
      <c r="E48" s="31" t="s">
        <v>577</v>
      </c>
      <c r="F48" s="93">
        <v>3367813</v>
      </c>
      <c r="G48" s="32">
        <v>1.66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45147</v>
      </c>
      <c r="B49" s="32">
        <v>540614</v>
      </c>
      <c r="C49" s="31" t="s">
        <v>1044</v>
      </c>
      <c r="D49" s="31" t="s">
        <v>1051</v>
      </c>
      <c r="E49" s="31" t="s">
        <v>576</v>
      </c>
      <c r="F49" s="93">
        <v>19482</v>
      </c>
      <c r="G49" s="32">
        <v>1.43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45147</v>
      </c>
      <c r="B50" s="32">
        <v>540614</v>
      </c>
      <c r="C50" s="31" t="s">
        <v>1044</v>
      </c>
      <c r="D50" s="31" t="s">
        <v>1051</v>
      </c>
      <c r="E50" s="31" t="s">
        <v>577</v>
      </c>
      <c r="F50" s="93">
        <v>11600488</v>
      </c>
      <c r="G50" s="32">
        <v>1.51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45147</v>
      </c>
      <c r="B51" s="32">
        <v>540614</v>
      </c>
      <c r="C51" s="31" t="s">
        <v>1044</v>
      </c>
      <c r="D51" s="31" t="s">
        <v>1109</v>
      </c>
      <c r="E51" s="31" t="s">
        <v>577</v>
      </c>
      <c r="F51" s="93">
        <v>21140340</v>
      </c>
      <c r="G51" s="32">
        <v>1.42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45147</v>
      </c>
      <c r="B52" s="32">
        <v>540614</v>
      </c>
      <c r="C52" s="31" t="s">
        <v>1044</v>
      </c>
      <c r="D52" s="31" t="s">
        <v>1110</v>
      </c>
      <c r="E52" s="31" t="s">
        <v>577</v>
      </c>
      <c r="F52" s="93">
        <v>20000000</v>
      </c>
      <c r="G52" s="32">
        <v>1.62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45147</v>
      </c>
      <c r="B53" s="32">
        <v>540614</v>
      </c>
      <c r="C53" s="31" t="s">
        <v>1044</v>
      </c>
      <c r="D53" s="31" t="s">
        <v>1111</v>
      </c>
      <c r="E53" s="31" t="s">
        <v>577</v>
      </c>
      <c r="F53" s="93">
        <v>2098000</v>
      </c>
      <c r="G53" s="32">
        <v>1.63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45147</v>
      </c>
      <c r="B54" s="32">
        <v>540614</v>
      </c>
      <c r="C54" s="31" t="s">
        <v>1044</v>
      </c>
      <c r="D54" s="31" t="s">
        <v>1111</v>
      </c>
      <c r="E54" s="31" t="s">
        <v>576</v>
      </c>
      <c r="F54" s="93">
        <v>849000</v>
      </c>
      <c r="G54" s="32">
        <v>1.64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45147</v>
      </c>
      <c r="B55" s="32">
        <v>540614</v>
      </c>
      <c r="C55" s="31" t="s">
        <v>1044</v>
      </c>
      <c r="D55" s="31" t="s">
        <v>950</v>
      </c>
      <c r="E55" s="31" t="s">
        <v>576</v>
      </c>
      <c r="F55" s="93">
        <v>13830529</v>
      </c>
      <c r="G55" s="32">
        <v>1.64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45147</v>
      </c>
      <c r="B56" s="32">
        <v>540614</v>
      </c>
      <c r="C56" s="31" t="s">
        <v>1044</v>
      </c>
      <c r="D56" s="31" t="s">
        <v>950</v>
      </c>
      <c r="E56" s="31" t="s">
        <v>577</v>
      </c>
      <c r="F56" s="93">
        <v>13830529</v>
      </c>
      <c r="G56" s="32">
        <v>1.67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45147</v>
      </c>
      <c r="B57" s="32">
        <v>540614</v>
      </c>
      <c r="C57" s="31" t="s">
        <v>1044</v>
      </c>
      <c r="D57" s="31" t="s">
        <v>1112</v>
      </c>
      <c r="E57" s="31" t="s">
        <v>577</v>
      </c>
      <c r="F57" s="93">
        <v>3975000</v>
      </c>
      <c r="G57" s="32">
        <v>1.53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45147</v>
      </c>
      <c r="B58" s="32">
        <v>540614</v>
      </c>
      <c r="C58" s="31" t="s">
        <v>1044</v>
      </c>
      <c r="D58" s="31" t="s">
        <v>1045</v>
      </c>
      <c r="E58" s="31" t="s">
        <v>577</v>
      </c>
      <c r="F58" s="93">
        <v>4055012</v>
      </c>
      <c r="G58" s="32">
        <v>1.64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45147</v>
      </c>
      <c r="B59" s="32">
        <v>540614</v>
      </c>
      <c r="C59" s="31" t="s">
        <v>1044</v>
      </c>
      <c r="D59" s="31" t="s">
        <v>1112</v>
      </c>
      <c r="E59" s="31" t="s">
        <v>576</v>
      </c>
      <c r="F59" s="93">
        <v>3975000</v>
      </c>
      <c r="G59" s="32">
        <v>1.53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45147</v>
      </c>
      <c r="B60" s="32">
        <v>540614</v>
      </c>
      <c r="C60" s="31" t="s">
        <v>1044</v>
      </c>
      <c r="D60" s="31" t="s">
        <v>1045</v>
      </c>
      <c r="E60" s="31" t="s">
        <v>576</v>
      </c>
      <c r="F60" s="93">
        <v>4055012</v>
      </c>
      <c r="G60" s="32">
        <v>1.64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45147</v>
      </c>
      <c r="B61" s="32">
        <v>540614</v>
      </c>
      <c r="C61" s="31" t="s">
        <v>1044</v>
      </c>
      <c r="D61" s="31" t="s">
        <v>1113</v>
      </c>
      <c r="E61" s="31" t="s">
        <v>576</v>
      </c>
      <c r="F61" s="93">
        <v>3435000</v>
      </c>
      <c r="G61" s="32">
        <v>1.6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45147</v>
      </c>
      <c r="B62" s="32">
        <v>532216</v>
      </c>
      <c r="C62" s="31" t="s">
        <v>1114</v>
      </c>
      <c r="D62" s="31" t="s">
        <v>1115</v>
      </c>
      <c r="E62" s="31" t="s">
        <v>577</v>
      </c>
      <c r="F62" s="93">
        <v>35835</v>
      </c>
      <c r="G62" s="32">
        <v>63.27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45147</v>
      </c>
      <c r="B63" s="32">
        <v>532216</v>
      </c>
      <c r="C63" s="31" t="s">
        <v>1114</v>
      </c>
      <c r="D63" s="31" t="s">
        <v>1115</v>
      </c>
      <c r="E63" s="31" t="s">
        <v>577</v>
      </c>
      <c r="F63" s="93">
        <v>20835</v>
      </c>
      <c r="G63" s="32">
        <v>63.1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45147</v>
      </c>
      <c r="B64" s="32">
        <v>542924</v>
      </c>
      <c r="C64" s="31" t="s">
        <v>1052</v>
      </c>
      <c r="D64" s="31" t="s">
        <v>1053</v>
      </c>
      <c r="E64" s="31" t="s">
        <v>577</v>
      </c>
      <c r="F64" s="93">
        <v>147000</v>
      </c>
      <c r="G64" s="32">
        <v>4.43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45147</v>
      </c>
      <c r="B65" s="32">
        <v>542924</v>
      </c>
      <c r="C65" s="31" t="s">
        <v>1052</v>
      </c>
      <c r="D65" s="31" t="s">
        <v>1054</v>
      </c>
      <c r="E65" s="31" t="s">
        <v>577</v>
      </c>
      <c r="F65" s="93">
        <v>213500</v>
      </c>
      <c r="G65" s="32">
        <v>4.42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45147</v>
      </c>
      <c r="B66" s="32">
        <v>543286</v>
      </c>
      <c r="C66" s="31" t="s">
        <v>1116</v>
      </c>
      <c r="D66" s="31" t="s">
        <v>1117</v>
      </c>
      <c r="E66" s="31" t="s">
        <v>577</v>
      </c>
      <c r="F66" s="93">
        <v>36000</v>
      </c>
      <c r="G66" s="32">
        <v>25.27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45147</v>
      </c>
      <c r="B67" s="32">
        <v>543286</v>
      </c>
      <c r="C67" s="31" t="s">
        <v>1116</v>
      </c>
      <c r="D67" s="31" t="s">
        <v>1118</v>
      </c>
      <c r="E67" s="31" t="s">
        <v>577</v>
      </c>
      <c r="F67" s="93">
        <v>30000</v>
      </c>
      <c r="G67" s="32">
        <v>25.6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45147</v>
      </c>
      <c r="B68" s="32">
        <v>543286</v>
      </c>
      <c r="C68" s="31" t="s">
        <v>1116</v>
      </c>
      <c r="D68" s="31" t="s">
        <v>1119</v>
      </c>
      <c r="E68" s="31" t="s">
        <v>577</v>
      </c>
      <c r="F68" s="93">
        <v>168000</v>
      </c>
      <c r="G68" s="32">
        <v>25.11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45147</v>
      </c>
      <c r="B69" s="32">
        <v>543286</v>
      </c>
      <c r="C69" s="31" t="s">
        <v>1116</v>
      </c>
      <c r="D69" s="31" t="s">
        <v>1120</v>
      </c>
      <c r="E69" s="31" t="s">
        <v>577</v>
      </c>
      <c r="F69" s="93">
        <v>36000</v>
      </c>
      <c r="G69" s="32">
        <v>25.33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45147</v>
      </c>
      <c r="B70" s="32">
        <v>543286</v>
      </c>
      <c r="C70" s="31" t="s">
        <v>1116</v>
      </c>
      <c r="D70" s="31" t="s">
        <v>1121</v>
      </c>
      <c r="E70" s="31" t="s">
        <v>577</v>
      </c>
      <c r="F70" s="93">
        <v>78000</v>
      </c>
      <c r="G70" s="32">
        <v>24.72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45147</v>
      </c>
      <c r="B71" s="32">
        <v>543286</v>
      </c>
      <c r="C71" s="31" t="s">
        <v>1116</v>
      </c>
      <c r="D71" s="31" t="s">
        <v>1122</v>
      </c>
      <c r="E71" s="31" t="s">
        <v>577</v>
      </c>
      <c r="F71" s="93">
        <v>30000</v>
      </c>
      <c r="G71" s="32">
        <v>24.6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45147</v>
      </c>
      <c r="B72" s="32">
        <v>538539</v>
      </c>
      <c r="C72" s="31" t="s">
        <v>1055</v>
      </c>
      <c r="D72" s="31" t="s">
        <v>950</v>
      </c>
      <c r="E72" s="31" t="s">
        <v>577</v>
      </c>
      <c r="F72" s="93">
        <v>315349</v>
      </c>
      <c r="G72" s="32">
        <v>24.34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45147</v>
      </c>
      <c r="B73" s="32">
        <v>538539</v>
      </c>
      <c r="C73" s="31" t="s">
        <v>1055</v>
      </c>
      <c r="D73" s="31" t="s">
        <v>1123</v>
      </c>
      <c r="E73" s="31" t="s">
        <v>577</v>
      </c>
      <c r="F73" s="93">
        <v>106716</v>
      </c>
      <c r="G73" s="32">
        <v>24.34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45147</v>
      </c>
      <c r="B74" s="32">
        <v>538539</v>
      </c>
      <c r="C74" s="31" t="s">
        <v>1055</v>
      </c>
      <c r="D74" s="31" t="s">
        <v>1124</v>
      </c>
      <c r="E74" s="31" t="s">
        <v>577</v>
      </c>
      <c r="F74" s="93">
        <v>90000</v>
      </c>
      <c r="G74" s="32">
        <v>24.34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45147</v>
      </c>
      <c r="B75" s="32">
        <v>538539</v>
      </c>
      <c r="C75" s="31" t="s">
        <v>1055</v>
      </c>
      <c r="D75" s="31" t="s">
        <v>1125</v>
      </c>
      <c r="E75" s="31" t="s">
        <v>577</v>
      </c>
      <c r="F75" s="93">
        <v>400000</v>
      </c>
      <c r="G75" s="32">
        <v>24.34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45147</v>
      </c>
      <c r="B76" s="32">
        <v>538539</v>
      </c>
      <c r="C76" s="31" t="s">
        <v>1055</v>
      </c>
      <c r="D76" s="31" t="s">
        <v>1126</v>
      </c>
      <c r="E76" s="31" t="s">
        <v>577</v>
      </c>
      <c r="F76" s="93">
        <v>100000</v>
      </c>
      <c r="G76" s="32">
        <v>24.34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45147</v>
      </c>
      <c r="B77" s="32">
        <v>530443</v>
      </c>
      <c r="C77" s="31" t="s">
        <v>1127</v>
      </c>
      <c r="D77" s="31" t="s">
        <v>950</v>
      </c>
      <c r="E77" s="31" t="s">
        <v>577</v>
      </c>
      <c r="F77" s="93">
        <v>25000</v>
      </c>
      <c r="G77" s="32">
        <v>12.39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45147</v>
      </c>
      <c r="B78" s="32">
        <v>531289</v>
      </c>
      <c r="C78" s="31" t="s">
        <v>1128</v>
      </c>
      <c r="D78" s="31" t="s">
        <v>1039</v>
      </c>
      <c r="E78" s="31" t="s">
        <v>577</v>
      </c>
      <c r="F78" s="93">
        <v>46364</v>
      </c>
      <c r="G78" s="32">
        <v>125.55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45147</v>
      </c>
      <c r="B79" s="32">
        <v>531289</v>
      </c>
      <c r="C79" s="31" t="s">
        <v>1128</v>
      </c>
      <c r="D79" s="31" t="s">
        <v>1039</v>
      </c>
      <c r="E79" s="31" t="s">
        <v>577</v>
      </c>
      <c r="F79" s="93">
        <v>46364</v>
      </c>
      <c r="G79" s="32">
        <v>122.69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45147</v>
      </c>
      <c r="B80" s="32">
        <v>538772</v>
      </c>
      <c r="C80" s="31" t="s">
        <v>1129</v>
      </c>
      <c r="D80" s="31" t="s">
        <v>950</v>
      </c>
      <c r="E80" s="31" t="s">
        <v>577</v>
      </c>
      <c r="F80" s="93">
        <v>502938</v>
      </c>
      <c r="G80" s="32">
        <v>86.89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45147</v>
      </c>
      <c r="B81" s="32">
        <v>538772</v>
      </c>
      <c r="C81" s="31" t="s">
        <v>1129</v>
      </c>
      <c r="D81" s="31" t="s">
        <v>950</v>
      </c>
      <c r="E81" s="31" t="s">
        <v>577</v>
      </c>
      <c r="F81" s="93">
        <v>7</v>
      </c>
      <c r="G81" s="32">
        <v>86.19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45147</v>
      </c>
      <c r="B82" s="32">
        <v>538772</v>
      </c>
      <c r="C82" s="31" t="s">
        <v>1129</v>
      </c>
      <c r="D82" s="31" t="s">
        <v>1056</v>
      </c>
      <c r="E82" s="31" t="s">
        <v>577</v>
      </c>
      <c r="F82" s="93">
        <v>228105</v>
      </c>
      <c r="G82" s="32">
        <v>85.46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45147</v>
      </c>
      <c r="B83" s="32">
        <v>538772</v>
      </c>
      <c r="C83" s="31" t="s">
        <v>1129</v>
      </c>
      <c r="D83" s="31" t="s">
        <v>1056</v>
      </c>
      <c r="E83" s="31" t="s">
        <v>577</v>
      </c>
      <c r="F83" s="93">
        <v>500000</v>
      </c>
      <c r="G83" s="32">
        <v>86.9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45147</v>
      </c>
      <c r="B84" s="32">
        <v>538860</v>
      </c>
      <c r="C84" s="31" t="s">
        <v>1130</v>
      </c>
      <c r="D84" s="31" t="s">
        <v>1131</v>
      </c>
      <c r="E84" s="31" t="s">
        <v>577</v>
      </c>
      <c r="F84" s="93">
        <v>450000</v>
      </c>
      <c r="G84" s="32">
        <v>0.93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45147</v>
      </c>
      <c r="B85" s="32">
        <v>538860</v>
      </c>
      <c r="C85" s="31" t="s">
        <v>1130</v>
      </c>
      <c r="D85" s="31" t="s">
        <v>1132</v>
      </c>
      <c r="E85" s="31" t="s">
        <v>577</v>
      </c>
      <c r="F85" s="93">
        <v>460003</v>
      </c>
      <c r="G85" s="32">
        <v>0.93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45147</v>
      </c>
      <c r="B86" s="32">
        <v>539143</v>
      </c>
      <c r="C86" s="31" t="s">
        <v>1057</v>
      </c>
      <c r="D86" s="31" t="s">
        <v>1058</v>
      </c>
      <c r="E86" s="31" t="s">
        <v>577</v>
      </c>
      <c r="F86" s="93">
        <v>102328</v>
      </c>
      <c r="G86" s="32">
        <v>7.36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45147</v>
      </c>
      <c r="B87" s="32">
        <v>526813</v>
      </c>
      <c r="C87" s="31" t="s">
        <v>1133</v>
      </c>
      <c r="D87" s="31" t="s">
        <v>1134</v>
      </c>
      <c r="E87" s="31" t="s">
        <v>577</v>
      </c>
      <c r="F87" s="93">
        <v>27890</v>
      </c>
      <c r="G87" s="32">
        <v>9.9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45147</v>
      </c>
      <c r="B88" s="32">
        <v>540709</v>
      </c>
      <c r="C88" s="31" t="s">
        <v>986</v>
      </c>
      <c r="D88" s="31" t="s">
        <v>1135</v>
      </c>
      <c r="E88" s="31" t="s">
        <v>577</v>
      </c>
      <c r="F88" s="93">
        <v>2550001</v>
      </c>
      <c r="G88" s="32">
        <v>2.09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45147</v>
      </c>
      <c r="B89" s="32">
        <v>540709</v>
      </c>
      <c r="C89" s="31" t="s">
        <v>986</v>
      </c>
      <c r="D89" s="31" t="s">
        <v>1136</v>
      </c>
      <c r="E89" s="31" t="s">
        <v>577</v>
      </c>
      <c r="F89" s="93">
        <v>5000000</v>
      </c>
      <c r="G89" s="32">
        <v>2.12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45147</v>
      </c>
      <c r="B90" s="32">
        <v>540709</v>
      </c>
      <c r="C90" s="31" t="s">
        <v>986</v>
      </c>
      <c r="D90" s="31" t="s">
        <v>1135</v>
      </c>
      <c r="E90" s="31" t="s">
        <v>577</v>
      </c>
      <c r="F90" s="93">
        <v>400000</v>
      </c>
      <c r="G90" s="32">
        <v>2.1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45147</v>
      </c>
      <c r="B91" s="32">
        <v>540709</v>
      </c>
      <c r="C91" s="31" t="s">
        <v>986</v>
      </c>
      <c r="D91" s="31" t="s">
        <v>950</v>
      </c>
      <c r="E91" s="31" t="s">
        <v>577</v>
      </c>
      <c r="F91" s="93">
        <v>4811581</v>
      </c>
      <c r="G91" s="32">
        <v>2.11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45147</v>
      </c>
      <c r="B92" s="32">
        <v>540709</v>
      </c>
      <c r="C92" s="31" t="s">
        <v>986</v>
      </c>
      <c r="D92" s="31" t="s">
        <v>1137</v>
      </c>
      <c r="E92" s="31" t="s">
        <v>577</v>
      </c>
      <c r="F92" s="93">
        <v>4423474</v>
      </c>
      <c r="G92" s="32">
        <v>2.11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45147</v>
      </c>
      <c r="B93" s="32">
        <v>540709</v>
      </c>
      <c r="C93" s="31" t="s">
        <v>986</v>
      </c>
      <c r="D93" s="31" t="s">
        <v>950</v>
      </c>
      <c r="E93" s="31" t="s">
        <v>577</v>
      </c>
      <c r="F93" s="93">
        <v>19388107</v>
      </c>
      <c r="G93" s="32">
        <v>2.06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45147</v>
      </c>
      <c r="B94" s="32">
        <v>540709</v>
      </c>
      <c r="C94" s="31" t="s">
        <v>986</v>
      </c>
      <c r="D94" s="31" t="s">
        <v>1138</v>
      </c>
      <c r="E94" s="31" t="s">
        <v>577</v>
      </c>
      <c r="F94" s="93">
        <v>13289095</v>
      </c>
      <c r="G94" s="32">
        <v>2.1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45147</v>
      </c>
      <c r="B95" s="32">
        <v>540709</v>
      </c>
      <c r="C95" s="31" t="s">
        <v>986</v>
      </c>
      <c r="D95" s="31" t="s">
        <v>1123</v>
      </c>
      <c r="E95" s="31" t="s">
        <v>577</v>
      </c>
      <c r="F95" s="93">
        <v>3050748</v>
      </c>
      <c r="G95" s="32">
        <v>2.08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45147</v>
      </c>
      <c r="B96" s="32">
        <v>540709</v>
      </c>
      <c r="C96" s="31" t="s">
        <v>986</v>
      </c>
      <c r="D96" s="31" t="s">
        <v>1138</v>
      </c>
      <c r="E96" s="31" t="s">
        <v>577</v>
      </c>
      <c r="F96" s="93">
        <v>13021267</v>
      </c>
      <c r="G96" s="32">
        <v>2.0699999999999998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45147</v>
      </c>
      <c r="B97" s="32">
        <v>540709</v>
      </c>
      <c r="C97" s="31" t="s">
        <v>986</v>
      </c>
      <c r="D97" s="31" t="s">
        <v>1123</v>
      </c>
      <c r="E97" s="31" t="s">
        <v>577</v>
      </c>
      <c r="F97" s="93">
        <v>2134000</v>
      </c>
      <c r="G97" s="32">
        <v>2.09</v>
      </c>
      <c r="H97" s="32" t="s">
        <v>335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45147</v>
      </c>
      <c r="B98" s="32">
        <v>540709</v>
      </c>
      <c r="C98" s="31" t="s">
        <v>986</v>
      </c>
      <c r="D98" s="31" t="s">
        <v>990</v>
      </c>
      <c r="E98" s="31" t="s">
        <v>577</v>
      </c>
      <c r="F98" s="93">
        <v>14990935</v>
      </c>
      <c r="G98" s="32">
        <v>2.09</v>
      </c>
      <c r="H98" s="32" t="s">
        <v>335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45147</v>
      </c>
      <c r="B99" s="32">
        <v>540709</v>
      </c>
      <c r="C99" s="31" t="s">
        <v>986</v>
      </c>
      <c r="D99" s="31" t="s">
        <v>990</v>
      </c>
      <c r="E99" s="31" t="s">
        <v>577</v>
      </c>
      <c r="F99" s="93">
        <v>18440935</v>
      </c>
      <c r="G99" s="32">
        <v>2.09</v>
      </c>
      <c r="H99" s="32" t="s">
        <v>335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45147</v>
      </c>
      <c r="B100" s="32">
        <v>540709</v>
      </c>
      <c r="C100" s="31" t="s">
        <v>986</v>
      </c>
      <c r="D100" s="31" t="s">
        <v>1139</v>
      </c>
      <c r="E100" s="31" t="s">
        <v>577</v>
      </c>
      <c r="F100" s="93">
        <v>52173914</v>
      </c>
      <c r="G100" s="32">
        <v>2.1</v>
      </c>
      <c r="H100" s="32" t="s">
        <v>335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45147</v>
      </c>
      <c r="B101" s="32">
        <v>540709</v>
      </c>
      <c r="C101" s="31" t="s">
        <v>986</v>
      </c>
      <c r="D101" s="31" t="s">
        <v>1140</v>
      </c>
      <c r="E101" s="31" t="s">
        <v>577</v>
      </c>
      <c r="F101" s="93">
        <v>2765000</v>
      </c>
      <c r="G101" s="32">
        <v>2.08</v>
      </c>
      <c r="H101" s="32" t="s">
        <v>335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45147</v>
      </c>
      <c r="B102" s="32">
        <v>540709</v>
      </c>
      <c r="C102" s="31" t="s">
        <v>986</v>
      </c>
      <c r="D102" s="31" t="s">
        <v>1140</v>
      </c>
      <c r="E102" s="31" t="s">
        <v>577</v>
      </c>
      <c r="F102" s="93">
        <v>980000</v>
      </c>
      <c r="G102" s="32">
        <v>2.13</v>
      </c>
      <c r="H102" s="32" t="s">
        <v>335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45147</v>
      </c>
      <c r="B103" s="32">
        <v>540709</v>
      </c>
      <c r="C103" s="31" t="s">
        <v>986</v>
      </c>
      <c r="D103" s="31" t="s">
        <v>1103</v>
      </c>
      <c r="E103" s="31" t="s">
        <v>577</v>
      </c>
      <c r="F103" s="93">
        <v>2500000</v>
      </c>
      <c r="G103" s="32">
        <v>2.11</v>
      </c>
      <c r="H103" s="32" t="s">
        <v>335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45147</v>
      </c>
      <c r="B104" s="32">
        <v>540709</v>
      </c>
      <c r="C104" s="31" t="s">
        <v>986</v>
      </c>
      <c r="D104" s="31" t="s">
        <v>1103</v>
      </c>
      <c r="E104" s="31" t="s">
        <v>577</v>
      </c>
      <c r="F104" s="93">
        <v>1000000</v>
      </c>
      <c r="G104" s="32">
        <v>2.09</v>
      </c>
      <c r="H104" s="32" t="s">
        <v>335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45147</v>
      </c>
      <c r="B105" s="32">
        <v>543366</v>
      </c>
      <c r="C105" s="31" t="s">
        <v>1059</v>
      </c>
      <c r="D105" s="31" t="s">
        <v>1141</v>
      </c>
      <c r="E105" s="31" t="s">
        <v>577</v>
      </c>
      <c r="F105" s="93">
        <v>13200</v>
      </c>
      <c r="G105" s="32">
        <v>77.28</v>
      </c>
      <c r="H105" s="32" t="s">
        <v>335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45147</v>
      </c>
      <c r="B106" s="32">
        <v>543366</v>
      </c>
      <c r="C106" s="31" t="s">
        <v>1059</v>
      </c>
      <c r="D106" s="31" t="s">
        <v>1142</v>
      </c>
      <c r="E106" s="31" t="s">
        <v>577</v>
      </c>
      <c r="F106" s="93">
        <v>9600</v>
      </c>
      <c r="G106" s="32">
        <v>77.39</v>
      </c>
      <c r="H106" s="32" t="s">
        <v>335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45147</v>
      </c>
      <c r="B107" s="32">
        <v>530439</v>
      </c>
      <c r="C107" s="31" t="s">
        <v>1143</v>
      </c>
      <c r="D107" s="31" t="s">
        <v>1144</v>
      </c>
      <c r="E107" s="31" t="s">
        <v>577</v>
      </c>
      <c r="F107" s="93">
        <v>50471</v>
      </c>
      <c r="G107" s="32">
        <v>6.71</v>
      </c>
      <c r="H107" s="32" t="s">
        <v>335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45147</v>
      </c>
      <c r="B108" s="32">
        <v>540914</v>
      </c>
      <c r="C108" s="31" t="s">
        <v>1145</v>
      </c>
      <c r="D108" s="31" t="s">
        <v>1146</v>
      </c>
      <c r="E108" s="31" t="s">
        <v>577</v>
      </c>
      <c r="F108" s="93">
        <v>100000</v>
      </c>
      <c r="G108" s="32">
        <v>18.46</v>
      </c>
      <c r="H108" s="32" t="s">
        <v>335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45147</v>
      </c>
      <c r="B109" s="32">
        <v>540914</v>
      </c>
      <c r="C109" s="31" t="s">
        <v>1145</v>
      </c>
      <c r="D109" s="31" t="s">
        <v>1147</v>
      </c>
      <c r="E109" s="31" t="s">
        <v>577</v>
      </c>
      <c r="F109" s="93">
        <v>347923</v>
      </c>
      <c r="G109" s="32">
        <v>18.46</v>
      </c>
      <c r="H109" s="32" t="s">
        <v>335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45147</v>
      </c>
      <c r="B110" s="32">
        <v>543274</v>
      </c>
      <c r="C110" s="31" t="s">
        <v>1060</v>
      </c>
      <c r="D110" s="31" t="s">
        <v>1061</v>
      </c>
      <c r="E110" s="31" t="s">
        <v>577</v>
      </c>
      <c r="F110" s="93">
        <v>422550</v>
      </c>
      <c r="G110" s="32">
        <v>6.32</v>
      </c>
      <c r="H110" s="32" t="s">
        <v>335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45147</v>
      </c>
      <c r="B111" s="32">
        <v>539406</v>
      </c>
      <c r="C111" s="31" t="s">
        <v>1148</v>
      </c>
      <c r="D111" s="31" t="s">
        <v>1149</v>
      </c>
      <c r="E111" s="31" t="s">
        <v>577</v>
      </c>
      <c r="F111" s="93">
        <v>22000</v>
      </c>
      <c r="G111" s="32">
        <v>40.1</v>
      </c>
      <c r="H111" s="32" t="s">
        <v>335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45147</v>
      </c>
      <c r="B112" s="32">
        <v>539406</v>
      </c>
      <c r="C112" s="31" t="s">
        <v>1148</v>
      </c>
      <c r="D112" s="31" t="s">
        <v>1150</v>
      </c>
      <c r="E112" s="31" t="s">
        <v>577</v>
      </c>
      <c r="F112" s="93">
        <v>8193</v>
      </c>
      <c r="G112" s="32">
        <v>40.1</v>
      </c>
      <c r="H112" s="32" t="s">
        <v>335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45147</v>
      </c>
      <c r="B113" s="32">
        <v>539406</v>
      </c>
      <c r="C113" s="31" t="s">
        <v>1148</v>
      </c>
      <c r="D113" s="31" t="s">
        <v>1151</v>
      </c>
      <c r="E113" s="31" t="s">
        <v>577</v>
      </c>
      <c r="F113" s="93">
        <v>9561</v>
      </c>
      <c r="G113" s="32">
        <v>40.090000000000003</v>
      </c>
      <c r="H113" s="32" t="s">
        <v>335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45147</v>
      </c>
      <c r="B114" s="32">
        <v>511447</v>
      </c>
      <c r="C114" s="31" t="s">
        <v>987</v>
      </c>
      <c r="D114" s="31" t="s">
        <v>1152</v>
      </c>
      <c r="E114" s="31" t="s">
        <v>577</v>
      </c>
      <c r="F114" s="93">
        <v>1420150</v>
      </c>
      <c r="G114" s="32">
        <v>3.6</v>
      </c>
      <c r="H114" s="32" t="s">
        <v>335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45147</v>
      </c>
      <c r="B115" s="32">
        <v>511447</v>
      </c>
      <c r="C115" s="31" t="s">
        <v>987</v>
      </c>
      <c r="D115" s="31" t="s">
        <v>1152</v>
      </c>
      <c r="E115" s="31" t="s">
        <v>577</v>
      </c>
      <c r="F115" s="93">
        <v>2458166</v>
      </c>
      <c r="G115" s="32">
        <v>3.52</v>
      </c>
      <c r="H115" s="32" t="s">
        <v>335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45147</v>
      </c>
      <c r="B116" s="32">
        <v>539310</v>
      </c>
      <c r="C116" s="31" t="s">
        <v>1153</v>
      </c>
      <c r="D116" s="31" t="s">
        <v>1154</v>
      </c>
      <c r="E116" s="31" t="s">
        <v>577</v>
      </c>
      <c r="F116" s="93">
        <v>200000</v>
      </c>
      <c r="G116" s="32">
        <v>90.25</v>
      </c>
      <c r="H116" s="32" t="s">
        <v>335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45147</v>
      </c>
      <c r="B117" s="32">
        <v>539310</v>
      </c>
      <c r="C117" s="31" t="s">
        <v>1153</v>
      </c>
      <c r="D117" s="31" t="s">
        <v>1038</v>
      </c>
      <c r="E117" s="31" t="s">
        <v>577</v>
      </c>
      <c r="F117" s="93">
        <v>171066</v>
      </c>
      <c r="G117" s="32">
        <v>89.84</v>
      </c>
      <c r="H117" s="32" t="s">
        <v>335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45147</v>
      </c>
      <c r="B118" s="32">
        <v>539310</v>
      </c>
      <c r="C118" s="31" t="s">
        <v>1153</v>
      </c>
      <c r="D118" s="31" t="s">
        <v>1038</v>
      </c>
      <c r="E118" s="31" t="s">
        <v>577</v>
      </c>
      <c r="F118" s="93">
        <v>59574</v>
      </c>
      <c r="G118" s="32">
        <v>90.24</v>
      </c>
      <c r="H118" s="32" t="s">
        <v>335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45147</v>
      </c>
      <c r="B119" s="32">
        <v>530521</v>
      </c>
      <c r="C119" s="31" t="s">
        <v>1155</v>
      </c>
      <c r="D119" s="31" t="s">
        <v>1156</v>
      </c>
      <c r="E119" s="31" t="s">
        <v>577</v>
      </c>
      <c r="F119" s="93">
        <v>34500</v>
      </c>
      <c r="G119" s="32">
        <v>200.62</v>
      </c>
      <c r="H119" s="32" t="s">
        <v>335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45147</v>
      </c>
      <c r="B120" s="32">
        <v>531025</v>
      </c>
      <c r="C120" s="31" t="s">
        <v>988</v>
      </c>
      <c r="D120" s="31" t="s">
        <v>1157</v>
      </c>
      <c r="E120" s="31" t="s">
        <v>577</v>
      </c>
      <c r="F120" s="93">
        <v>4016337</v>
      </c>
      <c r="G120" s="32">
        <v>1.18</v>
      </c>
      <c r="H120" s="32" t="s">
        <v>335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45147</v>
      </c>
      <c r="B121" s="32">
        <v>531025</v>
      </c>
      <c r="C121" s="31" t="s">
        <v>988</v>
      </c>
      <c r="D121" s="31" t="s">
        <v>1062</v>
      </c>
      <c r="E121" s="31" t="s">
        <v>577</v>
      </c>
      <c r="F121" s="93">
        <v>6102559</v>
      </c>
      <c r="G121" s="32">
        <v>1.18</v>
      </c>
      <c r="H121" s="32" t="s">
        <v>335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45147</v>
      </c>
      <c r="B122" s="32">
        <v>531025</v>
      </c>
      <c r="C122" s="31" t="s">
        <v>988</v>
      </c>
      <c r="D122" s="31" t="s">
        <v>1062</v>
      </c>
      <c r="E122" s="31" t="s">
        <v>577</v>
      </c>
      <c r="F122" s="93">
        <v>6102559</v>
      </c>
      <c r="G122" s="32">
        <v>1.18</v>
      </c>
      <c r="H122" s="32" t="s">
        <v>335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45147</v>
      </c>
      <c r="B123" s="32">
        <v>531025</v>
      </c>
      <c r="C123" s="31" t="s">
        <v>988</v>
      </c>
      <c r="D123" s="31" t="s">
        <v>1157</v>
      </c>
      <c r="E123" s="31" t="s">
        <v>577</v>
      </c>
      <c r="F123" s="93">
        <v>4016337</v>
      </c>
      <c r="G123" s="32">
        <v>1.18</v>
      </c>
      <c r="H123" s="32" t="s">
        <v>335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45147</v>
      </c>
      <c r="B124" s="32">
        <v>531025</v>
      </c>
      <c r="C124" s="31" t="s">
        <v>988</v>
      </c>
      <c r="D124" s="31" t="s">
        <v>989</v>
      </c>
      <c r="E124" s="31" t="s">
        <v>577</v>
      </c>
      <c r="F124" s="93">
        <v>10000000</v>
      </c>
      <c r="G124" s="32">
        <v>1.18</v>
      </c>
      <c r="H124" s="32" t="s">
        <v>335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45147</v>
      </c>
      <c r="B125" s="32" t="s">
        <v>1158</v>
      </c>
      <c r="C125" s="31" t="s">
        <v>1159</v>
      </c>
      <c r="D125" s="31" t="s">
        <v>950</v>
      </c>
      <c r="E125" s="31" t="s">
        <v>576</v>
      </c>
      <c r="F125" s="93">
        <v>400000</v>
      </c>
      <c r="G125" s="32">
        <v>50.02</v>
      </c>
      <c r="H125" s="32" t="s">
        <v>903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45147</v>
      </c>
      <c r="B126" s="32" t="s">
        <v>1160</v>
      </c>
      <c r="C126" s="31" t="s">
        <v>1161</v>
      </c>
      <c r="D126" s="31" t="s">
        <v>1162</v>
      </c>
      <c r="E126" s="31" t="s">
        <v>576</v>
      </c>
      <c r="F126" s="93">
        <v>1000000</v>
      </c>
      <c r="G126" s="32">
        <v>0.95</v>
      </c>
      <c r="H126" s="32" t="s">
        <v>903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45147</v>
      </c>
      <c r="B127" s="32" t="s">
        <v>1160</v>
      </c>
      <c r="C127" s="31" t="s">
        <v>1161</v>
      </c>
      <c r="D127" s="31" t="s">
        <v>1163</v>
      </c>
      <c r="E127" s="31" t="s">
        <v>576</v>
      </c>
      <c r="F127" s="93">
        <v>1435714</v>
      </c>
      <c r="G127" s="32">
        <v>0.91</v>
      </c>
      <c r="H127" s="32" t="s">
        <v>903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45147</v>
      </c>
      <c r="B128" s="32" t="s">
        <v>1063</v>
      </c>
      <c r="C128" s="31" t="s">
        <v>1064</v>
      </c>
      <c r="D128" s="31" t="s">
        <v>1065</v>
      </c>
      <c r="E128" s="31" t="s">
        <v>576</v>
      </c>
      <c r="F128" s="93">
        <v>192000</v>
      </c>
      <c r="G128" s="32">
        <v>16.649999999999999</v>
      </c>
      <c r="H128" s="32" t="s">
        <v>903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45147</v>
      </c>
      <c r="B129" s="32" t="s">
        <v>1164</v>
      </c>
      <c r="C129" s="31" t="s">
        <v>1165</v>
      </c>
      <c r="D129" s="31" t="s">
        <v>893</v>
      </c>
      <c r="E129" s="31" t="s">
        <v>576</v>
      </c>
      <c r="F129" s="93">
        <v>6388104</v>
      </c>
      <c r="G129" s="32">
        <v>18.12</v>
      </c>
      <c r="H129" s="32" t="s">
        <v>903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45147</v>
      </c>
      <c r="B130" s="32" t="s">
        <v>1004</v>
      </c>
      <c r="C130" s="31" t="s">
        <v>1005</v>
      </c>
      <c r="D130" s="31" t="s">
        <v>893</v>
      </c>
      <c r="E130" s="31" t="s">
        <v>576</v>
      </c>
      <c r="F130" s="93">
        <v>198030</v>
      </c>
      <c r="G130" s="32">
        <v>245.3</v>
      </c>
      <c r="H130" s="32" t="s">
        <v>903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45147</v>
      </c>
      <c r="B131" s="32" t="s">
        <v>1004</v>
      </c>
      <c r="C131" s="31" t="s">
        <v>1005</v>
      </c>
      <c r="D131" s="31" t="s">
        <v>1166</v>
      </c>
      <c r="E131" s="31" t="s">
        <v>576</v>
      </c>
      <c r="F131" s="93">
        <v>208933</v>
      </c>
      <c r="G131" s="32">
        <v>245.72</v>
      </c>
      <c r="H131" s="32" t="s">
        <v>903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45147</v>
      </c>
      <c r="B132" s="32" t="s">
        <v>1004</v>
      </c>
      <c r="C132" s="31" t="s">
        <v>1005</v>
      </c>
      <c r="D132" s="31" t="s">
        <v>1167</v>
      </c>
      <c r="E132" s="31" t="s">
        <v>576</v>
      </c>
      <c r="F132" s="93">
        <v>250178</v>
      </c>
      <c r="G132" s="32">
        <v>247.82</v>
      </c>
      <c r="H132" s="32" t="s">
        <v>903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45147</v>
      </c>
      <c r="B133" s="32" t="s">
        <v>1004</v>
      </c>
      <c r="C133" s="31" t="s">
        <v>1005</v>
      </c>
      <c r="D133" s="31" t="s">
        <v>938</v>
      </c>
      <c r="E133" s="31" t="s">
        <v>576</v>
      </c>
      <c r="F133" s="93">
        <v>260192</v>
      </c>
      <c r="G133" s="32">
        <v>247.44</v>
      </c>
      <c r="H133" s="32" t="s">
        <v>903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45147</v>
      </c>
      <c r="B134" s="32" t="s">
        <v>1004</v>
      </c>
      <c r="C134" s="31" t="s">
        <v>1005</v>
      </c>
      <c r="D134" s="31" t="s">
        <v>578</v>
      </c>
      <c r="E134" s="31" t="s">
        <v>576</v>
      </c>
      <c r="F134" s="93">
        <v>415924</v>
      </c>
      <c r="G134" s="32">
        <v>241.88</v>
      </c>
      <c r="H134" s="32" t="s">
        <v>903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45147</v>
      </c>
      <c r="B135" s="32" t="s">
        <v>1006</v>
      </c>
      <c r="C135" s="31" t="s">
        <v>1007</v>
      </c>
      <c r="D135" s="31" t="s">
        <v>1168</v>
      </c>
      <c r="E135" s="31" t="s">
        <v>576</v>
      </c>
      <c r="F135" s="93">
        <v>47183</v>
      </c>
      <c r="G135" s="32">
        <v>7.76</v>
      </c>
      <c r="H135" s="32" t="s">
        <v>903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45147</v>
      </c>
      <c r="B136" s="32" t="s">
        <v>899</v>
      </c>
      <c r="C136" s="31" t="s">
        <v>900</v>
      </c>
      <c r="D136" s="31" t="s">
        <v>1169</v>
      </c>
      <c r="E136" s="31" t="s">
        <v>576</v>
      </c>
      <c r="F136" s="93">
        <v>600000</v>
      </c>
      <c r="G136" s="32">
        <v>11.84</v>
      </c>
      <c r="H136" s="32" t="s">
        <v>903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45147</v>
      </c>
      <c r="B137" s="32" t="s">
        <v>899</v>
      </c>
      <c r="C137" s="31" t="s">
        <v>900</v>
      </c>
      <c r="D137" s="31" t="s">
        <v>936</v>
      </c>
      <c r="E137" s="31" t="s">
        <v>576</v>
      </c>
      <c r="F137" s="93">
        <v>2847</v>
      </c>
      <c r="G137" s="32">
        <v>11.45</v>
      </c>
      <c r="H137" s="32" t="s">
        <v>903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45147</v>
      </c>
      <c r="B138" s="32" t="s">
        <v>899</v>
      </c>
      <c r="C138" s="31" t="s">
        <v>900</v>
      </c>
      <c r="D138" s="31" t="s">
        <v>1009</v>
      </c>
      <c r="E138" s="31" t="s">
        <v>576</v>
      </c>
      <c r="F138" s="93">
        <v>385321</v>
      </c>
      <c r="G138" s="32">
        <v>11.62</v>
      </c>
      <c r="H138" s="32" t="s">
        <v>903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45147</v>
      </c>
      <c r="B139" s="32" t="s">
        <v>1170</v>
      </c>
      <c r="C139" s="31" t="s">
        <v>1171</v>
      </c>
      <c r="D139" s="31" t="s">
        <v>1008</v>
      </c>
      <c r="E139" s="31" t="s">
        <v>576</v>
      </c>
      <c r="F139" s="93">
        <v>188000</v>
      </c>
      <c r="G139" s="32">
        <v>135</v>
      </c>
      <c r="H139" s="32" t="s">
        <v>903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45147</v>
      </c>
      <c r="B140" s="32" t="s">
        <v>1172</v>
      </c>
      <c r="C140" s="31" t="s">
        <v>1173</v>
      </c>
      <c r="D140" s="31" t="s">
        <v>1174</v>
      </c>
      <c r="E140" s="31" t="s">
        <v>576</v>
      </c>
      <c r="F140" s="93">
        <v>10173480</v>
      </c>
      <c r="G140" s="32">
        <v>2.58</v>
      </c>
      <c r="H140" s="32" t="s">
        <v>903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45147</v>
      </c>
      <c r="B141" s="32" t="s">
        <v>1066</v>
      </c>
      <c r="C141" s="31" t="s">
        <v>1067</v>
      </c>
      <c r="D141" s="31" t="s">
        <v>1048</v>
      </c>
      <c r="E141" s="31" t="s">
        <v>576</v>
      </c>
      <c r="F141" s="93">
        <v>1000000</v>
      </c>
      <c r="G141" s="32">
        <v>9.5</v>
      </c>
      <c r="H141" s="32" t="s">
        <v>903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45147</v>
      </c>
      <c r="B142" s="32" t="s">
        <v>278</v>
      </c>
      <c r="C142" s="31" t="s">
        <v>1175</v>
      </c>
      <c r="D142" s="31" t="s">
        <v>578</v>
      </c>
      <c r="E142" s="31" t="s">
        <v>576</v>
      </c>
      <c r="F142" s="93">
        <v>1110300</v>
      </c>
      <c r="G142" s="32">
        <v>1698.72</v>
      </c>
      <c r="H142" s="32" t="s">
        <v>903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45147</v>
      </c>
      <c r="B143" s="32" t="s">
        <v>1176</v>
      </c>
      <c r="C143" s="31" t="s">
        <v>1177</v>
      </c>
      <c r="D143" s="31" t="s">
        <v>1003</v>
      </c>
      <c r="E143" s="31" t="s">
        <v>576</v>
      </c>
      <c r="F143" s="93">
        <v>69000</v>
      </c>
      <c r="G143" s="32">
        <v>120.34</v>
      </c>
      <c r="H143" s="32" t="s">
        <v>903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45147</v>
      </c>
      <c r="B144" s="32" t="s">
        <v>1178</v>
      </c>
      <c r="C144" s="31" t="s">
        <v>1179</v>
      </c>
      <c r="D144" s="31" t="s">
        <v>1008</v>
      </c>
      <c r="E144" s="31" t="s">
        <v>576</v>
      </c>
      <c r="F144" s="93">
        <v>45852</v>
      </c>
      <c r="G144" s="32">
        <v>62.64</v>
      </c>
      <c r="H144" s="32" t="s">
        <v>903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45147</v>
      </c>
      <c r="B145" s="32" t="s">
        <v>1178</v>
      </c>
      <c r="C145" s="31" t="s">
        <v>1179</v>
      </c>
      <c r="D145" s="31" t="s">
        <v>1180</v>
      </c>
      <c r="E145" s="31" t="s">
        <v>576</v>
      </c>
      <c r="F145" s="93">
        <v>50772</v>
      </c>
      <c r="G145" s="32">
        <v>62.8</v>
      </c>
      <c r="H145" s="32" t="s">
        <v>903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45147</v>
      </c>
      <c r="B146" s="32" t="s">
        <v>1178</v>
      </c>
      <c r="C146" s="31" t="s">
        <v>1179</v>
      </c>
      <c r="D146" s="31" t="s">
        <v>1181</v>
      </c>
      <c r="E146" s="31" t="s">
        <v>576</v>
      </c>
      <c r="F146" s="93">
        <v>50000</v>
      </c>
      <c r="G146" s="32">
        <v>62.9</v>
      </c>
      <c r="H146" s="32" t="s">
        <v>903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45147</v>
      </c>
      <c r="B147" s="32" t="s">
        <v>1178</v>
      </c>
      <c r="C147" s="31" t="s">
        <v>1179</v>
      </c>
      <c r="D147" s="31" t="s">
        <v>1115</v>
      </c>
      <c r="E147" s="31" t="s">
        <v>576</v>
      </c>
      <c r="F147" s="93">
        <v>45014</v>
      </c>
      <c r="G147" s="32">
        <v>62.1</v>
      </c>
      <c r="H147" s="32" t="s">
        <v>903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45147</v>
      </c>
      <c r="B148" s="32" t="s">
        <v>1182</v>
      </c>
      <c r="C148" s="31" t="s">
        <v>1183</v>
      </c>
      <c r="D148" s="31" t="s">
        <v>937</v>
      </c>
      <c r="E148" s="31" t="s">
        <v>576</v>
      </c>
      <c r="F148" s="93">
        <v>3117678</v>
      </c>
      <c r="G148" s="32">
        <v>23.05</v>
      </c>
      <c r="H148" s="32" t="s">
        <v>903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45147</v>
      </c>
      <c r="B149" s="32" t="s">
        <v>1182</v>
      </c>
      <c r="C149" s="31" t="s">
        <v>1183</v>
      </c>
      <c r="D149" s="31" t="s">
        <v>1184</v>
      </c>
      <c r="E149" s="31" t="s">
        <v>576</v>
      </c>
      <c r="F149" s="93">
        <v>9042511</v>
      </c>
      <c r="G149" s="32">
        <v>22.78</v>
      </c>
      <c r="H149" s="32" t="s">
        <v>903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45147</v>
      </c>
      <c r="B150" s="32" t="s">
        <v>1182</v>
      </c>
      <c r="C150" s="31" t="s">
        <v>1183</v>
      </c>
      <c r="D150" s="31" t="s">
        <v>1185</v>
      </c>
      <c r="E150" s="31" t="s">
        <v>576</v>
      </c>
      <c r="F150" s="93">
        <v>13095276</v>
      </c>
      <c r="G150" s="32">
        <v>22.7</v>
      </c>
      <c r="H150" s="32" t="s">
        <v>903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45147</v>
      </c>
      <c r="B151" s="32" t="s">
        <v>1182</v>
      </c>
      <c r="C151" s="31" t="s">
        <v>1183</v>
      </c>
      <c r="D151" s="31" t="s">
        <v>893</v>
      </c>
      <c r="E151" s="31" t="s">
        <v>576</v>
      </c>
      <c r="F151" s="93">
        <v>25524639</v>
      </c>
      <c r="G151" s="32">
        <v>22.51</v>
      </c>
      <c r="H151" s="32" t="s">
        <v>903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45147</v>
      </c>
      <c r="B152" s="32" t="s">
        <v>1182</v>
      </c>
      <c r="C152" s="31" t="s">
        <v>1183</v>
      </c>
      <c r="D152" s="31" t="s">
        <v>1186</v>
      </c>
      <c r="E152" s="31" t="s">
        <v>576</v>
      </c>
      <c r="F152" s="93">
        <v>14198930</v>
      </c>
      <c r="G152" s="32">
        <v>22.72</v>
      </c>
      <c r="H152" s="32" t="s">
        <v>903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45147</v>
      </c>
      <c r="B153" s="32" t="s">
        <v>1182</v>
      </c>
      <c r="C153" s="31" t="s">
        <v>1183</v>
      </c>
      <c r="D153" s="31" t="s">
        <v>1187</v>
      </c>
      <c r="E153" s="31" t="s">
        <v>576</v>
      </c>
      <c r="F153" s="93">
        <v>9071024</v>
      </c>
      <c r="G153" s="32">
        <v>23.04</v>
      </c>
      <c r="H153" s="32" t="s">
        <v>903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45147</v>
      </c>
      <c r="B154" s="32" t="s">
        <v>1011</v>
      </c>
      <c r="C154" s="31" t="s">
        <v>1012</v>
      </c>
      <c r="D154" s="31" t="s">
        <v>1167</v>
      </c>
      <c r="E154" s="31" t="s">
        <v>576</v>
      </c>
      <c r="F154" s="93">
        <v>35125</v>
      </c>
      <c r="G154" s="32">
        <v>237.81</v>
      </c>
      <c r="H154" s="32" t="s">
        <v>903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45147</v>
      </c>
      <c r="B155" s="32" t="s">
        <v>1011</v>
      </c>
      <c r="C155" s="31" t="s">
        <v>1012</v>
      </c>
      <c r="D155" s="31" t="s">
        <v>578</v>
      </c>
      <c r="E155" s="31" t="s">
        <v>576</v>
      </c>
      <c r="F155" s="93">
        <v>101499</v>
      </c>
      <c r="G155" s="32">
        <v>236.95</v>
      </c>
      <c r="H155" s="32" t="s">
        <v>903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45147</v>
      </c>
      <c r="B156" s="32" t="s">
        <v>1011</v>
      </c>
      <c r="C156" s="31" t="s">
        <v>1012</v>
      </c>
      <c r="D156" s="31" t="s">
        <v>938</v>
      </c>
      <c r="E156" s="31" t="s">
        <v>576</v>
      </c>
      <c r="F156" s="93">
        <v>38692</v>
      </c>
      <c r="G156" s="32">
        <v>241.33</v>
      </c>
      <c r="H156" s="32" t="s">
        <v>903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45147</v>
      </c>
      <c r="B157" s="32" t="s">
        <v>1011</v>
      </c>
      <c r="C157" s="31" t="s">
        <v>1012</v>
      </c>
      <c r="D157" s="31" t="s">
        <v>1188</v>
      </c>
      <c r="E157" s="31" t="s">
        <v>576</v>
      </c>
      <c r="F157" s="93">
        <v>24872</v>
      </c>
      <c r="G157" s="32">
        <v>239.7</v>
      </c>
      <c r="H157" s="32" t="s">
        <v>903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45147</v>
      </c>
      <c r="B158" s="32" t="s">
        <v>1011</v>
      </c>
      <c r="C158" s="31" t="s">
        <v>1012</v>
      </c>
      <c r="D158" s="31" t="s">
        <v>1189</v>
      </c>
      <c r="E158" s="31" t="s">
        <v>576</v>
      </c>
      <c r="F158" s="93">
        <v>58200</v>
      </c>
      <c r="G158" s="32">
        <v>233.56</v>
      </c>
      <c r="H158" s="32" t="s">
        <v>903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45147</v>
      </c>
      <c r="B159" s="32" t="s">
        <v>1190</v>
      </c>
      <c r="C159" s="31" t="s">
        <v>1191</v>
      </c>
      <c r="D159" s="31" t="s">
        <v>1192</v>
      </c>
      <c r="E159" s="31" t="s">
        <v>576</v>
      </c>
      <c r="F159" s="93">
        <v>3883950</v>
      </c>
      <c r="G159" s="32">
        <v>38.369999999999997</v>
      </c>
      <c r="H159" s="32" t="s">
        <v>903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45147</v>
      </c>
      <c r="B160" s="32" t="s">
        <v>1193</v>
      </c>
      <c r="C160" s="31" t="s">
        <v>1194</v>
      </c>
      <c r="D160" s="31" t="s">
        <v>1195</v>
      </c>
      <c r="E160" s="31" t="s">
        <v>576</v>
      </c>
      <c r="F160" s="93">
        <v>293124</v>
      </c>
      <c r="G160" s="32">
        <v>816.38</v>
      </c>
      <c r="H160" s="32" t="s">
        <v>903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45147</v>
      </c>
      <c r="B161" s="32" t="s">
        <v>1196</v>
      </c>
      <c r="C161" s="31" t="s">
        <v>1197</v>
      </c>
      <c r="D161" s="31" t="s">
        <v>578</v>
      </c>
      <c r="E161" s="31" t="s">
        <v>576</v>
      </c>
      <c r="F161" s="93">
        <v>103672</v>
      </c>
      <c r="G161" s="32">
        <v>362.35</v>
      </c>
      <c r="H161" s="32" t="s">
        <v>903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45147</v>
      </c>
      <c r="B162" s="32" t="s">
        <v>1198</v>
      </c>
      <c r="C162" s="31" t="s">
        <v>1199</v>
      </c>
      <c r="D162" s="31" t="s">
        <v>1200</v>
      </c>
      <c r="E162" s="31" t="s">
        <v>576</v>
      </c>
      <c r="F162" s="93">
        <v>32400</v>
      </c>
      <c r="G162" s="32">
        <v>145.47999999999999</v>
      </c>
      <c r="H162" s="32" t="s">
        <v>903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45147</v>
      </c>
      <c r="B163" s="32" t="s">
        <v>1068</v>
      </c>
      <c r="C163" s="31" t="s">
        <v>1069</v>
      </c>
      <c r="D163" s="31" t="s">
        <v>893</v>
      </c>
      <c r="E163" s="31" t="s">
        <v>576</v>
      </c>
      <c r="F163" s="93">
        <v>738392</v>
      </c>
      <c r="G163" s="32">
        <v>101.42</v>
      </c>
      <c r="H163" s="32" t="s">
        <v>903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45147</v>
      </c>
      <c r="B164" s="32" t="s">
        <v>1068</v>
      </c>
      <c r="C164" s="31" t="s">
        <v>1069</v>
      </c>
      <c r="D164" s="31" t="s">
        <v>1167</v>
      </c>
      <c r="E164" s="31" t="s">
        <v>576</v>
      </c>
      <c r="F164" s="93">
        <v>942772</v>
      </c>
      <c r="G164" s="32">
        <v>103.4</v>
      </c>
      <c r="H164" s="32" t="s">
        <v>903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45147</v>
      </c>
      <c r="B165" s="32" t="s">
        <v>1068</v>
      </c>
      <c r="C165" s="31" t="s">
        <v>1069</v>
      </c>
      <c r="D165" s="31" t="s">
        <v>578</v>
      </c>
      <c r="E165" s="31" t="s">
        <v>576</v>
      </c>
      <c r="F165" s="93">
        <v>1929852</v>
      </c>
      <c r="G165" s="32">
        <v>102.02</v>
      </c>
      <c r="H165" s="32" t="s">
        <v>903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45147</v>
      </c>
      <c r="B166" s="32" t="s">
        <v>1068</v>
      </c>
      <c r="C166" s="31" t="s">
        <v>1069</v>
      </c>
      <c r="D166" s="31" t="s">
        <v>1166</v>
      </c>
      <c r="E166" s="31" t="s">
        <v>576</v>
      </c>
      <c r="F166" s="93">
        <v>571520</v>
      </c>
      <c r="G166" s="32">
        <v>102.87</v>
      </c>
      <c r="H166" s="32" t="s">
        <v>903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45147</v>
      </c>
      <c r="B167" s="32" t="s">
        <v>1201</v>
      </c>
      <c r="C167" s="31" t="s">
        <v>1202</v>
      </c>
      <c r="D167" s="31" t="s">
        <v>1203</v>
      </c>
      <c r="E167" s="31" t="s">
        <v>576</v>
      </c>
      <c r="F167" s="93">
        <v>350000</v>
      </c>
      <c r="G167" s="32">
        <v>16.62</v>
      </c>
      <c r="H167" s="32" t="s">
        <v>903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45147</v>
      </c>
      <c r="B168" s="32" t="s">
        <v>1201</v>
      </c>
      <c r="C168" s="31" t="s">
        <v>1202</v>
      </c>
      <c r="D168" s="31" t="s">
        <v>1204</v>
      </c>
      <c r="E168" s="31" t="s">
        <v>576</v>
      </c>
      <c r="F168" s="93">
        <v>363205</v>
      </c>
      <c r="G168" s="32">
        <v>17.95</v>
      </c>
      <c r="H168" s="32" t="s">
        <v>903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45147</v>
      </c>
      <c r="B169" s="32" t="s">
        <v>1070</v>
      </c>
      <c r="C169" s="31" t="s">
        <v>1071</v>
      </c>
      <c r="D169" s="31" t="s">
        <v>1042</v>
      </c>
      <c r="E169" s="31" t="s">
        <v>576</v>
      </c>
      <c r="F169" s="93">
        <v>1071977</v>
      </c>
      <c r="G169" s="32">
        <v>16.11</v>
      </c>
      <c r="H169" s="32" t="s">
        <v>903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45147</v>
      </c>
      <c r="B170" s="32" t="s">
        <v>951</v>
      </c>
      <c r="C170" s="31" t="s">
        <v>952</v>
      </c>
      <c r="D170" s="31" t="s">
        <v>990</v>
      </c>
      <c r="E170" s="31" t="s">
        <v>576</v>
      </c>
      <c r="F170" s="93">
        <v>14204470</v>
      </c>
      <c r="G170" s="32">
        <v>2.11</v>
      </c>
      <c r="H170" s="32" t="s">
        <v>903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45147</v>
      </c>
      <c r="B171" s="32" t="s">
        <v>951</v>
      </c>
      <c r="C171" s="31" t="s">
        <v>952</v>
      </c>
      <c r="D171" s="31" t="s">
        <v>950</v>
      </c>
      <c r="E171" s="31" t="s">
        <v>576</v>
      </c>
      <c r="F171" s="93">
        <v>11500002</v>
      </c>
      <c r="G171" s="32">
        <v>2.1</v>
      </c>
      <c r="H171" s="32" t="s">
        <v>903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>
        <v>45147</v>
      </c>
      <c r="B172" s="32" t="s">
        <v>951</v>
      </c>
      <c r="C172" s="31" t="s">
        <v>952</v>
      </c>
      <c r="D172" s="31" t="s">
        <v>1174</v>
      </c>
      <c r="E172" s="31" t="s">
        <v>576</v>
      </c>
      <c r="F172" s="93">
        <v>3663000</v>
      </c>
      <c r="G172" s="32">
        <v>2.36</v>
      </c>
      <c r="H172" s="32" t="s">
        <v>903</v>
      </c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>
        <v>45147</v>
      </c>
      <c r="B173" s="32" t="s">
        <v>951</v>
      </c>
      <c r="C173" s="31" t="s">
        <v>952</v>
      </c>
      <c r="D173" s="31" t="s">
        <v>1123</v>
      </c>
      <c r="E173" s="31" t="s">
        <v>576</v>
      </c>
      <c r="F173" s="93">
        <v>2760001</v>
      </c>
      <c r="G173" s="32">
        <v>2.11</v>
      </c>
      <c r="H173" s="32" t="s">
        <v>903</v>
      </c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>
        <v>45147</v>
      </c>
      <c r="B174" s="32" t="s">
        <v>951</v>
      </c>
      <c r="C174" s="31" t="s">
        <v>952</v>
      </c>
      <c r="D174" s="31" t="s">
        <v>1138</v>
      </c>
      <c r="E174" s="31" t="s">
        <v>576</v>
      </c>
      <c r="F174" s="93">
        <v>18009080</v>
      </c>
      <c r="G174" s="32">
        <v>2.11</v>
      </c>
      <c r="H174" s="32" t="s">
        <v>903</v>
      </c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>
        <v>45147</v>
      </c>
      <c r="B175" s="32" t="s">
        <v>939</v>
      </c>
      <c r="C175" s="31" t="s">
        <v>940</v>
      </c>
      <c r="D175" s="31" t="s">
        <v>893</v>
      </c>
      <c r="E175" s="31" t="s">
        <v>576</v>
      </c>
      <c r="F175" s="93">
        <v>26608535</v>
      </c>
      <c r="G175" s="32">
        <v>18.11</v>
      </c>
      <c r="H175" s="32" t="s">
        <v>903</v>
      </c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>
        <v>45147</v>
      </c>
      <c r="B176" s="32" t="s">
        <v>1013</v>
      </c>
      <c r="C176" s="31" t="s">
        <v>1014</v>
      </c>
      <c r="D176" s="31" t="s">
        <v>1157</v>
      </c>
      <c r="E176" s="31" t="s">
        <v>576</v>
      </c>
      <c r="F176" s="93">
        <v>25800</v>
      </c>
      <c r="G176" s="32">
        <v>124.25</v>
      </c>
      <c r="H176" s="32" t="s">
        <v>903</v>
      </c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>
        <v>45147</v>
      </c>
      <c r="B177" s="32" t="s">
        <v>1072</v>
      </c>
      <c r="C177" s="31" t="s">
        <v>1073</v>
      </c>
      <c r="D177" s="31" t="s">
        <v>578</v>
      </c>
      <c r="E177" s="31" t="s">
        <v>576</v>
      </c>
      <c r="F177" s="93">
        <v>255122</v>
      </c>
      <c r="G177" s="32">
        <v>1067.8</v>
      </c>
      <c r="H177" s="32" t="s">
        <v>903</v>
      </c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>
        <v>45147</v>
      </c>
      <c r="B178" s="32" t="s">
        <v>1072</v>
      </c>
      <c r="C178" s="31" t="s">
        <v>1073</v>
      </c>
      <c r="D178" s="31" t="s">
        <v>893</v>
      </c>
      <c r="E178" s="31" t="s">
        <v>576</v>
      </c>
      <c r="F178" s="93">
        <v>71018</v>
      </c>
      <c r="G178" s="32">
        <v>1065.24</v>
      </c>
      <c r="H178" s="32" t="s">
        <v>903</v>
      </c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>
        <v>45147</v>
      </c>
      <c r="B179" s="32" t="s">
        <v>1015</v>
      </c>
      <c r="C179" s="31" t="s">
        <v>1016</v>
      </c>
      <c r="D179" s="31" t="s">
        <v>1205</v>
      </c>
      <c r="E179" s="31" t="s">
        <v>576</v>
      </c>
      <c r="F179" s="93">
        <v>719582</v>
      </c>
      <c r="G179" s="32">
        <v>106.26</v>
      </c>
      <c r="H179" s="32" t="s">
        <v>903</v>
      </c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>
        <v>45147</v>
      </c>
      <c r="B180" s="32" t="s">
        <v>1015</v>
      </c>
      <c r="C180" s="31" t="s">
        <v>1016</v>
      </c>
      <c r="D180" s="31" t="s">
        <v>1017</v>
      </c>
      <c r="E180" s="31" t="s">
        <v>576</v>
      </c>
      <c r="F180" s="93">
        <v>2727420</v>
      </c>
      <c r="G180" s="32">
        <v>106.04</v>
      </c>
      <c r="H180" s="32" t="s">
        <v>903</v>
      </c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>
        <v>45147</v>
      </c>
      <c r="B181" s="32" t="s">
        <v>1015</v>
      </c>
      <c r="C181" s="31" t="s">
        <v>1016</v>
      </c>
      <c r="D181" s="31" t="s">
        <v>893</v>
      </c>
      <c r="E181" s="31" t="s">
        <v>576</v>
      </c>
      <c r="F181" s="93">
        <v>494170</v>
      </c>
      <c r="G181" s="32">
        <v>104.82</v>
      </c>
      <c r="H181" s="32" t="s">
        <v>903</v>
      </c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>
        <v>45147</v>
      </c>
      <c r="B182" s="32" t="s">
        <v>1015</v>
      </c>
      <c r="C182" s="31" t="s">
        <v>1016</v>
      </c>
      <c r="D182" s="31" t="s">
        <v>578</v>
      </c>
      <c r="E182" s="31" t="s">
        <v>576</v>
      </c>
      <c r="F182" s="93">
        <v>899913</v>
      </c>
      <c r="G182" s="32">
        <v>105.36</v>
      </c>
      <c r="H182" s="32" t="s">
        <v>903</v>
      </c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>
        <v>45147</v>
      </c>
      <c r="B183" s="32" t="s">
        <v>1015</v>
      </c>
      <c r="C183" s="31" t="s">
        <v>1016</v>
      </c>
      <c r="D183" s="31" t="s">
        <v>1206</v>
      </c>
      <c r="E183" s="31" t="s">
        <v>576</v>
      </c>
      <c r="F183" s="93">
        <v>576289</v>
      </c>
      <c r="G183" s="32">
        <v>106.35</v>
      </c>
      <c r="H183" s="32" t="s">
        <v>903</v>
      </c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5" customHeight="1">
      <c r="A184" s="92">
        <v>45147</v>
      </c>
      <c r="B184" s="32" t="s">
        <v>1207</v>
      </c>
      <c r="C184" s="31" t="s">
        <v>1208</v>
      </c>
      <c r="D184" s="31" t="s">
        <v>1209</v>
      </c>
      <c r="E184" s="31" t="s">
        <v>576</v>
      </c>
      <c r="F184" s="93">
        <v>381000</v>
      </c>
      <c r="G184" s="32">
        <v>49.3</v>
      </c>
      <c r="H184" s="32" t="s">
        <v>903</v>
      </c>
    </row>
    <row r="185" spans="1:28" ht="15" customHeight="1">
      <c r="A185" s="92">
        <v>45147</v>
      </c>
      <c r="B185" s="32" t="s">
        <v>1207</v>
      </c>
      <c r="C185" s="31" t="s">
        <v>1208</v>
      </c>
      <c r="D185" s="31" t="s">
        <v>989</v>
      </c>
      <c r="E185" s="31" t="s">
        <v>576</v>
      </c>
      <c r="F185" s="93">
        <v>132000</v>
      </c>
      <c r="G185" s="32">
        <v>48.49</v>
      </c>
      <c r="H185" s="32" t="s">
        <v>903</v>
      </c>
    </row>
    <row r="186" spans="1:28" ht="15" customHeight="1">
      <c r="A186" s="92">
        <v>45147</v>
      </c>
      <c r="B186" s="32" t="s">
        <v>1207</v>
      </c>
      <c r="C186" s="31" t="s">
        <v>1208</v>
      </c>
      <c r="D186" s="31" t="s">
        <v>1049</v>
      </c>
      <c r="E186" s="31" t="s">
        <v>576</v>
      </c>
      <c r="F186" s="93">
        <v>195000</v>
      </c>
      <c r="G186" s="32">
        <v>45.73</v>
      </c>
      <c r="H186" s="32" t="s">
        <v>903</v>
      </c>
    </row>
    <row r="187" spans="1:28" ht="15" customHeight="1">
      <c r="A187" s="92">
        <v>45147</v>
      </c>
      <c r="B187" s="32" t="s">
        <v>1207</v>
      </c>
      <c r="C187" s="31" t="s">
        <v>1208</v>
      </c>
      <c r="D187" s="31" t="s">
        <v>1210</v>
      </c>
      <c r="E187" s="31" t="s">
        <v>576</v>
      </c>
      <c r="F187" s="93">
        <v>18000</v>
      </c>
      <c r="G187" s="32">
        <v>43</v>
      </c>
      <c r="H187" s="32" t="s">
        <v>903</v>
      </c>
    </row>
    <row r="188" spans="1:28" ht="15" customHeight="1">
      <c r="A188" s="92">
        <v>45147</v>
      </c>
      <c r="B188" s="32" t="s">
        <v>1207</v>
      </c>
      <c r="C188" s="31" t="s">
        <v>1208</v>
      </c>
      <c r="D188" s="31" t="s">
        <v>1211</v>
      </c>
      <c r="E188" s="31" t="s">
        <v>576</v>
      </c>
      <c r="F188" s="93">
        <v>246000</v>
      </c>
      <c r="G188" s="32">
        <v>46.19</v>
      </c>
      <c r="H188" s="32" t="s">
        <v>903</v>
      </c>
    </row>
    <row r="189" spans="1:28" ht="15" customHeight="1">
      <c r="A189" s="92">
        <v>45147</v>
      </c>
      <c r="B189" s="32" t="s">
        <v>1018</v>
      </c>
      <c r="C189" s="31" t="s">
        <v>1019</v>
      </c>
      <c r="D189" s="31" t="s">
        <v>578</v>
      </c>
      <c r="E189" s="31" t="s">
        <v>576</v>
      </c>
      <c r="F189" s="93">
        <v>1415958</v>
      </c>
      <c r="G189" s="32">
        <v>51.61</v>
      </c>
      <c r="H189" s="32" t="s">
        <v>903</v>
      </c>
    </row>
    <row r="190" spans="1:28" ht="15" customHeight="1">
      <c r="A190" s="92">
        <v>45147</v>
      </c>
      <c r="B190" s="32" t="s">
        <v>1020</v>
      </c>
      <c r="C190" s="31" t="s">
        <v>1021</v>
      </c>
      <c r="D190" s="31" t="s">
        <v>1212</v>
      </c>
      <c r="E190" s="31" t="s">
        <v>576</v>
      </c>
      <c r="F190" s="93">
        <v>500000</v>
      </c>
      <c r="G190" s="32">
        <v>0.1</v>
      </c>
      <c r="H190" s="32" t="s">
        <v>903</v>
      </c>
    </row>
    <row r="191" spans="1:28" ht="15" customHeight="1">
      <c r="A191" s="92">
        <v>45147</v>
      </c>
      <c r="B191" s="32" t="s">
        <v>1020</v>
      </c>
      <c r="C191" s="31" t="s">
        <v>1021</v>
      </c>
      <c r="D191" s="31" t="s">
        <v>1213</v>
      </c>
      <c r="E191" s="31" t="s">
        <v>576</v>
      </c>
      <c r="F191" s="93">
        <v>498545</v>
      </c>
      <c r="G191" s="32">
        <v>0.1</v>
      </c>
      <c r="H191" s="32" t="s">
        <v>903</v>
      </c>
    </row>
    <row r="192" spans="1:28" ht="15" customHeight="1">
      <c r="A192" s="92">
        <v>45147</v>
      </c>
      <c r="B192" s="32" t="s">
        <v>1020</v>
      </c>
      <c r="C192" s="31" t="s">
        <v>1021</v>
      </c>
      <c r="D192" s="31" t="s">
        <v>1214</v>
      </c>
      <c r="E192" s="31" t="s">
        <v>576</v>
      </c>
      <c r="F192" s="93">
        <v>337180</v>
      </c>
      <c r="G192" s="32">
        <v>0.1</v>
      </c>
      <c r="H192" s="32" t="s">
        <v>903</v>
      </c>
    </row>
    <row r="193" spans="1:8" ht="15" customHeight="1">
      <c r="A193" s="92">
        <v>45147</v>
      </c>
      <c r="B193" s="32" t="s">
        <v>991</v>
      </c>
      <c r="C193" s="31" t="s">
        <v>992</v>
      </c>
      <c r="D193" s="31" t="s">
        <v>578</v>
      </c>
      <c r="E193" s="31" t="s">
        <v>576</v>
      </c>
      <c r="F193" s="93">
        <v>118320</v>
      </c>
      <c r="G193" s="32">
        <v>129.44999999999999</v>
      </c>
      <c r="H193" s="32" t="s">
        <v>903</v>
      </c>
    </row>
    <row r="194" spans="1:8" ht="15" customHeight="1">
      <c r="A194" s="92">
        <v>45147</v>
      </c>
      <c r="B194" s="32" t="s">
        <v>1215</v>
      </c>
      <c r="C194" s="31" t="s">
        <v>1216</v>
      </c>
      <c r="D194" s="31" t="s">
        <v>1217</v>
      </c>
      <c r="E194" s="31" t="s">
        <v>576</v>
      </c>
      <c r="F194" s="93">
        <v>6483645</v>
      </c>
      <c r="G194" s="32">
        <v>3.04</v>
      </c>
      <c r="H194" s="32" t="s">
        <v>903</v>
      </c>
    </row>
    <row r="195" spans="1:8" ht="15" customHeight="1">
      <c r="A195" s="92">
        <v>45147</v>
      </c>
      <c r="B195" s="32" t="s">
        <v>1218</v>
      </c>
      <c r="C195" s="31" t="s">
        <v>1219</v>
      </c>
      <c r="D195" s="31" t="s">
        <v>1220</v>
      </c>
      <c r="E195" s="31" t="s">
        <v>576</v>
      </c>
      <c r="F195" s="93">
        <v>70800</v>
      </c>
      <c r="G195" s="32">
        <v>154.35</v>
      </c>
      <c r="H195" s="32" t="s">
        <v>903</v>
      </c>
    </row>
    <row r="196" spans="1:8" ht="15" customHeight="1">
      <c r="A196" s="92">
        <v>45147</v>
      </c>
      <c r="B196" s="32" t="s">
        <v>1218</v>
      </c>
      <c r="C196" s="31" t="s">
        <v>1219</v>
      </c>
      <c r="D196" s="31" t="s">
        <v>1221</v>
      </c>
      <c r="E196" s="31" t="s">
        <v>576</v>
      </c>
      <c r="F196" s="93">
        <v>111600</v>
      </c>
      <c r="G196" s="32">
        <v>151.79</v>
      </c>
      <c r="H196" s="32" t="s">
        <v>903</v>
      </c>
    </row>
    <row r="197" spans="1:8" ht="15" customHeight="1">
      <c r="A197" s="92">
        <v>45147</v>
      </c>
      <c r="B197" s="32" t="s">
        <v>1218</v>
      </c>
      <c r="C197" s="31" t="s">
        <v>1219</v>
      </c>
      <c r="D197" s="31" t="s">
        <v>1222</v>
      </c>
      <c r="E197" s="31" t="s">
        <v>576</v>
      </c>
      <c r="F197" s="93">
        <v>72000</v>
      </c>
      <c r="G197" s="32">
        <v>147</v>
      </c>
      <c r="H197" s="32" t="s">
        <v>903</v>
      </c>
    </row>
    <row r="198" spans="1:8" ht="15" customHeight="1">
      <c r="A198" s="92">
        <v>45147</v>
      </c>
      <c r="B198" s="32" t="s">
        <v>1218</v>
      </c>
      <c r="C198" s="31" t="s">
        <v>1219</v>
      </c>
      <c r="D198" s="31" t="s">
        <v>1223</v>
      </c>
      <c r="E198" s="31" t="s">
        <v>576</v>
      </c>
      <c r="F198" s="93">
        <v>72000</v>
      </c>
      <c r="G198" s="32">
        <v>154.15</v>
      </c>
      <c r="H198" s="32" t="s">
        <v>903</v>
      </c>
    </row>
    <row r="199" spans="1:8" ht="15" customHeight="1">
      <c r="A199" s="92">
        <v>45147</v>
      </c>
      <c r="B199" s="32" t="s">
        <v>1218</v>
      </c>
      <c r="C199" s="31" t="s">
        <v>1219</v>
      </c>
      <c r="D199" s="31" t="s">
        <v>1224</v>
      </c>
      <c r="E199" s="31" t="s">
        <v>576</v>
      </c>
      <c r="F199" s="93">
        <v>67200</v>
      </c>
      <c r="G199" s="32">
        <v>154.35</v>
      </c>
      <c r="H199" s="32" t="s">
        <v>903</v>
      </c>
    </row>
    <row r="200" spans="1:8" ht="15" customHeight="1">
      <c r="A200" s="92">
        <v>45147</v>
      </c>
      <c r="B200" s="32" t="s">
        <v>1160</v>
      </c>
      <c r="C200" s="31" t="s">
        <v>1161</v>
      </c>
      <c r="D200" s="31" t="s">
        <v>1163</v>
      </c>
      <c r="E200" s="31" t="s">
        <v>577</v>
      </c>
      <c r="F200" s="93">
        <v>1275662</v>
      </c>
      <c r="G200" s="32">
        <v>0.9</v>
      </c>
      <c r="H200" s="32" t="s">
        <v>903</v>
      </c>
    </row>
    <row r="201" spans="1:8" ht="15" customHeight="1">
      <c r="A201" s="92">
        <v>45147</v>
      </c>
      <c r="B201" s="32" t="s">
        <v>1063</v>
      </c>
      <c r="C201" s="31" t="s">
        <v>1064</v>
      </c>
      <c r="D201" s="31" t="s">
        <v>1074</v>
      </c>
      <c r="E201" s="31" t="s">
        <v>577</v>
      </c>
      <c r="F201" s="93">
        <v>216000</v>
      </c>
      <c r="G201" s="32">
        <v>16.649999999999999</v>
      </c>
      <c r="H201" s="32" t="s">
        <v>903</v>
      </c>
    </row>
    <row r="202" spans="1:8" ht="15" customHeight="1">
      <c r="A202" s="92">
        <v>45147</v>
      </c>
      <c r="B202" s="32" t="s">
        <v>1164</v>
      </c>
      <c r="C202" s="31" t="s">
        <v>1165</v>
      </c>
      <c r="D202" s="31" t="s">
        <v>893</v>
      </c>
      <c r="E202" s="31" t="s">
        <v>577</v>
      </c>
      <c r="F202" s="93">
        <v>5914725</v>
      </c>
      <c r="G202" s="32">
        <v>18.14</v>
      </c>
      <c r="H202" s="32" t="s">
        <v>903</v>
      </c>
    </row>
    <row r="203" spans="1:8" ht="15" customHeight="1">
      <c r="A203" s="92">
        <v>45147</v>
      </c>
      <c r="B203" s="32" t="s">
        <v>1004</v>
      </c>
      <c r="C203" s="31" t="s">
        <v>1005</v>
      </c>
      <c r="D203" s="31" t="s">
        <v>1167</v>
      </c>
      <c r="E203" s="31" t="s">
        <v>577</v>
      </c>
      <c r="F203" s="93">
        <v>262923</v>
      </c>
      <c r="G203" s="32">
        <v>245.91</v>
      </c>
      <c r="H203" s="32" t="s">
        <v>903</v>
      </c>
    </row>
    <row r="204" spans="1:8" ht="15" customHeight="1">
      <c r="A204" s="92">
        <v>45147</v>
      </c>
      <c r="B204" s="32" t="s">
        <v>1004</v>
      </c>
      <c r="C204" s="31" t="s">
        <v>1005</v>
      </c>
      <c r="D204" s="31" t="s">
        <v>938</v>
      </c>
      <c r="E204" s="31" t="s">
        <v>577</v>
      </c>
      <c r="F204" s="93">
        <v>260192</v>
      </c>
      <c r="G204" s="32">
        <v>247.5</v>
      </c>
      <c r="H204" s="32" t="s">
        <v>903</v>
      </c>
    </row>
    <row r="205" spans="1:8" ht="15" customHeight="1">
      <c r="A205" s="92">
        <v>45147</v>
      </c>
      <c r="B205" s="32" t="s">
        <v>1004</v>
      </c>
      <c r="C205" s="31" t="s">
        <v>1005</v>
      </c>
      <c r="D205" s="31" t="s">
        <v>578</v>
      </c>
      <c r="E205" s="31" t="s">
        <v>577</v>
      </c>
      <c r="F205" s="93">
        <v>415924</v>
      </c>
      <c r="G205" s="32">
        <v>241.52</v>
      </c>
      <c r="H205" s="32" t="s">
        <v>903</v>
      </c>
    </row>
    <row r="206" spans="1:8" ht="15" customHeight="1">
      <c r="A206" s="92">
        <v>45147</v>
      </c>
      <c r="B206" s="32" t="s">
        <v>1004</v>
      </c>
      <c r="C206" s="31" t="s">
        <v>1005</v>
      </c>
      <c r="D206" s="31" t="s">
        <v>1166</v>
      </c>
      <c r="E206" s="31" t="s">
        <v>577</v>
      </c>
      <c r="F206" s="93">
        <v>208933</v>
      </c>
      <c r="G206" s="32">
        <v>245.88</v>
      </c>
      <c r="H206" s="32" t="s">
        <v>903</v>
      </c>
    </row>
    <row r="207" spans="1:8" ht="15" customHeight="1">
      <c r="A207" s="92">
        <v>45147</v>
      </c>
      <c r="B207" s="32" t="s">
        <v>1004</v>
      </c>
      <c r="C207" s="31" t="s">
        <v>1005</v>
      </c>
      <c r="D207" s="31" t="s">
        <v>893</v>
      </c>
      <c r="E207" s="31" t="s">
        <v>577</v>
      </c>
      <c r="F207" s="93">
        <v>197890</v>
      </c>
      <c r="G207" s="32">
        <v>244.74</v>
      </c>
      <c r="H207" s="32" t="s">
        <v>903</v>
      </c>
    </row>
    <row r="208" spans="1:8" ht="15" customHeight="1">
      <c r="A208" s="92">
        <v>45147</v>
      </c>
      <c r="B208" s="32" t="s">
        <v>1006</v>
      </c>
      <c r="C208" s="31" t="s">
        <v>1007</v>
      </c>
      <c r="D208" s="31" t="s">
        <v>1225</v>
      </c>
      <c r="E208" s="31" t="s">
        <v>577</v>
      </c>
      <c r="F208" s="93">
        <v>50346</v>
      </c>
      <c r="G208" s="32">
        <v>7.83</v>
      </c>
      <c r="H208" s="32" t="s">
        <v>903</v>
      </c>
    </row>
    <row r="209" spans="1:8" ht="15" customHeight="1">
      <c r="A209" s="92">
        <v>45147</v>
      </c>
      <c r="B209" s="32" t="s">
        <v>899</v>
      </c>
      <c r="C209" s="31" t="s">
        <v>900</v>
      </c>
      <c r="D209" s="31" t="s">
        <v>1009</v>
      </c>
      <c r="E209" s="31" t="s">
        <v>577</v>
      </c>
      <c r="F209" s="93">
        <v>816208</v>
      </c>
      <c r="G209" s="32">
        <v>11.74</v>
      </c>
      <c r="H209" s="32" t="s">
        <v>903</v>
      </c>
    </row>
    <row r="210" spans="1:8" ht="15" customHeight="1">
      <c r="A210" s="92">
        <v>45147</v>
      </c>
      <c r="B210" s="32" t="s">
        <v>899</v>
      </c>
      <c r="C210" s="31" t="s">
        <v>900</v>
      </c>
      <c r="D210" s="31" t="s">
        <v>936</v>
      </c>
      <c r="E210" s="31" t="s">
        <v>577</v>
      </c>
      <c r="F210" s="93">
        <v>1045926</v>
      </c>
      <c r="G210" s="32">
        <v>11.4</v>
      </c>
      <c r="H210" s="32" t="s">
        <v>903</v>
      </c>
    </row>
    <row r="211" spans="1:8" ht="15" customHeight="1">
      <c r="A211" s="92">
        <v>45147</v>
      </c>
      <c r="B211" s="32" t="s">
        <v>1170</v>
      </c>
      <c r="C211" s="31" t="s">
        <v>1171</v>
      </c>
      <c r="D211" s="31" t="s">
        <v>1010</v>
      </c>
      <c r="E211" s="31" t="s">
        <v>577</v>
      </c>
      <c r="F211" s="93">
        <v>190000</v>
      </c>
      <c r="G211" s="32">
        <v>135.06</v>
      </c>
      <c r="H211" s="32" t="s">
        <v>903</v>
      </c>
    </row>
    <row r="212" spans="1:8" ht="15" customHeight="1">
      <c r="A212" s="92">
        <v>45147</v>
      </c>
      <c r="B212" s="32" t="s">
        <v>1172</v>
      </c>
      <c r="C212" s="31" t="s">
        <v>1173</v>
      </c>
      <c r="D212" s="31" t="s">
        <v>1226</v>
      </c>
      <c r="E212" s="31" t="s">
        <v>577</v>
      </c>
      <c r="F212" s="93">
        <v>10000000</v>
      </c>
      <c r="G212" s="32">
        <v>2.5299999999999998</v>
      </c>
      <c r="H212" s="32" t="s">
        <v>903</v>
      </c>
    </row>
    <row r="213" spans="1:8" ht="15" customHeight="1">
      <c r="A213" s="92">
        <v>45147</v>
      </c>
      <c r="B213" s="32" t="s">
        <v>1172</v>
      </c>
      <c r="C213" s="31" t="s">
        <v>1173</v>
      </c>
      <c r="D213" s="31" t="s">
        <v>1174</v>
      </c>
      <c r="E213" s="31" t="s">
        <v>577</v>
      </c>
      <c r="F213" s="93">
        <v>9102480</v>
      </c>
      <c r="G213" s="32">
        <v>2.59</v>
      </c>
      <c r="H213" s="32" t="s">
        <v>903</v>
      </c>
    </row>
    <row r="214" spans="1:8" ht="15" customHeight="1">
      <c r="A214" s="92">
        <v>45147</v>
      </c>
      <c r="B214" s="32" t="s">
        <v>278</v>
      </c>
      <c r="C214" s="31" t="s">
        <v>1175</v>
      </c>
      <c r="D214" s="31" t="s">
        <v>578</v>
      </c>
      <c r="E214" s="31" t="s">
        <v>577</v>
      </c>
      <c r="F214" s="93">
        <v>1110300</v>
      </c>
      <c r="G214" s="32">
        <v>1700.02</v>
      </c>
      <c r="H214" s="32" t="s">
        <v>903</v>
      </c>
    </row>
    <row r="215" spans="1:8" ht="15" customHeight="1">
      <c r="A215" s="92">
        <v>45147</v>
      </c>
      <c r="B215" s="32" t="s">
        <v>1176</v>
      </c>
      <c r="C215" s="31" t="s">
        <v>1177</v>
      </c>
      <c r="D215" s="31" t="s">
        <v>1227</v>
      </c>
      <c r="E215" s="31" t="s">
        <v>577</v>
      </c>
      <c r="F215" s="93">
        <v>63000</v>
      </c>
      <c r="G215" s="32">
        <v>119.96</v>
      </c>
      <c r="H215" s="32" t="s">
        <v>903</v>
      </c>
    </row>
    <row r="216" spans="1:8" ht="15" customHeight="1">
      <c r="A216" s="92">
        <v>45147</v>
      </c>
      <c r="B216" s="32" t="s">
        <v>1176</v>
      </c>
      <c r="C216" s="31" t="s">
        <v>1177</v>
      </c>
      <c r="D216" s="31" t="s">
        <v>1003</v>
      </c>
      <c r="E216" s="31" t="s">
        <v>577</v>
      </c>
      <c r="F216" s="93">
        <v>69000</v>
      </c>
      <c r="G216" s="32">
        <v>117.82</v>
      </c>
      <c r="H216" s="32" t="s">
        <v>903</v>
      </c>
    </row>
    <row r="217" spans="1:8" ht="15" customHeight="1">
      <c r="A217" s="92">
        <v>45147</v>
      </c>
      <c r="B217" s="32" t="s">
        <v>1178</v>
      </c>
      <c r="C217" s="31" t="s">
        <v>1179</v>
      </c>
      <c r="D217" s="31" t="s">
        <v>1008</v>
      </c>
      <c r="E217" s="31" t="s">
        <v>577</v>
      </c>
      <c r="F217" s="93">
        <v>40027</v>
      </c>
      <c r="G217" s="32">
        <v>62.9</v>
      </c>
      <c r="H217" s="32" t="s">
        <v>903</v>
      </c>
    </row>
    <row r="218" spans="1:8" ht="15" customHeight="1">
      <c r="A218" s="92">
        <v>45147</v>
      </c>
      <c r="B218" s="32" t="s">
        <v>1178</v>
      </c>
      <c r="C218" s="31" t="s">
        <v>1179</v>
      </c>
      <c r="D218" s="31" t="s">
        <v>1115</v>
      </c>
      <c r="E218" s="31" t="s">
        <v>577</v>
      </c>
      <c r="F218" s="93">
        <v>20014</v>
      </c>
      <c r="G218" s="32">
        <v>62.9</v>
      </c>
      <c r="H218" s="32" t="s">
        <v>903</v>
      </c>
    </row>
    <row r="219" spans="1:8" ht="15" customHeight="1">
      <c r="A219" s="92">
        <v>45147</v>
      </c>
      <c r="B219" s="32" t="s">
        <v>1178</v>
      </c>
      <c r="C219" s="31" t="s">
        <v>1179</v>
      </c>
      <c r="D219" s="31" t="s">
        <v>1181</v>
      </c>
      <c r="E219" s="31" t="s">
        <v>577</v>
      </c>
      <c r="F219" s="93">
        <v>16360</v>
      </c>
      <c r="G219" s="32">
        <v>62.8</v>
      </c>
      <c r="H219" s="32" t="s">
        <v>903</v>
      </c>
    </row>
    <row r="220" spans="1:8" ht="15" customHeight="1">
      <c r="A220" s="92">
        <v>45147</v>
      </c>
      <c r="B220" s="32" t="s">
        <v>1178</v>
      </c>
      <c r="C220" s="31" t="s">
        <v>1179</v>
      </c>
      <c r="D220" s="31" t="s">
        <v>1180</v>
      </c>
      <c r="E220" s="31" t="s">
        <v>577</v>
      </c>
      <c r="F220" s="93">
        <v>44067</v>
      </c>
      <c r="G220" s="32">
        <v>62.72</v>
      </c>
      <c r="H220" s="32" t="s">
        <v>903</v>
      </c>
    </row>
    <row r="221" spans="1:8" ht="15" customHeight="1">
      <c r="A221" s="92">
        <v>45147</v>
      </c>
      <c r="B221" s="32" t="s">
        <v>1182</v>
      </c>
      <c r="C221" s="31" t="s">
        <v>1183</v>
      </c>
      <c r="D221" s="31" t="s">
        <v>1184</v>
      </c>
      <c r="E221" s="31" t="s">
        <v>577</v>
      </c>
      <c r="F221" s="93">
        <v>5292511</v>
      </c>
      <c r="G221" s="32">
        <v>22.75</v>
      </c>
      <c r="H221" s="32" t="s">
        <v>903</v>
      </c>
    </row>
    <row r="222" spans="1:8" ht="15" customHeight="1">
      <c r="A222" s="92">
        <v>45147</v>
      </c>
      <c r="B222" s="32" t="s">
        <v>1182</v>
      </c>
      <c r="C222" s="31" t="s">
        <v>1183</v>
      </c>
      <c r="D222" s="31" t="s">
        <v>937</v>
      </c>
      <c r="E222" s="31" t="s">
        <v>577</v>
      </c>
      <c r="F222" s="93">
        <v>8076173</v>
      </c>
      <c r="G222" s="32">
        <v>22.67</v>
      </c>
      <c r="H222" s="32" t="s">
        <v>903</v>
      </c>
    </row>
    <row r="223" spans="1:8" ht="15" customHeight="1">
      <c r="A223" s="92">
        <v>45147</v>
      </c>
      <c r="B223" s="32" t="s">
        <v>1182</v>
      </c>
      <c r="C223" s="31" t="s">
        <v>1183</v>
      </c>
      <c r="D223" s="31" t="s">
        <v>1187</v>
      </c>
      <c r="E223" s="31" t="s">
        <v>577</v>
      </c>
      <c r="F223" s="93">
        <v>8590893</v>
      </c>
      <c r="G223" s="32">
        <v>22.97</v>
      </c>
      <c r="H223" s="32" t="s">
        <v>903</v>
      </c>
    </row>
    <row r="224" spans="1:8" ht="15" customHeight="1">
      <c r="A224" s="92">
        <v>45147</v>
      </c>
      <c r="B224" s="32" t="s">
        <v>1182</v>
      </c>
      <c r="C224" s="31" t="s">
        <v>1183</v>
      </c>
      <c r="D224" s="31" t="s">
        <v>893</v>
      </c>
      <c r="E224" s="31" t="s">
        <v>577</v>
      </c>
      <c r="F224" s="93">
        <v>24992640</v>
      </c>
      <c r="G224" s="32">
        <v>22.48</v>
      </c>
      <c r="H224" s="32" t="s">
        <v>903</v>
      </c>
    </row>
    <row r="225" spans="1:8" ht="15" customHeight="1">
      <c r="A225" s="92">
        <v>45147</v>
      </c>
      <c r="B225" s="32" t="s">
        <v>1182</v>
      </c>
      <c r="C225" s="31" t="s">
        <v>1183</v>
      </c>
      <c r="D225" s="31" t="s">
        <v>1186</v>
      </c>
      <c r="E225" s="31" t="s">
        <v>577</v>
      </c>
      <c r="F225" s="93">
        <v>14198930</v>
      </c>
      <c r="G225" s="32">
        <v>22.73</v>
      </c>
      <c r="H225" s="32" t="s">
        <v>903</v>
      </c>
    </row>
    <row r="226" spans="1:8" ht="15" customHeight="1">
      <c r="A226" s="92">
        <v>45147</v>
      </c>
      <c r="B226" s="32" t="s">
        <v>1182</v>
      </c>
      <c r="C226" s="31" t="s">
        <v>1183</v>
      </c>
      <c r="D226" s="31" t="s">
        <v>1185</v>
      </c>
      <c r="E226" s="31" t="s">
        <v>577</v>
      </c>
      <c r="F226" s="93">
        <v>4996284</v>
      </c>
      <c r="G226" s="32">
        <v>23.13</v>
      </c>
      <c r="H226" s="32" t="s">
        <v>903</v>
      </c>
    </row>
    <row r="227" spans="1:8" ht="15" customHeight="1">
      <c r="A227" s="92">
        <v>45147</v>
      </c>
      <c r="B227" s="32" t="s">
        <v>1011</v>
      </c>
      <c r="C227" s="31" t="s">
        <v>1012</v>
      </c>
      <c r="D227" s="31" t="s">
        <v>938</v>
      </c>
      <c r="E227" s="31" t="s">
        <v>577</v>
      </c>
      <c r="F227" s="93">
        <v>38692</v>
      </c>
      <c r="G227" s="32">
        <v>241.63</v>
      </c>
      <c r="H227" s="32" t="s">
        <v>903</v>
      </c>
    </row>
    <row r="228" spans="1:8" ht="15" customHeight="1">
      <c r="A228" s="92">
        <v>45147</v>
      </c>
      <c r="B228" s="32" t="s">
        <v>1011</v>
      </c>
      <c r="C228" s="31" t="s">
        <v>1012</v>
      </c>
      <c r="D228" s="31" t="s">
        <v>578</v>
      </c>
      <c r="E228" s="31" t="s">
        <v>577</v>
      </c>
      <c r="F228" s="93">
        <v>101499</v>
      </c>
      <c r="G228" s="32">
        <v>237.47</v>
      </c>
      <c r="H228" s="32" t="s">
        <v>903</v>
      </c>
    </row>
    <row r="229" spans="1:8" ht="15" customHeight="1">
      <c r="A229" s="92">
        <v>45147</v>
      </c>
      <c r="B229" s="32" t="s">
        <v>1011</v>
      </c>
      <c r="C229" s="31" t="s">
        <v>1012</v>
      </c>
      <c r="D229" s="31" t="s">
        <v>1189</v>
      </c>
      <c r="E229" s="31" t="s">
        <v>577</v>
      </c>
      <c r="F229" s="93">
        <v>58200</v>
      </c>
      <c r="G229" s="32">
        <v>234.67</v>
      </c>
      <c r="H229" s="32" t="s">
        <v>903</v>
      </c>
    </row>
    <row r="230" spans="1:8" ht="15" customHeight="1">
      <c r="A230" s="92">
        <v>45147</v>
      </c>
      <c r="B230" s="32" t="s">
        <v>1011</v>
      </c>
      <c r="C230" s="31" t="s">
        <v>1012</v>
      </c>
      <c r="D230" s="31" t="s">
        <v>1188</v>
      </c>
      <c r="E230" s="31" t="s">
        <v>577</v>
      </c>
      <c r="F230" s="93">
        <v>28895</v>
      </c>
      <c r="G230" s="32">
        <v>239.85</v>
      </c>
      <c r="H230" s="32" t="s">
        <v>903</v>
      </c>
    </row>
    <row r="231" spans="1:8" ht="15" customHeight="1">
      <c r="A231" s="92">
        <v>45147</v>
      </c>
      <c r="B231" s="32" t="s">
        <v>1011</v>
      </c>
      <c r="C231" s="31" t="s">
        <v>1012</v>
      </c>
      <c r="D231" s="31" t="s">
        <v>1167</v>
      </c>
      <c r="E231" s="31" t="s">
        <v>577</v>
      </c>
      <c r="F231" s="93">
        <v>35111</v>
      </c>
      <c r="G231" s="32">
        <v>237.3</v>
      </c>
      <c r="H231" s="32" t="s">
        <v>903</v>
      </c>
    </row>
    <row r="232" spans="1:8" ht="15" customHeight="1">
      <c r="A232" s="92">
        <v>45147</v>
      </c>
      <c r="B232" s="32" t="s">
        <v>1190</v>
      </c>
      <c r="C232" s="31" t="s">
        <v>1191</v>
      </c>
      <c r="D232" s="31" t="s">
        <v>1228</v>
      </c>
      <c r="E232" s="31" t="s">
        <v>577</v>
      </c>
      <c r="F232" s="93">
        <v>4649400</v>
      </c>
      <c r="G232" s="32">
        <v>38.270000000000003</v>
      </c>
      <c r="H232" s="32" t="s">
        <v>903</v>
      </c>
    </row>
    <row r="233" spans="1:8" ht="15" customHeight="1">
      <c r="A233" s="92">
        <v>45147</v>
      </c>
      <c r="B233" s="32" t="s">
        <v>1196</v>
      </c>
      <c r="C233" s="31" t="s">
        <v>1197</v>
      </c>
      <c r="D233" s="31" t="s">
        <v>578</v>
      </c>
      <c r="E233" s="31" t="s">
        <v>577</v>
      </c>
      <c r="F233" s="93">
        <v>103672</v>
      </c>
      <c r="G233" s="32">
        <v>362.56</v>
      </c>
      <c r="H233" s="32" t="s">
        <v>903</v>
      </c>
    </row>
    <row r="234" spans="1:8" ht="15" customHeight="1">
      <c r="A234" s="92">
        <v>45147</v>
      </c>
      <c r="B234" s="32" t="s">
        <v>1068</v>
      </c>
      <c r="C234" s="31" t="s">
        <v>1069</v>
      </c>
      <c r="D234" s="31" t="s">
        <v>893</v>
      </c>
      <c r="E234" s="31" t="s">
        <v>577</v>
      </c>
      <c r="F234" s="93">
        <v>778602</v>
      </c>
      <c r="G234" s="32">
        <v>101.59</v>
      </c>
      <c r="H234" s="32" t="s">
        <v>903</v>
      </c>
    </row>
    <row r="235" spans="1:8" ht="15" customHeight="1">
      <c r="A235" s="92">
        <v>45147</v>
      </c>
      <c r="B235" s="32" t="s">
        <v>1068</v>
      </c>
      <c r="C235" s="31" t="s">
        <v>1069</v>
      </c>
      <c r="D235" s="31" t="s">
        <v>578</v>
      </c>
      <c r="E235" s="31" t="s">
        <v>577</v>
      </c>
      <c r="F235" s="93">
        <v>1929852</v>
      </c>
      <c r="G235" s="32">
        <v>101.96</v>
      </c>
      <c r="H235" s="32" t="s">
        <v>903</v>
      </c>
    </row>
    <row r="236" spans="1:8" ht="15" customHeight="1">
      <c r="A236" s="92">
        <v>45147</v>
      </c>
      <c r="B236" s="32" t="s">
        <v>1068</v>
      </c>
      <c r="C236" s="31" t="s">
        <v>1069</v>
      </c>
      <c r="D236" s="31" t="s">
        <v>1166</v>
      </c>
      <c r="E236" s="31" t="s">
        <v>577</v>
      </c>
      <c r="F236" s="93">
        <v>571520</v>
      </c>
      <c r="G236" s="32">
        <v>102.95</v>
      </c>
      <c r="H236" s="32" t="s">
        <v>903</v>
      </c>
    </row>
    <row r="237" spans="1:8" ht="15" customHeight="1">
      <c r="A237" s="92">
        <v>45147</v>
      </c>
      <c r="B237" s="32" t="s">
        <v>1068</v>
      </c>
      <c r="C237" s="31" t="s">
        <v>1069</v>
      </c>
      <c r="D237" s="31" t="s">
        <v>1167</v>
      </c>
      <c r="E237" s="31" t="s">
        <v>577</v>
      </c>
      <c r="F237" s="93">
        <v>974450</v>
      </c>
      <c r="G237" s="32">
        <v>103.28</v>
      </c>
      <c r="H237" s="32" t="s">
        <v>903</v>
      </c>
    </row>
    <row r="238" spans="1:8" ht="15" customHeight="1">
      <c r="A238" s="92">
        <v>45147</v>
      </c>
      <c r="B238" s="32" t="s">
        <v>1201</v>
      </c>
      <c r="C238" s="31" t="s">
        <v>1202</v>
      </c>
      <c r="D238" s="31" t="s">
        <v>1204</v>
      </c>
      <c r="E238" s="31" t="s">
        <v>577</v>
      </c>
      <c r="F238" s="93">
        <v>20000</v>
      </c>
      <c r="G238" s="32">
        <v>19.600000000000001</v>
      </c>
      <c r="H238" s="32" t="s">
        <v>903</v>
      </c>
    </row>
    <row r="239" spans="1:8" ht="15" customHeight="1">
      <c r="A239" s="92">
        <v>45147</v>
      </c>
      <c r="B239" s="32" t="s">
        <v>1201</v>
      </c>
      <c r="C239" s="31" t="s">
        <v>1202</v>
      </c>
      <c r="D239" s="31" t="s">
        <v>1203</v>
      </c>
      <c r="E239" s="31" t="s">
        <v>577</v>
      </c>
      <c r="F239" s="93">
        <v>110000</v>
      </c>
      <c r="G239" s="32">
        <v>19.899999999999999</v>
      </c>
      <c r="H239" s="32" t="s">
        <v>903</v>
      </c>
    </row>
    <row r="240" spans="1:8" ht="15" customHeight="1">
      <c r="A240" s="92">
        <v>45147</v>
      </c>
      <c r="B240" s="32" t="s">
        <v>1070</v>
      </c>
      <c r="C240" s="31" t="s">
        <v>1071</v>
      </c>
      <c r="D240" s="31" t="s">
        <v>1229</v>
      </c>
      <c r="E240" s="31" t="s">
        <v>577</v>
      </c>
      <c r="F240" s="93">
        <v>3078892</v>
      </c>
      <c r="G240" s="32">
        <v>15.41</v>
      </c>
      <c r="H240" s="32" t="s">
        <v>903</v>
      </c>
    </row>
    <row r="241" spans="1:8" ht="15" customHeight="1">
      <c r="A241" s="92">
        <v>45147</v>
      </c>
      <c r="B241" s="32" t="s">
        <v>1070</v>
      </c>
      <c r="C241" s="31" t="s">
        <v>1071</v>
      </c>
      <c r="D241" s="31" t="s">
        <v>1042</v>
      </c>
      <c r="E241" s="31" t="s">
        <v>577</v>
      </c>
      <c r="F241" s="93">
        <v>16776</v>
      </c>
      <c r="G241" s="32">
        <v>16.48</v>
      </c>
      <c r="H241" s="32" t="s">
        <v>903</v>
      </c>
    </row>
    <row r="242" spans="1:8" ht="15" customHeight="1">
      <c r="A242" s="92">
        <v>45147</v>
      </c>
      <c r="B242" s="32" t="s">
        <v>951</v>
      </c>
      <c r="C242" s="31" t="s">
        <v>952</v>
      </c>
      <c r="D242" s="31" t="s">
        <v>1174</v>
      </c>
      <c r="E242" s="31" t="s">
        <v>577</v>
      </c>
      <c r="F242" s="93">
        <v>3006000</v>
      </c>
      <c r="G242" s="32">
        <v>2.34</v>
      </c>
      <c r="H242" s="32" t="s">
        <v>903</v>
      </c>
    </row>
    <row r="243" spans="1:8" ht="15" customHeight="1">
      <c r="A243" s="92">
        <v>45147</v>
      </c>
      <c r="B243" s="32" t="s">
        <v>951</v>
      </c>
      <c r="C243" s="31" t="s">
        <v>952</v>
      </c>
      <c r="D243" s="31" t="s">
        <v>990</v>
      </c>
      <c r="E243" s="31" t="s">
        <v>577</v>
      </c>
      <c r="F243" s="93">
        <v>3824734</v>
      </c>
      <c r="G243" s="32">
        <v>2.12</v>
      </c>
      <c r="H243" s="32" t="s">
        <v>903</v>
      </c>
    </row>
    <row r="244" spans="1:8" ht="15" customHeight="1">
      <c r="A244" s="92">
        <v>45147</v>
      </c>
      <c r="B244" s="32" t="s">
        <v>951</v>
      </c>
      <c r="C244" s="31" t="s">
        <v>952</v>
      </c>
      <c r="D244" s="31" t="s">
        <v>1139</v>
      </c>
      <c r="E244" s="31" t="s">
        <v>577</v>
      </c>
      <c r="F244" s="93">
        <v>52000000</v>
      </c>
      <c r="G244" s="32">
        <v>2.14</v>
      </c>
      <c r="H244" s="32" t="s">
        <v>903</v>
      </c>
    </row>
    <row r="245" spans="1:8" ht="15" customHeight="1">
      <c r="A245" s="92">
        <v>45147</v>
      </c>
      <c r="B245" s="32" t="s">
        <v>951</v>
      </c>
      <c r="C245" s="31" t="s">
        <v>952</v>
      </c>
      <c r="D245" s="31" t="s">
        <v>1138</v>
      </c>
      <c r="E245" s="31" t="s">
        <v>577</v>
      </c>
      <c r="F245" s="93">
        <v>10949080</v>
      </c>
      <c r="G245" s="32">
        <v>2.21</v>
      </c>
      <c r="H245" s="32" t="s">
        <v>903</v>
      </c>
    </row>
    <row r="246" spans="1:8" ht="15" customHeight="1">
      <c r="A246" s="92">
        <v>45147</v>
      </c>
      <c r="B246" s="32" t="s">
        <v>951</v>
      </c>
      <c r="C246" s="31" t="s">
        <v>952</v>
      </c>
      <c r="D246" s="31" t="s">
        <v>1008</v>
      </c>
      <c r="E246" s="31" t="s">
        <v>577</v>
      </c>
      <c r="F246" s="93">
        <v>4423474</v>
      </c>
      <c r="G246" s="32">
        <v>2.1</v>
      </c>
      <c r="H246" s="32" t="s">
        <v>903</v>
      </c>
    </row>
    <row r="247" spans="1:8" ht="15" customHeight="1">
      <c r="A247" s="92">
        <v>45147</v>
      </c>
      <c r="B247" s="32" t="s">
        <v>951</v>
      </c>
      <c r="C247" s="31" t="s">
        <v>952</v>
      </c>
      <c r="D247" s="31" t="s">
        <v>950</v>
      </c>
      <c r="E247" s="31" t="s">
        <v>577</v>
      </c>
      <c r="F247" s="93">
        <v>16898666</v>
      </c>
      <c r="G247" s="32">
        <v>2.14</v>
      </c>
      <c r="H247" s="32" t="s">
        <v>903</v>
      </c>
    </row>
    <row r="248" spans="1:8" ht="15" customHeight="1">
      <c r="A248" s="92">
        <v>45147</v>
      </c>
      <c r="B248" s="32" t="s">
        <v>951</v>
      </c>
      <c r="C248" s="31" t="s">
        <v>952</v>
      </c>
      <c r="D248" s="31" t="s">
        <v>1123</v>
      </c>
      <c r="E248" s="31" t="s">
        <v>577</v>
      </c>
      <c r="F248" s="93">
        <v>1250001</v>
      </c>
      <c r="G248" s="32">
        <v>2.12</v>
      </c>
      <c r="H248" s="32" t="s">
        <v>903</v>
      </c>
    </row>
    <row r="249" spans="1:8" ht="15" customHeight="1">
      <c r="A249" s="92">
        <v>45147</v>
      </c>
      <c r="B249" s="32" t="s">
        <v>939</v>
      </c>
      <c r="C249" s="31" t="s">
        <v>940</v>
      </c>
      <c r="D249" s="31" t="s">
        <v>893</v>
      </c>
      <c r="E249" s="31" t="s">
        <v>577</v>
      </c>
      <c r="F249" s="93">
        <v>27503059</v>
      </c>
      <c r="G249" s="32">
        <v>18.12</v>
      </c>
      <c r="H249" s="32" t="s">
        <v>903</v>
      </c>
    </row>
    <row r="250" spans="1:8" ht="15" customHeight="1">
      <c r="A250" s="92">
        <v>45147</v>
      </c>
      <c r="B250" s="32" t="s">
        <v>1230</v>
      </c>
      <c r="C250" s="31" t="s">
        <v>1231</v>
      </c>
      <c r="D250" s="31" t="s">
        <v>1232</v>
      </c>
      <c r="E250" s="31" t="s">
        <v>577</v>
      </c>
      <c r="F250" s="93">
        <v>366000</v>
      </c>
      <c r="G250" s="32">
        <v>104.49</v>
      </c>
      <c r="H250" s="32" t="s">
        <v>903</v>
      </c>
    </row>
    <row r="251" spans="1:8" ht="15" customHeight="1">
      <c r="A251" s="92">
        <v>45147</v>
      </c>
      <c r="B251" s="32" t="s">
        <v>1013</v>
      </c>
      <c r="C251" s="31" t="s">
        <v>1014</v>
      </c>
      <c r="D251" s="31" t="s">
        <v>1157</v>
      </c>
      <c r="E251" s="31" t="s">
        <v>577</v>
      </c>
      <c r="F251" s="93">
        <v>58200</v>
      </c>
      <c r="G251" s="32">
        <v>124.85</v>
      </c>
      <c r="H251" s="32" t="s">
        <v>903</v>
      </c>
    </row>
    <row r="252" spans="1:8" ht="15" customHeight="1">
      <c r="A252" s="92">
        <v>45147</v>
      </c>
      <c r="B252" s="32" t="s">
        <v>1072</v>
      </c>
      <c r="C252" s="31" t="s">
        <v>1073</v>
      </c>
      <c r="D252" s="31" t="s">
        <v>893</v>
      </c>
      <c r="E252" s="31" t="s">
        <v>577</v>
      </c>
      <c r="F252" s="93">
        <v>68796</v>
      </c>
      <c r="G252" s="32">
        <v>1068.6199999999999</v>
      </c>
      <c r="H252" s="32" t="s">
        <v>903</v>
      </c>
    </row>
    <row r="253" spans="1:8" ht="15" customHeight="1">
      <c r="A253" s="92">
        <v>45147</v>
      </c>
      <c r="B253" s="32" t="s">
        <v>1072</v>
      </c>
      <c r="C253" s="31" t="s">
        <v>1073</v>
      </c>
      <c r="D253" s="31" t="s">
        <v>578</v>
      </c>
      <c r="E253" s="31" t="s">
        <v>577</v>
      </c>
      <c r="F253" s="93">
        <v>255122</v>
      </c>
      <c r="G253" s="32">
        <v>1069.17</v>
      </c>
      <c r="H253" s="32" t="s">
        <v>903</v>
      </c>
    </row>
    <row r="254" spans="1:8" ht="15" customHeight="1">
      <c r="A254" s="92">
        <v>45147</v>
      </c>
      <c r="B254" s="32" t="s">
        <v>1015</v>
      </c>
      <c r="C254" s="31" t="s">
        <v>1016</v>
      </c>
      <c r="D254" s="31" t="s">
        <v>1205</v>
      </c>
      <c r="E254" s="31" t="s">
        <v>577</v>
      </c>
      <c r="F254" s="93">
        <v>719582</v>
      </c>
      <c r="G254" s="32">
        <v>106.35</v>
      </c>
      <c r="H254" s="32" t="s">
        <v>903</v>
      </c>
    </row>
    <row r="255" spans="1:8" ht="15" customHeight="1">
      <c r="A255" s="92">
        <v>45147</v>
      </c>
      <c r="B255" s="32" t="s">
        <v>1015</v>
      </c>
      <c r="C255" s="31" t="s">
        <v>1016</v>
      </c>
      <c r="D255" s="31" t="s">
        <v>893</v>
      </c>
      <c r="E255" s="31" t="s">
        <v>577</v>
      </c>
      <c r="F255" s="93">
        <v>520665</v>
      </c>
      <c r="G255" s="32">
        <v>104.76</v>
      </c>
      <c r="H255" s="32" t="s">
        <v>903</v>
      </c>
    </row>
    <row r="256" spans="1:8" ht="15" customHeight="1">
      <c r="A256" s="92">
        <v>45147</v>
      </c>
      <c r="B256" s="32" t="s">
        <v>1015</v>
      </c>
      <c r="C256" s="31" t="s">
        <v>1016</v>
      </c>
      <c r="D256" s="31" t="s">
        <v>1017</v>
      </c>
      <c r="E256" s="31" t="s">
        <v>577</v>
      </c>
      <c r="F256" s="93">
        <v>2165963</v>
      </c>
      <c r="G256" s="32">
        <v>105.92</v>
      </c>
      <c r="H256" s="32" t="s">
        <v>903</v>
      </c>
    </row>
    <row r="257" spans="1:8" ht="15" customHeight="1">
      <c r="A257" s="92">
        <v>45147</v>
      </c>
      <c r="B257" s="32" t="s">
        <v>1015</v>
      </c>
      <c r="C257" s="31" t="s">
        <v>1016</v>
      </c>
      <c r="D257" s="31" t="s">
        <v>578</v>
      </c>
      <c r="E257" s="31" t="s">
        <v>577</v>
      </c>
      <c r="F257" s="93">
        <v>899913</v>
      </c>
      <c r="G257" s="32">
        <v>105.25</v>
      </c>
      <c r="H257" s="32" t="s">
        <v>903</v>
      </c>
    </row>
    <row r="258" spans="1:8" ht="15" customHeight="1">
      <c r="A258" s="92">
        <v>45147</v>
      </c>
      <c r="B258" s="32" t="s">
        <v>1015</v>
      </c>
      <c r="C258" s="31" t="s">
        <v>1016</v>
      </c>
      <c r="D258" s="31" t="s">
        <v>1206</v>
      </c>
      <c r="E258" s="31" t="s">
        <v>577</v>
      </c>
      <c r="F258" s="93">
        <v>326389</v>
      </c>
      <c r="G258" s="32">
        <v>105.86</v>
      </c>
      <c r="H258" s="32" t="s">
        <v>903</v>
      </c>
    </row>
    <row r="259" spans="1:8" ht="15" customHeight="1">
      <c r="A259" s="92">
        <v>45147</v>
      </c>
      <c r="B259" s="32" t="s">
        <v>1207</v>
      </c>
      <c r="C259" s="31" t="s">
        <v>1208</v>
      </c>
      <c r="D259" s="31" t="s">
        <v>1049</v>
      </c>
      <c r="E259" s="31" t="s">
        <v>577</v>
      </c>
      <c r="F259" s="93">
        <v>192000</v>
      </c>
      <c r="G259" s="32">
        <v>47.22</v>
      </c>
      <c r="H259" s="32" t="s">
        <v>903</v>
      </c>
    </row>
    <row r="260" spans="1:8" ht="15" customHeight="1">
      <c r="A260" s="92">
        <v>45147</v>
      </c>
      <c r="B260" s="32" t="s">
        <v>1207</v>
      </c>
      <c r="C260" s="31" t="s">
        <v>1208</v>
      </c>
      <c r="D260" s="31" t="s">
        <v>1210</v>
      </c>
      <c r="E260" s="31" t="s">
        <v>577</v>
      </c>
      <c r="F260" s="93">
        <v>135000</v>
      </c>
      <c r="G260" s="32">
        <v>49.06</v>
      </c>
      <c r="H260" s="32" t="s">
        <v>903</v>
      </c>
    </row>
    <row r="261" spans="1:8" ht="15" customHeight="1">
      <c r="A261" s="92">
        <v>45147</v>
      </c>
      <c r="B261" s="32" t="s">
        <v>1207</v>
      </c>
      <c r="C261" s="31" t="s">
        <v>1208</v>
      </c>
      <c r="D261" s="31" t="s">
        <v>1209</v>
      </c>
      <c r="E261" s="31" t="s">
        <v>577</v>
      </c>
      <c r="F261" s="93">
        <v>270000</v>
      </c>
      <c r="G261" s="32">
        <v>44.13</v>
      </c>
      <c r="H261" s="32" t="s">
        <v>903</v>
      </c>
    </row>
    <row r="262" spans="1:8" ht="15" customHeight="1">
      <c r="A262" s="92">
        <v>45147</v>
      </c>
      <c r="B262" s="32" t="s">
        <v>1207</v>
      </c>
      <c r="C262" s="31" t="s">
        <v>1208</v>
      </c>
      <c r="D262" s="31" t="s">
        <v>989</v>
      </c>
      <c r="E262" s="31" t="s">
        <v>577</v>
      </c>
      <c r="F262" s="93">
        <v>132000</v>
      </c>
      <c r="G262" s="32">
        <v>47.79</v>
      </c>
      <c r="H262" s="32" t="s">
        <v>903</v>
      </c>
    </row>
    <row r="263" spans="1:8" ht="15" customHeight="1">
      <c r="A263" s="92">
        <v>45147</v>
      </c>
      <c r="B263" s="32" t="s">
        <v>1018</v>
      </c>
      <c r="C263" s="31" t="s">
        <v>1019</v>
      </c>
      <c r="D263" s="31" t="s">
        <v>578</v>
      </c>
      <c r="E263" s="31" t="s">
        <v>577</v>
      </c>
      <c r="F263" s="93">
        <v>1415958</v>
      </c>
      <c r="G263" s="32">
        <v>51.75</v>
      </c>
      <c r="H263" s="32" t="s">
        <v>903</v>
      </c>
    </row>
    <row r="264" spans="1:8" ht="15" customHeight="1">
      <c r="A264" s="92">
        <v>45147</v>
      </c>
      <c r="B264" s="32" t="s">
        <v>1020</v>
      </c>
      <c r="C264" s="31" t="s">
        <v>1021</v>
      </c>
      <c r="D264" s="31" t="s">
        <v>1075</v>
      </c>
      <c r="E264" s="31" t="s">
        <v>577</v>
      </c>
      <c r="F264" s="93">
        <v>5130000</v>
      </c>
      <c r="G264" s="32">
        <v>0.11</v>
      </c>
      <c r="H264" s="32" t="s">
        <v>903</v>
      </c>
    </row>
    <row r="265" spans="1:8" ht="15" customHeight="1">
      <c r="A265" s="92">
        <v>45147</v>
      </c>
      <c r="B265" s="32" t="s">
        <v>991</v>
      </c>
      <c r="C265" s="31" t="s">
        <v>992</v>
      </c>
      <c r="D265" s="31" t="s">
        <v>578</v>
      </c>
      <c r="E265" s="31" t="s">
        <v>577</v>
      </c>
      <c r="F265" s="93">
        <v>118320</v>
      </c>
      <c r="G265" s="32">
        <v>129.5</v>
      </c>
      <c r="H265" s="32" t="s">
        <v>903</v>
      </c>
    </row>
    <row r="266" spans="1:8" ht="15" customHeight="1">
      <c r="A266" s="92">
        <v>45147</v>
      </c>
      <c r="B266" s="32" t="s">
        <v>1215</v>
      </c>
      <c r="C266" s="31" t="s">
        <v>1216</v>
      </c>
      <c r="D266" s="31" t="s">
        <v>1217</v>
      </c>
      <c r="E266" s="31" t="s">
        <v>577</v>
      </c>
      <c r="F266" s="93">
        <v>5483645</v>
      </c>
      <c r="G266" s="32">
        <v>3.05</v>
      </c>
      <c r="H266" s="32" t="s">
        <v>903</v>
      </c>
    </row>
    <row r="267" spans="1:8" ht="15" customHeight="1">
      <c r="A267" s="92"/>
      <c r="B267" s="32"/>
      <c r="C267" s="31"/>
      <c r="D267" s="31"/>
      <c r="E267" s="31"/>
      <c r="F267" s="93"/>
      <c r="G267" s="32"/>
      <c r="H267" s="95"/>
    </row>
    <row r="268" spans="1:8" ht="15" customHeight="1">
      <c r="A268" s="92"/>
      <c r="B268" s="32"/>
      <c r="C268" s="31"/>
      <c r="D268" s="31"/>
      <c r="E268" s="31"/>
      <c r="F268" s="93"/>
      <c r="G268" s="32"/>
      <c r="H268" s="95"/>
    </row>
    <row r="269" spans="1:8" ht="15" customHeight="1">
      <c r="A269" s="92"/>
      <c r="B269" s="32"/>
      <c r="C269" s="31"/>
      <c r="D269" s="31"/>
      <c r="E269" s="31"/>
      <c r="F269" s="93"/>
      <c r="G269" s="32"/>
      <c r="H269" s="95"/>
    </row>
    <row r="270" spans="1:8" ht="15" customHeight="1">
      <c r="A270" s="92"/>
      <c r="B270" s="32"/>
      <c r="C270" s="31"/>
      <c r="D270" s="31"/>
      <c r="E270" s="31"/>
      <c r="F270" s="93"/>
      <c r="G270" s="32"/>
      <c r="H270" s="95"/>
    </row>
    <row r="271" spans="1:8" ht="15" customHeight="1">
      <c r="A271" s="92"/>
      <c r="B271" s="32"/>
      <c r="C271" s="31"/>
      <c r="D271" s="31"/>
      <c r="E271" s="31"/>
      <c r="F271" s="93"/>
      <c r="G271" s="32"/>
      <c r="H271" s="95"/>
    </row>
    <row r="272" spans="1:8" ht="15" customHeight="1">
      <c r="A272" s="92"/>
      <c r="B272" s="32"/>
      <c r="C272" s="31"/>
      <c r="D272" s="31"/>
      <c r="E272" s="31"/>
      <c r="F272" s="93"/>
      <c r="G272" s="32"/>
      <c r="H272" s="95"/>
    </row>
    <row r="273" spans="1:8" ht="15" customHeight="1">
      <c r="A273" s="92"/>
      <c r="B273" s="32"/>
      <c r="C273" s="31"/>
      <c r="D273" s="31"/>
      <c r="E273" s="31"/>
      <c r="F273" s="93"/>
      <c r="G273" s="32"/>
      <c r="H273" s="95"/>
    </row>
    <row r="274" spans="1:8" ht="15" customHeight="1">
      <c r="A274" s="92"/>
      <c r="B274" s="32"/>
      <c r="C274" s="31"/>
      <c r="D274" s="31"/>
      <c r="E274" s="31"/>
      <c r="F274" s="93"/>
      <c r="G274" s="32"/>
      <c r="H274" s="95"/>
    </row>
    <row r="275" spans="1:8" ht="15" customHeight="1">
      <c r="A275" s="92"/>
      <c r="B275" s="32"/>
      <c r="C275" s="31"/>
      <c r="D275" s="31"/>
      <c r="E275" s="31"/>
      <c r="F275" s="93"/>
      <c r="G275" s="32"/>
      <c r="H275" s="95"/>
    </row>
    <row r="276" spans="1:8" ht="15" customHeight="1">
      <c r="A276" s="92"/>
      <c r="B276" s="32"/>
      <c r="C276" s="31"/>
      <c r="D276" s="31"/>
      <c r="E276" s="31"/>
      <c r="F276" s="93"/>
      <c r="G276" s="32"/>
      <c r="H276" s="95"/>
    </row>
    <row r="277" spans="1:8" ht="15" customHeight="1">
      <c r="A277" s="92"/>
      <c r="B277" s="32"/>
      <c r="C277" s="31"/>
      <c r="D277" s="31"/>
      <c r="E277" s="31"/>
      <c r="F277" s="93"/>
      <c r="G277" s="32"/>
      <c r="H277" s="95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72"/>
  <sheetViews>
    <sheetView zoomScale="90" zoomScaleNormal="90" workbookViewId="0">
      <selection activeCell="N7" sqref="N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953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6">
        <v>1</v>
      </c>
      <c r="B10" s="287">
        <v>45092</v>
      </c>
      <c r="C10" s="288"/>
      <c r="D10" s="289" t="s">
        <v>62</v>
      </c>
      <c r="E10" s="290" t="s">
        <v>593</v>
      </c>
      <c r="F10" s="245">
        <v>6800</v>
      </c>
      <c r="G10" s="248">
        <v>6400</v>
      </c>
      <c r="H10" s="248">
        <v>7150</v>
      </c>
      <c r="I10" s="291" t="s">
        <v>856</v>
      </c>
      <c r="J10" s="115" t="s">
        <v>934</v>
      </c>
      <c r="K10" s="115">
        <f>H10-F10</f>
        <v>350</v>
      </c>
      <c r="L10" s="116">
        <f>(F10*-0.3)/100</f>
        <v>-20.399999999999999</v>
      </c>
      <c r="M10" s="117">
        <f>(K10+L10)/F10</f>
        <v>4.8470588235294119E-2</v>
      </c>
      <c r="N10" s="266" t="s">
        <v>596</v>
      </c>
      <c r="O10" s="268">
        <v>45139</v>
      </c>
      <c r="P10" s="267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6">
        <v>2</v>
      </c>
      <c r="B11" s="287">
        <v>45111</v>
      </c>
      <c r="C11" s="288"/>
      <c r="D11" s="289" t="s">
        <v>82</v>
      </c>
      <c r="E11" s="290" t="s">
        <v>593</v>
      </c>
      <c r="F11" s="245">
        <v>255</v>
      </c>
      <c r="G11" s="248">
        <v>234</v>
      </c>
      <c r="H11" s="248">
        <v>272</v>
      </c>
      <c r="I11" s="291" t="s">
        <v>879</v>
      </c>
      <c r="J11" s="115" t="s">
        <v>1024</v>
      </c>
      <c r="K11" s="115">
        <f>H11-F11</f>
        <v>17</v>
      </c>
      <c r="L11" s="116">
        <f>(F11*-0.3)/100</f>
        <v>-0.76500000000000001</v>
      </c>
      <c r="M11" s="117">
        <f>(K11+L11)/F11</f>
        <v>6.3666666666666663E-2</v>
      </c>
      <c r="N11" s="266" t="s">
        <v>596</v>
      </c>
      <c r="O11" s="268">
        <v>45146</v>
      </c>
      <c r="P11" s="267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53">
        <v>3</v>
      </c>
      <c r="B12" s="108">
        <v>45112</v>
      </c>
      <c r="C12" s="254"/>
      <c r="D12" s="255" t="s">
        <v>388</v>
      </c>
      <c r="E12" s="109" t="s">
        <v>593</v>
      </c>
      <c r="F12" s="107" t="s">
        <v>885</v>
      </c>
      <c r="G12" s="110">
        <v>1395</v>
      </c>
      <c r="H12" s="107"/>
      <c r="I12" s="107" t="s">
        <v>881</v>
      </c>
      <c r="J12" s="110" t="s">
        <v>594</v>
      </c>
      <c r="K12" s="110"/>
      <c r="L12" s="111"/>
      <c r="M12" s="112"/>
      <c r="N12" s="110"/>
      <c r="O12" s="264"/>
      <c r="P12" s="118">
        <f>VLOOKUP(D12,'MidCap Intra'!B59:C558,2,0)</f>
        <v>1449.5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9">
        <v>4</v>
      </c>
      <c r="B13" s="251">
        <v>45119</v>
      </c>
      <c r="C13" s="270"/>
      <c r="D13" s="271" t="s">
        <v>129</v>
      </c>
      <c r="E13" s="272" t="s">
        <v>593</v>
      </c>
      <c r="F13" s="250" t="s">
        <v>886</v>
      </c>
      <c r="G13" s="252">
        <v>1540</v>
      </c>
      <c r="H13" s="250"/>
      <c r="I13" s="250" t="s">
        <v>884</v>
      </c>
      <c r="J13" s="252" t="s">
        <v>594</v>
      </c>
      <c r="K13" s="252"/>
      <c r="L13" s="265"/>
      <c r="M13" s="273"/>
      <c r="N13" s="252"/>
      <c r="O13" s="274"/>
      <c r="P13" s="118">
        <f>VLOOKUP(D13,'MidCap Intra'!B63:C562,2,0)</f>
        <v>1650.5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9">
        <v>5</v>
      </c>
      <c r="B14" s="251">
        <v>45120</v>
      </c>
      <c r="C14" s="270"/>
      <c r="D14" s="276" t="s">
        <v>431</v>
      </c>
      <c r="E14" s="272" t="s">
        <v>593</v>
      </c>
      <c r="F14" s="250" t="s">
        <v>888</v>
      </c>
      <c r="G14" s="252">
        <v>102</v>
      </c>
      <c r="H14" s="250"/>
      <c r="I14" s="250" t="s">
        <v>889</v>
      </c>
      <c r="J14" s="252" t="s">
        <v>594</v>
      </c>
      <c r="K14" s="252"/>
      <c r="L14" s="265"/>
      <c r="M14" s="273"/>
      <c r="N14" s="252"/>
      <c r="O14" s="274"/>
      <c r="P14" s="118">
        <f>VLOOKUP(D14,'MidCap Intra'!B64:C563,2,0)</f>
        <v>111.95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9">
        <v>6</v>
      </c>
      <c r="B15" s="251">
        <v>45125</v>
      </c>
      <c r="C15" s="270"/>
      <c r="D15" s="276" t="s">
        <v>215</v>
      </c>
      <c r="E15" s="272" t="s">
        <v>593</v>
      </c>
      <c r="F15" s="250" t="s">
        <v>896</v>
      </c>
      <c r="G15" s="252">
        <v>548</v>
      </c>
      <c r="H15" s="250"/>
      <c r="I15" s="250" t="s">
        <v>897</v>
      </c>
      <c r="J15" s="252" t="s">
        <v>594</v>
      </c>
      <c r="K15" s="252"/>
      <c r="L15" s="265"/>
      <c r="M15" s="273"/>
      <c r="N15" s="252"/>
      <c r="O15" s="274"/>
      <c r="P15" s="118">
        <f>VLOOKUP(D15,'MidCap Intra'!B67:C566,2,0)</f>
        <v>573.75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14">
        <v>7</v>
      </c>
      <c r="B16" s="297">
        <v>45125</v>
      </c>
      <c r="C16" s="315"/>
      <c r="D16" s="316" t="s">
        <v>500</v>
      </c>
      <c r="E16" s="317" t="s">
        <v>593</v>
      </c>
      <c r="F16" s="296">
        <v>178</v>
      </c>
      <c r="G16" s="298">
        <v>168</v>
      </c>
      <c r="H16" s="296">
        <v>170</v>
      </c>
      <c r="I16" s="296" t="s">
        <v>898</v>
      </c>
      <c r="J16" s="318" t="s">
        <v>944</v>
      </c>
      <c r="K16" s="318">
        <f t="shared" ref="K16" si="0">H16-F16</f>
        <v>-8</v>
      </c>
      <c r="L16" s="319">
        <f>(F16*-0.3)/100</f>
        <v>-0.53400000000000003</v>
      </c>
      <c r="M16" s="320">
        <f t="shared" ref="M16" si="1">(K16+L16)/F16</f>
        <v>-4.7943820224719103E-2</v>
      </c>
      <c r="N16" s="321" t="s">
        <v>607</v>
      </c>
      <c r="O16" s="322">
        <v>45140</v>
      </c>
      <c r="P16" s="323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6">
        <v>8</v>
      </c>
      <c r="B17" s="287">
        <v>45133</v>
      </c>
      <c r="C17" s="288"/>
      <c r="D17" s="289" t="s">
        <v>429</v>
      </c>
      <c r="E17" s="290" t="s">
        <v>593</v>
      </c>
      <c r="F17" s="245">
        <v>326</v>
      </c>
      <c r="G17" s="248">
        <v>299</v>
      </c>
      <c r="H17" s="248">
        <v>345.5</v>
      </c>
      <c r="I17" s="291" t="s">
        <v>904</v>
      </c>
      <c r="J17" s="115" t="s">
        <v>941</v>
      </c>
      <c r="K17" s="115">
        <f t="shared" ref="K17" si="2">H17-F17</f>
        <v>19.5</v>
      </c>
      <c r="L17" s="116">
        <f>(F17*-0.3)/100</f>
        <v>-0.97799999999999998</v>
      </c>
      <c r="M17" s="117">
        <f t="shared" ref="M17" si="3">(K17+L17)/F17</f>
        <v>5.6815950920245391E-2</v>
      </c>
      <c r="N17" s="266" t="s">
        <v>596</v>
      </c>
      <c r="O17" s="268">
        <v>45140</v>
      </c>
      <c r="P17" s="267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9">
        <v>9</v>
      </c>
      <c r="B18" s="251">
        <v>45133</v>
      </c>
      <c r="C18" s="270"/>
      <c r="D18" s="276" t="s">
        <v>74</v>
      </c>
      <c r="E18" s="272" t="s">
        <v>593</v>
      </c>
      <c r="F18" s="250" t="s">
        <v>905</v>
      </c>
      <c r="G18" s="252">
        <v>185</v>
      </c>
      <c r="H18" s="250"/>
      <c r="I18" s="250" t="s">
        <v>906</v>
      </c>
      <c r="J18" s="252" t="s">
        <v>594</v>
      </c>
      <c r="K18" s="252"/>
      <c r="L18" s="265"/>
      <c r="M18" s="273"/>
      <c r="N18" s="252"/>
      <c r="O18" s="274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3">
        <v>10</v>
      </c>
      <c r="B19" s="108">
        <v>45133</v>
      </c>
      <c r="C19" s="254"/>
      <c r="D19" s="277" t="s">
        <v>492</v>
      </c>
      <c r="E19" s="272" t="s">
        <v>593</v>
      </c>
      <c r="F19" s="107" t="s">
        <v>907</v>
      </c>
      <c r="G19" s="110">
        <v>118</v>
      </c>
      <c r="H19" s="107"/>
      <c r="I19" s="107" t="s">
        <v>908</v>
      </c>
      <c r="J19" s="110" t="s">
        <v>594</v>
      </c>
      <c r="K19" s="252"/>
      <c r="L19" s="265"/>
      <c r="M19" s="273"/>
      <c r="N19" s="252"/>
      <c r="O19" s="274"/>
      <c r="P19" s="118">
        <f>VLOOKUP(D19,'MidCap Intra'!B71:C570,2,0)</f>
        <v>127.15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9">
        <v>11</v>
      </c>
      <c r="B20" s="251">
        <v>45134</v>
      </c>
      <c r="C20" s="270"/>
      <c r="D20" s="271" t="s">
        <v>151</v>
      </c>
      <c r="E20" s="272" t="s">
        <v>593</v>
      </c>
      <c r="F20" s="250" t="s">
        <v>909</v>
      </c>
      <c r="G20" s="252">
        <v>164</v>
      </c>
      <c r="H20" s="250"/>
      <c r="I20" s="250" t="s">
        <v>910</v>
      </c>
      <c r="J20" s="252" t="s">
        <v>594</v>
      </c>
      <c r="K20" s="252"/>
      <c r="L20" s="265"/>
      <c r="M20" s="273"/>
      <c r="N20" s="252"/>
      <c r="O20" s="274"/>
      <c r="P20" s="118">
        <f>VLOOKUP(D20,'MidCap Intra'!B72:C571,2,0)</f>
        <v>171.4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69">
        <v>12</v>
      </c>
      <c r="B21" s="251">
        <v>45135</v>
      </c>
      <c r="C21" s="270"/>
      <c r="D21" s="276" t="s">
        <v>460</v>
      </c>
      <c r="E21" s="272" t="s">
        <v>593</v>
      </c>
      <c r="F21" s="250" t="s">
        <v>914</v>
      </c>
      <c r="G21" s="252">
        <v>1840</v>
      </c>
      <c r="H21" s="250"/>
      <c r="I21" s="250" t="s">
        <v>883</v>
      </c>
      <c r="J21" s="252" t="s">
        <v>594</v>
      </c>
      <c r="K21" s="252"/>
      <c r="L21" s="265"/>
      <c r="M21" s="273"/>
      <c r="N21" s="252"/>
      <c r="O21" s="274"/>
      <c r="P21" s="118">
        <f>VLOOKUP(D21,'MidCap Intra'!B73:C572,2,0)</f>
        <v>2037.3</v>
      </c>
      <c r="R21" s="41" t="s">
        <v>595</v>
      </c>
    </row>
    <row r="22" spans="1:38" ht="15" customHeight="1">
      <c r="A22" s="269">
        <v>13</v>
      </c>
      <c r="B22" s="251">
        <v>45139</v>
      </c>
      <c r="C22" s="270"/>
      <c r="D22" s="271" t="s">
        <v>302</v>
      </c>
      <c r="E22" s="272" t="s">
        <v>593</v>
      </c>
      <c r="F22" s="250" t="s">
        <v>927</v>
      </c>
      <c r="G22" s="252">
        <v>2880</v>
      </c>
      <c r="H22" s="250"/>
      <c r="I22" s="250" t="s">
        <v>928</v>
      </c>
      <c r="J22" s="252" t="s">
        <v>594</v>
      </c>
      <c r="K22" s="252"/>
      <c r="L22" s="265"/>
      <c r="M22" s="273"/>
      <c r="N22" s="252"/>
      <c r="O22" s="274"/>
      <c r="P22" s="118">
        <f>VLOOKUP(D22,'MidCap Intra'!B74:C573,2,0)</f>
        <v>2932.85</v>
      </c>
    </row>
    <row r="23" spans="1:38" ht="15" customHeight="1">
      <c r="A23" s="269">
        <v>14</v>
      </c>
      <c r="B23" s="251">
        <v>45142</v>
      </c>
      <c r="C23" s="270"/>
      <c r="D23" s="271" t="s">
        <v>557</v>
      </c>
      <c r="E23" s="272" t="s">
        <v>593</v>
      </c>
      <c r="F23" s="250" t="s">
        <v>982</v>
      </c>
      <c r="G23" s="252">
        <v>1745</v>
      </c>
      <c r="H23" s="250"/>
      <c r="I23" s="250" t="s">
        <v>983</v>
      </c>
      <c r="J23" s="252" t="s">
        <v>594</v>
      </c>
      <c r="K23" s="252"/>
      <c r="L23" s="265"/>
      <c r="M23" s="273"/>
      <c r="N23" s="252"/>
      <c r="O23" s="274"/>
      <c r="P23" s="118">
        <f>VLOOKUP(D23,'MidCap Intra'!B75:C574,2,0)</f>
        <v>1874.7</v>
      </c>
    </row>
    <row r="24" spans="1:38" ht="15" customHeight="1">
      <c r="A24" s="269">
        <v>15</v>
      </c>
      <c r="B24" s="251">
        <v>45145</v>
      </c>
      <c r="C24" s="270"/>
      <c r="D24" s="271" t="s">
        <v>536</v>
      </c>
      <c r="E24" s="272" t="s">
        <v>593</v>
      </c>
      <c r="F24" s="250" t="s">
        <v>995</v>
      </c>
      <c r="G24" s="252">
        <v>365</v>
      </c>
      <c r="H24" s="250"/>
      <c r="I24" s="250" t="s">
        <v>996</v>
      </c>
      <c r="J24" s="252" t="s">
        <v>594</v>
      </c>
      <c r="K24" s="252"/>
      <c r="L24" s="265"/>
      <c r="M24" s="273"/>
      <c r="N24" s="252"/>
      <c r="O24" s="274"/>
      <c r="P24" s="118">
        <f>VLOOKUP(D24,'MidCap Intra'!B76:C575,2,0)</f>
        <v>404.05</v>
      </c>
    </row>
    <row r="25" spans="1:38" ht="15" customHeight="1">
      <c r="A25" s="269">
        <v>16</v>
      </c>
      <c r="B25" s="251">
        <v>45146</v>
      </c>
      <c r="C25" s="270"/>
      <c r="D25" s="276" t="s">
        <v>223</v>
      </c>
      <c r="E25" s="272" t="s">
        <v>593</v>
      </c>
      <c r="F25" s="250" t="s">
        <v>1022</v>
      </c>
      <c r="G25" s="252">
        <v>965</v>
      </c>
      <c r="H25" s="250"/>
      <c r="I25" s="250" t="s">
        <v>1023</v>
      </c>
      <c r="J25" s="252" t="s">
        <v>594</v>
      </c>
      <c r="K25" s="252"/>
      <c r="L25" s="265"/>
      <c r="M25" s="273"/>
      <c r="N25" s="252"/>
      <c r="O25" s="274"/>
      <c r="P25" s="118">
        <f>VLOOKUP(D25,'MidCap Intra'!B77:C576,2,0)</f>
        <v>1010.2</v>
      </c>
    </row>
    <row r="26" spans="1:38" ht="15" customHeight="1">
      <c r="A26" s="269">
        <v>17</v>
      </c>
      <c r="B26" s="251">
        <v>45147</v>
      </c>
      <c r="C26" s="270"/>
      <c r="D26" s="276" t="s">
        <v>304</v>
      </c>
      <c r="E26" s="272" t="s">
        <v>593</v>
      </c>
      <c r="F26" s="250" t="s">
        <v>1081</v>
      </c>
      <c r="G26" s="252">
        <v>750</v>
      </c>
      <c r="H26" s="250"/>
      <c r="I26" s="250" t="s">
        <v>1082</v>
      </c>
      <c r="J26" s="252" t="s">
        <v>594</v>
      </c>
      <c r="K26" s="252"/>
      <c r="L26" s="265"/>
      <c r="M26" s="273"/>
      <c r="N26" s="252"/>
      <c r="O26" s="274"/>
      <c r="P26" s="118">
        <f>VLOOKUP(D26,'MidCap Intra'!B78:C577,2,0)</f>
        <v>823.2</v>
      </c>
    </row>
    <row r="27" spans="1:38" ht="15" customHeight="1">
      <c r="A27" s="269"/>
      <c r="B27" s="251"/>
      <c r="C27" s="270"/>
      <c r="D27" s="271"/>
      <c r="E27" s="272"/>
      <c r="F27" s="250"/>
      <c r="G27" s="252"/>
      <c r="H27" s="250"/>
      <c r="I27" s="250"/>
      <c r="J27" s="252"/>
      <c r="K27" s="252"/>
      <c r="L27" s="265"/>
      <c r="M27" s="273"/>
      <c r="N27" s="252"/>
      <c r="O27" s="274"/>
      <c r="P27" s="265"/>
    </row>
    <row r="32" spans="1:38" ht="14.25" customHeight="1">
      <c r="A32" s="119"/>
      <c r="B32" s="120"/>
      <c r="C32" s="121"/>
      <c r="D32" s="122"/>
      <c r="E32" s="123"/>
      <c r="F32" s="123"/>
      <c r="G32" s="119"/>
      <c r="H32" s="123"/>
      <c r="I32" s="124"/>
      <c r="J32" s="125"/>
      <c r="K32" s="125"/>
      <c r="L32" s="126"/>
      <c r="M32" s="127"/>
      <c r="N32" s="128"/>
      <c r="O32" s="129"/>
      <c r="P32" s="130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 t="s">
        <v>597</v>
      </c>
      <c r="B33" s="132"/>
      <c r="C33" s="133"/>
      <c r="E33" s="134"/>
      <c r="F33" s="134"/>
      <c r="G33" s="134"/>
      <c r="H33" s="134"/>
      <c r="I33" s="134"/>
      <c r="J33" s="135"/>
      <c r="K33" s="134"/>
      <c r="L33" s="136"/>
      <c r="M33" s="62"/>
      <c r="N33" s="135"/>
      <c r="O33" s="133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7" t="s">
        <v>598</v>
      </c>
      <c r="B34" s="131"/>
      <c r="C34" s="131"/>
      <c r="D34" s="131"/>
      <c r="E34" s="41"/>
      <c r="F34" s="138" t="s">
        <v>599</v>
      </c>
      <c r="G34" s="6"/>
      <c r="H34" s="6"/>
      <c r="I34" s="6"/>
      <c r="J34" s="139"/>
      <c r="K34" s="140"/>
      <c r="L34" s="140"/>
      <c r="M34" s="141"/>
      <c r="N34" s="1"/>
      <c r="O34" s="142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31" t="s">
        <v>600</v>
      </c>
      <c r="B35" s="131"/>
      <c r="C35" s="131"/>
      <c r="D35" s="131" t="s">
        <v>601</v>
      </c>
      <c r="E35" s="6"/>
      <c r="F35" s="138" t="s">
        <v>602</v>
      </c>
      <c r="G35" s="6"/>
      <c r="H35" s="6"/>
      <c r="I35" s="6"/>
      <c r="J35" s="139"/>
      <c r="K35" s="140"/>
      <c r="L35" s="140"/>
      <c r="M35" s="141"/>
      <c r="N35" s="1"/>
      <c r="O35" s="142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31"/>
      <c r="B36" s="131"/>
      <c r="C36" s="131"/>
      <c r="D36" s="131"/>
      <c r="E36" s="6"/>
      <c r="F36" s="6"/>
      <c r="G36" s="6"/>
      <c r="H36" s="6"/>
      <c r="I36" s="6"/>
      <c r="J36" s="143"/>
      <c r="K36" s="140"/>
      <c r="L36" s="140"/>
      <c r="M36" s="6"/>
      <c r="N36" s="144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45" t="s">
        <v>603</v>
      </c>
      <c r="C37" s="145"/>
      <c r="D37" s="145"/>
      <c r="E37" s="145"/>
      <c r="F37" s="146"/>
      <c r="G37" s="6"/>
      <c r="H37" s="6"/>
      <c r="I37" s="147"/>
      <c r="J37" s="148"/>
      <c r="K37" s="149"/>
      <c r="L37" s="148"/>
      <c r="M37" s="6"/>
      <c r="N37" s="1"/>
      <c r="O37" s="1"/>
      <c r="P37" s="41"/>
      <c r="R37" s="62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150" t="s">
        <v>16</v>
      </c>
      <c r="B38" s="150" t="s">
        <v>568</v>
      </c>
      <c r="C38" s="150"/>
      <c r="D38" s="91" t="s">
        <v>580</v>
      </c>
      <c r="E38" s="150" t="s">
        <v>581</v>
      </c>
      <c r="F38" s="150" t="s">
        <v>582</v>
      </c>
      <c r="G38" s="150" t="s">
        <v>604</v>
      </c>
      <c r="H38" s="150" t="s">
        <v>584</v>
      </c>
      <c r="I38" s="150" t="s">
        <v>585</v>
      </c>
      <c r="J38" s="106" t="s">
        <v>586</v>
      </c>
      <c r="K38" s="104" t="s">
        <v>605</v>
      </c>
      <c r="L38" s="151" t="s">
        <v>588</v>
      </c>
      <c r="M38" s="106" t="s">
        <v>589</v>
      </c>
      <c r="N38" s="103" t="s">
        <v>590</v>
      </c>
      <c r="O38" s="91" t="s">
        <v>591</v>
      </c>
      <c r="P38" s="41"/>
      <c r="Q38" s="1"/>
      <c r="R38" s="62"/>
      <c r="S38" s="62"/>
      <c r="T38" s="62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3.5" customHeight="1">
      <c r="A39" s="331">
        <v>1</v>
      </c>
      <c r="B39" s="332">
        <v>45128</v>
      </c>
      <c r="C39" s="333"/>
      <c r="D39" s="334" t="s">
        <v>114</v>
      </c>
      <c r="E39" s="335" t="s">
        <v>606</v>
      </c>
      <c r="F39" s="330">
        <v>134</v>
      </c>
      <c r="G39" s="336">
        <v>129.9</v>
      </c>
      <c r="H39" s="330">
        <v>134.75</v>
      </c>
      <c r="I39" s="330" t="s">
        <v>901</v>
      </c>
      <c r="J39" s="337" t="s">
        <v>930</v>
      </c>
      <c r="K39" s="337">
        <f t="shared" ref="K39" si="4">H39-F39</f>
        <v>0.75</v>
      </c>
      <c r="L39" s="338">
        <f>(F39*-0.3)/100</f>
        <v>-0.40199999999999997</v>
      </c>
      <c r="M39" s="339">
        <f t="shared" ref="M39" si="5">(K39+L39)/F39</f>
        <v>2.5970149253731344E-3</v>
      </c>
      <c r="N39" s="340" t="s">
        <v>616</v>
      </c>
      <c r="O39" s="341">
        <v>45142</v>
      </c>
      <c r="P39" s="41"/>
      <c r="Q39" s="263"/>
      <c r="R39" s="41" t="s">
        <v>595</v>
      </c>
      <c r="S39" s="41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ht="13.5" customHeight="1">
      <c r="A40" s="269">
        <v>2</v>
      </c>
      <c r="B40" s="251">
        <v>45135</v>
      </c>
      <c r="C40" s="270"/>
      <c r="D40" s="271" t="s">
        <v>911</v>
      </c>
      <c r="E40" s="272" t="s">
        <v>606</v>
      </c>
      <c r="F40" s="250" t="s">
        <v>912</v>
      </c>
      <c r="G40" s="252">
        <v>9390</v>
      </c>
      <c r="H40" s="250"/>
      <c r="I40" s="250" t="s">
        <v>913</v>
      </c>
      <c r="J40" s="252" t="s">
        <v>594</v>
      </c>
      <c r="K40" s="252"/>
      <c r="L40" s="265"/>
      <c r="M40" s="273"/>
      <c r="N40" s="252"/>
      <c r="O40" s="274"/>
      <c r="P40" s="41"/>
      <c r="Q40" s="263"/>
      <c r="R40" s="41" t="s">
        <v>595</v>
      </c>
      <c r="S40" s="41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ht="13.5" customHeight="1">
      <c r="A41" s="282">
        <v>3</v>
      </c>
      <c r="B41" s="258">
        <v>45135</v>
      </c>
      <c r="C41" s="283"/>
      <c r="D41" s="284" t="s">
        <v>915</v>
      </c>
      <c r="E41" s="285" t="s">
        <v>606</v>
      </c>
      <c r="F41" s="257">
        <v>1807.5</v>
      </c>
      <c r="G41" s="244">
        <v>1750</v>
      </c>
      <c r="H41" s="257">
        <v>1882.5</v>
      </c>
      <c r="I41" s="257" t="s">
        <v>916</v>
      </c>
      <c r="J41" s="115" t="s">
        <v>902</v>
      </c>
      <c r="K41" s="115">
        <f t="shared" ref="K41" si="6">H41-F41</f>
        <v>75</v>
      </c>
      <c r="L41" s="116">
        <f>(F41*-0.3)/100</f>
        <v>-5.4225000000000003</v>
      </c>
      <c r="M41" s="117">
        <f t="shared" ref="M41" si="7">(K41+L41)/F41</f>
        <v>3.8493775933609961E-2</v>
      </c>
      <c r="N41" s="266" t="s">
        <v>596</v>
      </c>
      <c r="O41" s="268">
        <v>45139</v>
      </c>
      <c r="P41" s="41"/>
      <c r="Q41" s="263"/>
      <c r="R41" s="41" t="s">
        <v>595</v>
      </c>
      <c r="S41" s="41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ht="13.5" customHeight="1">
      <c r="A42" s="282">
        <v>4</v>
      </c>
      <c r="B42" s="258">
        <v>45139</v>
      </c>
      <c r="C42" s="283"/>
      <c r="D42" s="284" t="s">
        <v>54</v>
      </c>
      <c r="E42" s="285" t="s">
        <v>606</v>
      </c>
      <c r="F42" s="257">
        <v>453</v>
      </c>
      <c r="G42" s="244">
        <v>440</v>
      </c>
      <c r="H42" s="257">
        <v>462.5</v>
      </c>
      <c r="I42" s="257" t="s">
        <v>929</v>
      </c>
      <c r="J42" s="115" t="s">
        <v>892</v>
      </c>
      <c r="K42" s="115">
        <f t="shared" ref="K42" si="8">H42-F42</f>
        <v>9.5</v>
      </c>
      <c r="L42" s="116">
        <f>(F42*-0.02)/100</f>
        <v>-9.06E-2</v>
      </c>
      <c r="M42" s="117">
        <f t="shared" ref="M42" si="9">(K42+L42)/F42</f>
        <v>2.0771302428256071E-2</v>
      </c>
      <c r="N42" s="266" t="s">
        <v>596</v>
      </c>
      <c r="O42" s="268">
        <v>45139</v>
      </c>
      <c r="P42" s="41"/>
      <c r="Q42" s="263"/>
      <c r="R42" s="41"/>
      <c r="S42" s="41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ht="13.5" customHeight="1">
      <c r="A43" s="314">
        <v>5</v>
      </c>
      <c r="B43" s="297">
        <v>45139</v>
      </c>
      <c r="C43" s="315"/>
      <c r="D43" s="316" t="s">
        <v>237</v>
      </c>
      <c r="E43" s="317" t="s">
        <v>974</v>
      </c>
      <c r="F43" s="296">
        <v>615</v>
      </c>
      <c r="G43" s="298">
        <v>594</v>
      </c>
      <c r="H43" s="296">
        <v>601</v>
      </c>
      <c r="I43" s="296" t="s">
        <v>973</v>
      </c>
      <c r="J43" s="318" t="s">
        <v>975</v>
      </c>
      <c r="K43" s="318">
        <f t="shared" ref="K43" si="10">H43-F43</f>
        <v>-14</v>
      </c>
      <c r="L43" s="319">
        <f>(F43*-0.3)/100</f>
        <v>-1.845</v>
      </c>
      <c r="M43" s="320">
        <f t="shared" ref="M43" si="11">(K43+L43)/F43</f>
        <v>-2.5764227642276424E-2</v>
      </c>
      <c r="N43" s="321" t="s">
        <v>607</v>
      </c>
      <c r="O43" s="322">
        <v>45141</v>
      </c>
      <c r="P43" s="41"/>
      <c r="Q43" s="263"/>
      <c r="R43" s="41"/>
      <c r="S43" s="41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ht="13.5" customHeight="1">
      <c r="A44" s="269"/>
      <c r="B44" s="251"/>
      <c r="C44" s="270"/>
      <c r="D44" s="271"/>
      <c r="E44" s="272"/>
      <c r="F44" s="250"/>
      <c r="G44" s="252"/>
      <c r="H44" s="250"/>
      <c r="I44" s="250"/>
      <c r="J44" s="252"/>
      <c r="K44" s="252"/>
      <c r="L44" s="265"/>
      <c r="M44" s="273"/>
      <c r="N44" s="252"/>
      <c r="O44" s="274"/>
      <c r="P44" s="41"/>
      <c r="Q44" s="263"/>
      <c r="R44" s="41"/>
      <c r="S44" s="41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ht="13.5" customHeight="1">
      <c r="A45" s="269"/>
      <c r="B45" s="251"/>
      <c r="C45" s="270"/>
      <c r="D45" s="271"/>
      <c r="E45" s="272"/>
      <c r="F45" s="250"/>
      <c r="G45" s="252"/>
      <c r="H45" s="250"/>
      <c r="I45" s="250"/>
      <c r="J45" s="252"/>
      <c r="K45" s="252"/>
      <c r="L45" s="265"/>
      <c r="M45" s="273"/>
      <c r="N45" s="252"/>
      <c r="O45" s="274"/>
      <c r="P45" s="41"/>
      <c r="Q45" s="263"/>
      <c r="R45" s="41"/>
      <c r="S45" s="41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7" spans="1:38" ht="44.25" customHeight="1">
      <c r="A47" s="131" t="s">
        <v>597</v>
      </c>
      <c r="B47" s="152"/>
      <c r="C47" s="152"/>
      <c r="D47" s="1"/>
      <c r="E47" s="6"/>
      <c r="F47" s="6"/>
      <c r="G47" s="6"/>
      <c r="H47" s="6" t="s">
        <v>609</v>
      </c>
      <c r="I47" s="6"/>
      <c r="J47" s="6"/>
      <c r="K47" s="127"/>
      <c r="L47" s="153"/>
      <c r="M47" s="127"/>
      <c r="N47" s="128"/>
      <c r="O47" s="127"/>
      <c r="P47" s="4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37" t="s">
        <v>598</v>
      </c>
      <c r="B48" s="131"/>
      <c r="C48" s="131"/>
      <c r="D48" s="131"/>
      <c r="E48" s="41"/>
      <c r="F48" s="138" t="s">
        <v>599</v>
      </c>
      <c r="G48" s="62"/>
      <c r="H48" s="41"/>
      <c r="I48" s="62"/>
      <c r="J48" s="6"/>
      <c r="K48" s="154"/>
      <c r="L48" s="155"/>
      <c r="M48" s="6"/>
      <c r="N48" s="121"/>
      <c r="O48" s="156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37"/>
      <c r="B49" s="131"/>
      <c r="C49" s="131"/>
      <c r="D49" s="131"/>
      <c r="E49" s="6"/>
      <c r="F49" s="138" t="s">
        <v>602</v>
      </c>
      <c r="G49" s="62"/>
      <c r="H49" s="41"/>
      <c r="I49" s="62"/>
      <c r="J49" s="6"/>
      <c r="K49" s="154"/>
      <c r="L49" s="155"/>
      <c r="M49" s="6"/>
      <c r="N49" s="121"/>
      <c r="O49" s="156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31"/>
      <c r="B50" s="131"/>
      <c r="C50" s="131"/>
      <c r="D50" s="131"/>
      <c r="E50" s="6"/>
      <c r="F50" s="6"/>
      <c r="G50" s="6"/>
      <c r="H50" s="6"/>
      <c r="I50" s="6"/>
      <c r="J50" s="143"/>
      <c r="K50" s="140"/>
      <c r="L50" s="141"/>
      <c r="M50" s="6"/>
      <c r="N50" s="144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57" t="s">
        <v>610</v>
      </c>
      <c r="B51" s="157"/>
      <c r="C51" s="157"/>
      <c r="D51" s="157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104" t="s">
        <v>16</v>
      </c>
      <c r="B52" s="104" t="s">
        <v>568</v>
      </c>
      <c r="C52" s="104"/>
      <c r="D52" s="105" t="s">
        <v>580</v>
      </c>
      <c r="E52" s="104" t="s">
        <v>581</v>
      </c>
      <c r="F52" s="104" t="s">
        <v>582</v>
      </c>
      <c r="G52" s="104" t="s">
        <v>604</v>
      </c>
      <c r="H52" s="104" t="s">
        <v>584</v>
      </c>
      <c r="I52" s="292" t="s">
        <v>585</v>
      </c>
      <c r="J52" s="295" t="s">
        <v>586</v>
      </c>
      <c r="K52" s="293" t="s">
        <v>611</v>
      </c>
      <c r="L52" s="106" t="s">
        <v>588</v>
      </c>
      <c r="M52" s="158" t="s">
        <v>612</v>
      </c>
      <c r="N52" s="104" t="s">
        <v>613</v>
      </c>
      <c r="O52" s="103" t="s">
        <v>590</v>
      </c>
      <c r="P52" s="105" t="s">
        <v>591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302">
        <v>1</v>
      </c>
      <c r="B53" s="307">
        <v>45138</v>
      </c>
      <c r="C53" s="308"/>
      <c r="D53" s="308" t="s">
        <v>917</v>
      </c>
      <c r="E53" s="302" t="s">
        <v>606</v>
      </c>
      <c r="F53" s="302">
        <v>2015.5</v>
      </c>
      <c r="G53" s="302">
        <v>1990</v>
      </c>
      <c r="H53" s="309">
        <v>1990</v>
      </c>
      <c r="I53" s="310" t="s">
        <v>918</v>
      </c>
      <c r="J53" s="311" t="s">
        <v>942</v>
      </c>
      <c r="K53" s="302">
        <f t="shared" ref="K53" si="12">H53-F53</f>
        <v>-25.5</v>
      </c>
      <c r="L53" s="312">
        <f t="shared" ref="L53:L61" si="13">(H53*N53)*0.03%</f>
        <v>298.5</v>
      </c>
      <c r="M53" s="304">
        <f t="shared" ref="M53" si="14">(K53*N53)-L53</f>
        <v>-13048.5</v>
      </c>
      <c r="N53" s="302">
        <v>500</v>
      </c>
      <c r="O53" s="309" t="s">
        <v>607</v>
      </c>
      <c r="P53" s="313">
        <v>45140</v>
      </c>
      <c r="Q53" s="160"/>
      <c r="R53" s="62" t="s">
        <v>608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245">
        <v>2</v>
      </c>
      <c r="B54" s="246">
        <v>45138</v>
      </c>
      <c r="C54" s="247"/>
      <c r="D54" s="247" t="s">
        <v>919</v>
      </c>
      <c r="E54" s="245" t="s">
        <v>606</v>
      </c>
      <c r="F54" s="245">
        <v>174.5</v>
      </c>
      <c r="G54" s="245">
        <v>171</v>
      </c>
      <c r="H54" s="248">
        <v>175.25</v>
      </c>
      <c r="I54" s="248" t="s">
        <v>920</v>
      </c>
      <c r="J54" s="294" t="s">
        <v>930</v>
      </c>
      <c r="K54" s="113">
        <f t="shared" ref="K54:K55" si="15">H54-F54</f>
        <v>0.75</v>
      </c>
      <c r="L54" s="116">
        <f t="shared" si="13"/>
        <v>178.755</v>
      </c>
      <c r="M54" s="159">
        <f t="shared" ref="M54:M55" si="16">(K54*N54)-L54</f>
        <v>2371.2449999999999</v>
      </c>
      <c r="N54" s="113">
        <v>3400</v>
      </c>
      <c r="O54" s="115" t="s">
        <v>596</v>
      </c>
      <c r="P54" s="114">
        <v>45139</v>
      </c>
      <c r="Q54" s="160"/>
      <c r="R54" s="62" t="s">
        <v>595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302">
        <v>3</v>
      </c>
      <c r="B55" s="307">
        <v>45138</v>
      </c>
      <c r="C55" s="308"/>
      <c r="D55" s="308" t="s">
        <v>921</v>
      </c>
      <c r="E55" s="302" t="s">
        <v>606</v>
      </c>
      <c r="F55" s="302">
        <v>2545</v>
      </c>
      <c r="G55" s="302">
        <v>2495</v>
      </c>
      <c r="H55" s="309">
        <v>2495</v>
      </c>
      <c r="I55" s="310" t="s">
        <v>922</v>
      </c>
      <c r="J55" s="311" t="s">
        <v>943</v>
      </c>
      <c r="K55" s="302">
        <f t="shared" si="15"/>
        <v>-50</v>
      </c>
      <c r="L55" s="312">
        <f t="shared" si="13"/>
        <v>187.12499999999997</v>
      </c>
      <c r="M55" s="304">
        <f t="shared" si="16"/>
        <v>-12687.125</v>
      </c>
      <c r="N55" s="302">
        <v>250</v>
      </c>
      <c r="O55" s="309" t="s">
        <v>607</v>
      </c>
      <c r="P55" s="313">
        <v>45140</v>
      </c>
      <c r="Q55" s="160"/>
      <c r="R55" s="62" t="s">
        <v>608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 ht="12.75" customHeight="1">
      <c r="A56" s="245">
        <v>4</v>
      </c>
      <c r="B56" s="246">
        <v>45141</v>
      </c>
      <c r="C56" s="247"/>
      <c r="D56" s="247" t="s">
        <v>959</v>
      </c>
      <c r="E56" s="245" t="s">
        <v>606</v>
      </c>
      <c r="F56" s="245">
        <v>319</v>
      </c>
      <c r="G56" s="245">
        <v>313</v>
      </c>
      <c r="H56" s="248">
        <v>320.5</v>
      </c>
      <c r="I56" s="248" t="s">
        <v>962</v>
      </c>
      <c r="J56" s="294" t="s">
        <v>969</v>
      </c>
      <c r="K56" s="113">
        <f t="shared" ref="K56:K57" si="17">H56-F56</f>
        <v>1.5</v>
      </c>
      <c r="L56" s="116">
        <f t="shared" si="13"/>
        <v>192.29999999999998</v>
      </c>
      <c r="M56" s="159">
        <f t="shared" ref="M56:M57" si="18">(K56*N56)-L56</f>
        <v>2807.7</v>
      </c>
      <c r="N56" s="113">
        <v>2000</v>
      </c>
      <c r="O56" s="115" t="s">
        <v>596</v>
      </c>
      <c r="P56" s="114">
        <v>45141</v>
      </c>
      <c r="Q56" s="160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61"/>
      <c r="AG56" s="162"/>
      <c r="AH56" s="160"/>
      <c r="AI56" s="160"/>
      <c r="AJ56" s="161"/>
      <c r="AK56" s="161"/>
      <c r="AL56" s="161"/>
    </row>
    <row r="57" spans="1:38" ht="12.75" customHeight="1">
      <c r="A57" s="302">
        <v>5</v>
      </c>
      <c r="B57" s="307">
        <v>45142</v>
      </c>
      <c r="C57" s="308"/>
      <c r="D57" s="308" t="s">
        <v>976</v>
      </c>
      <c r="E57" s="302" t="s">
        <v>606</v>
      </c>
      <c r="F57" s="302">
        <v>2027.5</v>
      </c>
      <c r="G57" s="302">
        <v>1990</v>
      </c>
      <c r="H57" s="309">
        <v>1990</v>
      </c>
      <c r="I57" s="310" t="s">
        <v>977</v>
      </c>
      <c r="J57" s="311" t="s">
        <v>1076</v>
      </c>
      <c r="K57" s="302">
        <f t="shared" si="17"/>
        <v>-37.5</v>
      </c>
      <c r="L57" s="312">
        <f t="shared" si="13"/>
        <v>208.95</v>
      </c>
      <c r="M57" s="304">
        <f t="shared" si="18"/>
        <v>-13333.95</v>
      </c>
      <c r="N57" s="302">
        <v>350</v>
      </c>
      <c r="O57" s="309" t="s">
        <v>607</v>
      </c>
      <c r="P57" s="313">
        <v>45146</v>
      </c>
      <c r="Q57" s="160"/>
      <c r="R57" s="62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61"/>
      <c r="AG57" s="162"/>
      <c r="AH57" s="160"/>
      <c r="AI57" s="160"/>
      <c r="AJ57" s="161"/>
      <c r="AK57" s="161"/>
      <c r="AL57" s="161"/>
    </row>
    <row r="58" spans="1:38" ht="12.75" customHeight="1">
      <c r="A58" s="245">
        <v>6</v>
      </c>
      <c r="B58" s="246">
        <v>45142</v>
      </c>
      <c r="C58" s="247"/>
      <c r="D58" s="247" t="s">
        <v>978</v>
      </c>
      <c r="E58" s="245" t="s">
        <v>606</v>
      </c>
      <c r="F58" s="245">
        <v>474</v>
      </c>
      <c r="G58" s="245">
        <v>468</v>
      </c>
      <c r="H58" s="248">
        <v>478.5</v>
      </c>
      <c r="I58" s="248" t="s">
        <v>979</v>
      </c>
      <c r="J58" s="294" t="s">
        <v>980</v>
      </c>
      <c r="K58" s="113">
        <f t="shared" ref="K58:K59" si="19">H58-F58</f>
        <v>4.5</v>
      </c>
      <c r="L58" s="116">
        <f t="shared" si="13"/>
        <v>258.39</v>
      </c>
      <c r="M58" s="159">
        <f t="shared" ref="M58:M59" si="20">(K58*N58)-L58</f>
        <v>7841.61</v>
      </c>
      <c r="N58" s="113">
        <v>1800</v>
      </c>
      <c r="O58" s="115" t="s">
        <v>596</v>
      </c>
      <c r="P58" s="114">
        <v>45142</v>
      </c>
      <c r="Q58" s="160"/>
      <c r="R58" s="62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61"/>
      <c r="AG58" s="162"/>
      <c r="AH58" s="160"/>
      <c r="AI58" s="160"/>
      <c r="AJ58" s="161"/>
      <c r="AK58" s="161"/>
      <c r="AL58" s="161"/>
    </row>
    <row r="59" spans="1:38" ht="12.75" customHeight="1">
      <c r="A59" s="245">
        <v>7</v>
      </c>
      <c r="B59" s="246">
        <v>45142</v>
      </c>
      <c r="C59" s="247"/>
      <c r="D59" s="247" t="s">
        <v>959</v>
      </c>
      <c r="E59" s="245" t="s">
        <v>606</v>
      </c>
      <c r="F59" s="245">
        <v>320.5</v>
      </c>
      <c r="G59" s="245">
        <v>313</v>
      </c>
      <c r="H59" s="248">
        <v>324.25</v>
      </c>
      <c r="I59" s="248" t="s">
        <v>981</v>
      </c>
      <c r="J59" s="294" t="s">
        <v>997</v>
      </c>
      <c r="K59" s="113">
        <f t="shared" si="19"/>
        <v>3.75</v>
      </c>
      <c r="L59" s="116">
        <f t="shared" si="13"/>
        <v>194.54999999999998</v>
      </c>
      <c r="M59" s="159">
        <f t="shared" si="20"/>
        <v>7305.45</v>
      </c>
      <c r="N59" s="113">
        <v>2000</v>
      </c>
      <c r="O59" s="115" t="s">
        <v>596</v>
      </c>
      <c r="P59" s="114">
        <v>45145</v>
      </c>
      <c r="Q59" s="160"/>
      <c r="R59" s="62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61"/>
      <c r="AG59" s="162"/>
      <c r="AH59" s="160"/>
      <c r="AI59" s="160"/>
      <c r="AJ59" s="161"/>
      <c r="AK59" s="161"/>
      <c r="AL59" s="161"/>
    </row>
    <row r="60" spans="1:38" ht="12.75" customHeight="1">
      <c r="A60" s="245">
        <v>8</v>
      </c>
      <c r="B60" s="246">
        <v>45145</v>
      </c>
      <c r="C60" s="247"/>
      <c r="D60" s="247" t="s">
        <v>978</v>
      </c>
      <c r="E60" s="245" t="s">
        <v>606</v>
      </c>
      <c r="F60" s="245">
        <v>472.5</v>
      </c>
      <c r="G60" s="245">
        <v>467</v>
      </c>
      <c r="H60" s="248">
        <v>478</v>
      </c>
      <c r="I60" s="248" t="s">
        <v>979</v>
      </c>
      <c r="J60" s="294" t="s">
        <v>998</v>
      </c>
      <c r="K60" s="113">
        <f t="shared" ref="K60" si="21">H60-F60</f>
        <v>5.5</v>
      </c>
      <c r="L60" s="116">
        <f t="shared" si="13"/>
        <v>258.12</v>
      </c>
      <c r="M60" s="159">
        <f t="shared" ref="M60" si="22">(K60*N60)-L60</f>
        <v>9641.8799999999992</v>
      </c>
      <c r="N60" s="113">
        <v>1800</v>
      </c>
      <c r="O60" s="115" t="s">
        <v>596</v>
      </c>
      <c r="P60" s="114">
        <v>45145</v>
      </c>
      <c r="Q60" s="160"/>
      <c r="R60" s="62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61"/>
      <c r="AG60" s="162"/>
      <c r="AH60" s="160"/>
      <c r="AI60" s="160"/>
      <c r="AJ60" s="161"/>
      <c r="AK60" s="161"/>
      <c r="AL60" s="161"/>
    </row>
    <row r="61" spans="1:38" ht="12.75" customHeight="1">
      <c r="A61" s="245">
        <v>9</v>
      </c>
      <c r="B61" s="246">
        <v>45145</v>
      </c>
      <c r="C61" s="247"/>
      <c r="D61" s="247" t="s">
        <v>999</v>
      </c>
      <c r="E61" s="245" t="s">
        <v>606</v>
      </c>
      <c r="F61" s="245">
        <v>689</v>
      </c>
      <c r="G61" s="245">
        <v>677</v>
      </c>
      <c r="H61" s="248">
        <v>697</v>
      </c>
      <c r="I61" s="248" t="s">
        <v>1000</v>
      </c>
      <c r="J61" s="294" t="s">
        <v>1001</v>
      </c>
      <c r="K61" s="113">
        <f t="shared" ref="K61:K62" si="23">H61-F61</f>
        <v>8</v>
      </c>
      <c r="L61" s="116">
        <f t="shared" si="13"/>
        <v>209.1</v>
      </c>
      <c r="M61" s="159">
        <f t="shared" ref="M61:M62" si="24">(K61*N61)-L61</f>
        <v>7790.9</v>
      </c>
      <c r="N61" s="113">
        <v>1000</v>
      </c>
      <c r="O61" s="115" t="s">
        <v>596</v>
      </c>
      <c r="P61" s="114">
        <v>45145</v>
      </c>
      <c r="Q61" s="160"/>
      <c r="R61" s="6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61"/>
      <c r="AG61" s="162"/>
      <c r="AH61" s="160"/>
      <c r="AI61" s="160"/>
      <c r="AJ61" s="161"/>
      <c r="AK61" s="161"/>
      <c r="AL61" s="161"/>
    </row>
    <row r="62" spans="1:38" ht="15" customHeight="1">
      <c r="A62" s="302">
        <v>10</v>
      </c>
      <c r="B62" s="307">
        <v>45146</v>
      </c>
      <c r="C62" s="308"/>
      <c r="D62" s="308" t="s">
        <v>1025</v>
      </c>
      <c r="E62" s="302" t="s">
        <v>606</v>
      </c>
      <c r="F62" s="302" t="s">
        <v>1079</v>
      </c>
      <c r="G62" s="302">
        <v>497</v>
      </c>
      <c r="H62" s="309">
        <v>497</v>
      </c>
      <c r="I62" s="310" t="s">
        <v>1026</v>
      </c>
      <c r="J62" s="311" t="s">
        <v>1080</v>
      </c>
      <c r="K62" s="302">
        <f t="shared" si="23"/>
        <v>-10</v>
      </c>
      <c r="L62" s="312">
        <f t="shared" ref="L62" si="25">(H62*N62)*0.03%</f>
        <v>186.37499999999997</v>
      </c>
      <c r="M62" s="304">
        <f t="shared" si="24"/>
        <v>-12686.375</v>
      </c>
      <c r="N62" s="302">
        <v>1250</v>
      </c>
      <c r="O62" s="309" t="s">
        <v>607</v>
      </c>
      <c r="P62" s="313">
        <v>45147</v>
      </c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</row>
    <row r="63" spans="1:38" ht="12.75" customHeight="1">
      <c r="A63" s="107">
        <v>11</v>
      </c>
      <c r="B63" s="163">
        <v>45146</v>
      </c>
      <c r="C63" s="164"/>
      <c r="D63" s="164" t="s">
        <v>1033</v>
      </c>
      <c r="E63" s="107" t="s">
        <v>606</v>
      </c>
      <c r="F63" s="107" t="s">
        <v>1034</v>
      </c>
      <c r="G63" s="107">
        <v>4225</v>
      </c>
      <c r="H63" s="110"/>
      <c r="I63" s="110" t="s">
        <v>1035</v>
      </c>
      <c r="J63" s="249" t="s">
        <v>594</v>
      </c>
      <c r="K63" s="107"/>
      <c r="L63" s="111"/>
      <c r="M63" s="165"/>
      <c r="N63" s="107"/>
      <c r="O63" s="110"/>
      <c r="P63" s="108"/>
      <c r="Q63" s="160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1"/>
      <c r="AG63" s="162"/>
      <c r="AH63" s="160"/>
      <c r="AI63" s="160"/>
      <c r="AJ63" s="161"/>
      <c r="AK63" s="161"/>
      <c r="AL63" s="161"/>
    </row>
    <row r="64" spans="1:38" ht="12.75" customHeight="1">
      <c r="A64" s="107">
        <v>12</v>
      </c>
      <c r="B64" s="163">
        <v>45147</v>
      </c>
      <c r="C64" s="164"/>
      <c r="D64" s="164" t="s">
        <v>1086</v>
      </c>
      <c r="E64" s="107" t="s">
        <v>606</v>
      </c>
      <c r="F64" s="107" t="s">
        <v>1087</v>
      </c>
      <c r="G64" s="107">
        <v>4480</v>
      </c>
      <c r="H64" s="110"/>
      <c r="I64" s="110" t="s">
        <v>1088</v>
      </c>
      <c r="J64" s="249" t="s">
        <v>594</v>
      </c>
      <c r="K64" s="107"/>
      <c r="L64" s="111"/>
      <c r="M64" s="165"/>
      <c r="N64" s="107"/>
      <c r="O64" s="110"/>
      <c r="P64" s="108"/>
      <c r="Q64" s="160"/>
      <c r="R64" s="6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1"/>
      <c r="AG64" s="162"/>
      <c r="AH64" s="160"/>
      <c r="AI64" s="160"/>
      <c r="AJ64" s="161"/>
      <c r="AK64" s="161"/>
      <c r="AL64" s="161"/>
    </row>
    <row r="65" spans="1:38" ht="12.75" customHeight="1">
      <c r="A65" s="107"/>
      <c r="B65" s="163"/>
      <c r="C65" s="164"/>
      <c r="D65" s="164"/>
      <c r="E65" s="107"/>
      <c r="F65" s="107"/>
      <c r="G65" s="107"/>
      <c r="H65" s="110"/>
      <c r="I65" s="110"/>
      <c r="J65" s="249"/>
      <c r="K65" s="107"/>
      <c r="L65" s="111"/>
      <c r="M65" s="165"/>
      <c r="N65" s="107"/>
      <c r="O65" s="110"/>
      <c r="P65" s="108"/>
      <c r="Q65" s="160"/>
      <c r="R65" s="6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1"/>
      <c r="AG65" s="162"/>
      <c r="AH65" s="160"/>
      <c r="AI65" s="160"/>
      <c r="AJ65" s="161"/>
      <c r="AK65" s="161"/>
      <c r="AL65" s="161"/>
    </row>
    <row r="66" spans="1:38" ht="12.75" customHeight="1">
      <c r="A66" s="107"/>
      <c r="B66" s="163"/>
      <c r="C66" s="164"/>
      <c r="D66" s="164"/>
      <c r="E66" s="107"/>
      <c r="F66" s="107"/>
      <c r="G66" s="107"/>
      <c r="H66" s="110"/>
      <c r="I66" s="110"/>
      <c r="J66" s="249"/>
      <c r="K66" s="107"/>
      <c r="L66" s="111"/>
      <c r="M66" s="165"/>
      <c r="N66" s="107"/>
      <c r="O66" s="110"/>
      <c r="P66" s="108"/>
      <c r="Q66" s="160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1"/>
      <c r="AG66" s="162"/>
      <c r="AH66" s="160"/>
      <c r="AI66" s="160"/>
      <c r="AJ66" s="161"/>
      <c r="AK66" s="161"/>
      <c r="AL66" s="161"/>
    </row>
    <row r="67" spans="1:38" ht="12.75" customHeight="1">
      <c r="A67" s="161"/>
      <c r="B67" s="166"/>
      <c r="C67" s="160"/>
      <c r="D67" s="160"/>
      <c r="E67" s="161"/>
      <c r="F67" s="161"/>
      <c r="G67" s="161"/>
      <c r="H67" s="167"/>
      <c r="I67" s="167"/>
      <c r="J67" s="167"/>
      <c r="K67" s="160"/>
      <c r="L67" s="161"/>
      <c r="M67" s="161"/>
      <c r="N67" s="161"/>
      <c r="O67" s="167"/>
      <c r="P67" s="167"/>
      <c r="Q67" s="160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1"/>
      <c r="AG67" s="162"/>
      <c r="AH67" s="160"/>
      <c r="AI67" s="160"/>
      <c r="AJ67" s="161"/>
      <c r="AK67" s="161"/>
      <c r="AL67" s="161"/>
    </row>
    <row r="68" spans="1:38" ht="13.8">
      <c r="A68" s="168" t="s">
        <v>614</v>
      </c>
      <c r="B68" s="168"/>
      <c r="C68" s="168"/>
      <c r="D68" s="168"/>
      <c r="E68" s="169"/>
      <c r="F68" s="124"/>
      <c r="G68" s="124"/>
      <c r="H68" s="124"/>
      <c r="I68" s="124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9.6">
      <c r="A69" s="104" t="s">
        <v>16</v>
      </c>
      <c r="B69" s="104" t="s">
        <v>568</v>
      </c>
      <c r="C69" s="104"/>
      <c r="D69" s="105" t="s">
        <v>580</v>
      </c>
      <c r="E69" s="104" t="s">
        <v>581</v>
      </c>
      <c r="F69" s="104" t="s">
        <v>582</v>
      </c>
      <c r="G69" s="104" t="s">
        <v>604</v>
      </c>
      <c r="H69" s="104" t="s">
        <v>584</v>
      </c>
      <c r="I69" s="104" t="s">
        <v>585</v>
      </c>
      <c r="J69" s="103" t="s">
        <v>586</v>
      </c>
      <c r="K69" s="103" t="s">
        <v>615</v>
      </c>
      <c r="L69" s="106" t="s">
        <v>588</v>
      </c>
      <c r="M69" s="158" t="s">
        <v>612</v>
      </c>
      <c r="N69" s="104" t="s">
        <v>613</v>
      </c>
      <c r="O69" s="104" t="s">
        <v>590</v>
      </c>
      <c r="P69" s="105" t="s">
        <v>591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15" customHeight="1">
      <c r="A70" s="296">
        <v>1</v>
      </c>
      <c r="B70" s="297">
        <v>45139</v>
      </c>
      <c r="C70" s="298"/>
      <c r="D70" s="299" t="s">
        <v>924</v>
      </c>
      <c r="E70" s="298" t="s">
        <v>606</v>
      </c>
      <c r="F70" s="300" t="s">
        <v>967</v>
      </c>
      <c r="G70" s="298">
        <v>8</v>
      </c>
      <c r="H70" s="298">
        <v>10</v>
      </c>
      <c r="I70" s="298" t="s">
        <v>882</v>
      </c>
      <c r="J70" s="301" t="s">
        <v>968</v>
      </c>
      <c r="K70" s="302">
        <f t="shared" ref="K70" si="26">H70-F70</f>
        <v>-7</v>
      </c>
      <c r="L70" s="303">
        <v>50</v>
      </c>
      <c r="M70" s="304">
        <f>(K70*N70)-50</f>
        <v>-3900</v>
      </c>
      <c r="N70" s="302">
        <v>550</v>
      </c>
      <c r="O70" s="305" t="s">
        <v>607</v>
      </c>
      <c r="P70" s="306">
        <v>45141</v>
      </c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</row>
    <row r="71" spans="1:38" ht="15" customHeight="1">
      <c r="A71" s="296">
        <v>2</v>
      </c>
      <c r="B71" s="297">
        <v>45139</v>
      </c>
      <c r="C71" s="298"/>
      <c r="D71" s="299" t="s">
        <v>925</v>
      </c>
      <c r="E71" s="298" t="s">
        <v>606</v>
      </c>
      <c r="F71" s="300" t="s">
        <v>895</v>
      </c>
      <c r="G71" s="298">
        <v>0</v>
      </c>
      <c r="H71" s="298">
        <v>6</v>
      </c>
      <c r="I71" s="298" t="s">
        <v>926</v>
      </c>
      <c r="J71" s="301" t="s">
        <v>935</v>
      </c>
      <c r="K71" s="302">
        <f t="shared" ref="K71" si="27">H71-F71</f>
        <v>-23</v>
      </c>
      <c r="L71" s="303">
        <v>50</v>
      </c>
      <c r="M71" s="304">
        <f t="shared" ref="M71:M73" si="28">(K71*N71)-50</f>
        <v>-970</v>
      </c>
      <c r="N71" s="302">
        <v>40</v>
      </c>
      <c r="O71" s="305" t="s">
        <v>607</v>
      </c>
      <c r="P71" s="306">
        <v>45139</v>
      </c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</row>
    <row r="72" spans="1:38" ht="15" customHeight="1">
      <c r="A72" s="296">
        <v>3</v>
      </c>
      <c r="B72" s="297">
        <v>45139</v>
      </c>
      <c r="C72" s="298"/>
      <c r="D72" s="299" t="s">
        <v>931</v>
      </c>
      <c r="E72" s="298" t="s">
        <v>606</v>
      </c>
      <c r="F72" s="300" t="s">
        <v>948</v>
      </c>
      <c r="G72" s="298">
        <v>2.8</v>
      </c>
      <c r="H72" s="298">
        <v>2.8</v>
      </c>
      <c r="I72" s="298" t="s">
        <v>933</v>
      </c>
      <c r="J72" s="301" t="s">
        <v>949</v>
      </c>
      <c r="K72" s="302">
        <f t="shared" ref="K72:K73" si="29">H72-F72</f>
        <v>-2.0499999999999998</v>
      </c>
      <c r="L72" s="303">
        <v>50</v>
      </c>
      <c r="M72" s="304">
        <f t="shared" si="28"/>
        <v>-3124.9999999999995</v>
      </c>
      <c r="N72" s="302">
        <v>1500</v>
      </c>
      <c r="O72" s="305" t="s">
        <v>607</v>
      </c>
      <c r="P72" s="306">
        <v>45140</v>
      </c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</row>
    <row r="73" spans="1:38" ht="15" customHeight="1">
      <c r="A73" s="296">
        <v>4</v>
      </c>
      <c r="B73" s="297">
        <v>45139</v>
      </c>
      <c r="C73" s="298"/>
      <c r="D73" s="299" t="s">
        <v>932</v>
      </c>
      <c r="E73" s="298" t="s">
        <v>606</v>
      </c>
      <c r="F73" s="300" t="s">
        <v>965</v>
      </c>
      <c r="G73" s="298">
        <v>27</v>
      </c>
      <c r="H73" s="298">
        <v>29</v>
      </c>
      <c r="I73" s="298" t="s">
        <v>880</v>
      </c>
      <c r="J73" s="301" t="s">
        <v>966</v>
      </c>
      <c r="K73" s="302">
        <f t="shared" si="29"/>
        <v>-19</v>
      </c>
      <c r="L73" s="303">
        <v>50</v>
      </c>
      <c r="M73" s="304">
        <f t="shared" si="28"/>
        <v>-4800</v>
      </c>
      <c r="N73" s="302">
        <v>250</v>
      </c>
      <c r="O73" s="305" t="s">
        <v>607</v>
      </c>
      <c r="P73" s="306">
        <v>45141</v>
      </c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</row>
    <row r="74" spans="1:38" ht="15" customHeight="1">
      <c r="A74" s="257">
        <v>5</v>
      </c>
      <c r="B74" s="258">
        <v>45140</v>
      </c>
      <c r="C74" s="244"/>
      <c r="D74" s="324" t="s">
        <v>945</v>
      </c>
      <c r="E74" s="244" t="s">
        <v>606</v>
      </c>
      <c r="F74" s="325" t="s">
        <v>947</v>
      </c>
      <c r="G74" s="244">
        <v>18</v>
      </c>
      <c r="H74" s="244">
        <v>59</v>
      </c>
      <c r="I74" s="244" t="s">
        <v>946</v>
      </c>
      <c r="J74" s="326" t="s">
        <v>815</v>
      </c>
      <c r="K74" s="245">
        <f t="shared" ref="K74" si="30">H74-F74</f>
        <v>9</v>
      </c>
      <c r="L74" s="245">
        <v>50</v>
      </c>
      <c r="M74" s="327">
        <f t="shared" ref="M74:M79" si="31">(K74*N74)-50</f>
        <v>400</v>
      </c>
      <c r="N74" s="245">
        <v>50</v>
      </c>
      <c r="O74" s="328" t="s">
        <v>596</v>
      </c>
      <c r="P74" s="329">
        <v>45140</v>
      </c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</row>
    <row r="75" spans="1:38" ht="15" customHeight="1">
      <c r="A75" s="257">
        <v>6</v>
      </c>
      <c r="B75" s="258">
        <v>45141</v>
      </c>
      <c r="C75" s="244"/>
      <c r="D75" s="324" t="s">
        <v>954</v>
      </c>
      <c r="E75" s="244" t="s">
        <v>606</v>
      </c>
      <c r="F75" s="325" t="s">
        <v>956</v>
      </c>
      <c r="G75" s="244">
        <v>70</v>
      </c>
      <c r="H75" s="244">
        <v>137.5</v>
      </c>
      <c r="I75" s="244" t="s">
        <v>955</v>
      </c>
      <c r="J75" s="326" t="s">
        <v>957</v>
      </c>
      <c r="K75" s="245">
        <f t="shared" ref="K75:K76" si="32">H75-F75</f>
        <v>20</v>
      </c>
      <c r="L75" s="245">
        <v>50</v>
      </c>
      <c r="M75" s="327">
        <f t="shared" si="31"/>
        <v>750</v>
      </c>
      <c r="N75" s="245">
        <v>40</v>
      </c>
      <c r="O75" s="328" t="s">
        <v>596</v>
      </c>
      <c r="P75" s="329">
        <v>45141</v>
      </c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</row>
    <row r="76" spans="1:38" ht="15" customHeight="1">
      <c r="A76" s="296">
        <v>7</v>
      </c>
      <c r="B76" s="297">
        <v>45141</v>
      </c>
      <c r="C76" s="298"/>
      <c r="D76" s="299" t="s">
        <v>954</v>
      </c>
      <c r="E76" s="298" t="s">
        <v>606</v>
      </c>
      <c r="F76" s="300" t="s">
        <v>963</v>
      </c>
      <c r="G76" s="298">
        <v>55</v>
      </c>
      <c r="H76" s="298">
        <v>55</v>
      </c>
      <c r="I76" s="298" t="s">
        <v>960</v>
      </c>
      <c r="J76" s="301" t="s">
        <v>964</v>
      </c>
      <c r="K76" s="302">
        <f t="shared" si="32"/>
        <v>-47.5</v>
      </c>
      <c r="L76" s="303">
        <v>50</v>
      </c>
      <c r="M76" s="304">
        <f t="shared" si="31"/>
        <v>-1950</v>
      </c>
      <c r="N76" s="302">
        <v>40</v>
      </c>
      <c r="O76" s="305" t="s">
        <v>607</v>
      </c>
      <c r="P76" s="306">
        <v>45141</v>
      </c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</row>
    <row r="77" spans="1:38" ht="15" customHeight="1">
      <c r="A77" s="296">
        <v>8</v>
      </c>
      <c r="B77" s="297">
        <v>45141</v>
      </c>
      <c r="C77" s="298"/>
      <c r="D77" s="299" t="s">
        <v>958</v>
      </c>
      <c r="E77" s="298" t="s">
        <v>606</v>
      </c>
      <c r="F77" s="300" t="s">
        <v>970</v>
      </c>
      <c r="G77" s="298">
        <v>0</v>
      </c>
      <c r="H77" s="298">
        <v>0</v>
      </c>
      <c r="I77" s="298" t="s">
        <v>961</v>
      </c>
      <c r="J77" s="301" t="s">
        <v>971</v>
      </c>
      <c r="K77" s="302">
        <f t="shared" ref="K77:K78" si="33">H77-F77</f>
        <v>-31</v>
      </c>
      <c r="L77" s="303">
        <v>50</v>
      </c>
      <c r="M77" s="304">
        <f t="shared" si="31"/>
        <v>-1600</v>
      </c>
      <c r="N77" s="302">
        <v>50</v>
      </c>
      <c r="O77" s="305" t="s">
        <v>607</v>
      </c>
      <c r="P77" s="306">
        <v>45141</v>
      </c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</row>
    <row r="78" spans="1:38" ht="15" customHeight="1">
      <c r="A78" s="257">
        <v>10</v>
      </c>
      <c r="B78" s="258">
        <v>45146</v>
      </c>
      <c r="C78" s="244"/>
      <c r="D78" s="324" t="s">
        <v>1027</v>
      </c>
      <c r="E78" s="244" t="s">
        <v>606</v>
      </c>
      <c r="F78" s="325" t="s">
        <v>1077</v>
      </c>
      <c r="G78" s="244">
        <v>65</v>
      </c>
      <c r="H78" s="244">
        <v>130</v>
      </c>
      <c r="I78" s="244" t="s">
        <v>1028</v>
      </c>
      <c r="J78" s="326" t="s">
        <v>1078</v>
      </c>
      <c r="K78" s="245">
        <f t="shared" si="33"/>
        <v>23.5</v>
      </c>
      <c r="L78" s="245">
        <v>50</v>
      </c>
      <c r="M78" s="327">
        <f t="shared" si="31"/>
        <v>2887.5</v>
      </c>
      <c r="N78" s="245">
        <v>125</v>
      </c>
      <c r="O78" s="328" t="s">
        <v>596</v>
      </c>
      <c r="P78" s="329">
        <v>45147</v>
      </c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</row>
    <row r="79" spans="1:38" ht="15" customHeight="1">
      <c r="A79" s="257">
        <v>11</v>
      </c>
      <c r="B79" s="258">
        <v>45146</v>
      </c>
      <c r="C79" s="244"/>
      <c r="D79" s="324" t="s">
        <v>1029</v>
      </c>
      <c r="E79" s="244" t="s">
        <v>606</v>
      </c>
      <c r="F79" s="325" t="s">
        <v>1031</v>
      </c>
      <c r="G79" s="244">
        <v>0</v>
      </c>
      <c r="H79" s="244">
        <v>22.5</v>
      </c>
      <c r="I79" s="244" t="s">
        <v>1030</v>
      </c>
      <c r="J79" s="326" t="s">
        <v>1032</v>
      </c>
      <c r="K79" s="245">
        <f t="shared" ref="K79" si="34">H79-F79</f>
        <v>10.5</v>
      </c>
      <c r="L79" s="245">
        <v>50</v>
      </c>
      <c r="M79" s="327">
        <f t="shared" si="31"/>
        <v>370</v>
      </c>
      <c r="N79" s="245">
        <v>40</v>
      </c>
      <c r="O79" s="328" t="s">
        <v>596</v>
      </c>
      <c r="P79" s="329">
        <v>45146</v>
      </c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</row>
    <row r="80" spans="1:38" ht="15" customHeight="1">
      <c r="A80" s="250">
        <v>12</v>
      </c>
      <c r="B80" s="251">
        <v>45147</v>
      </c>
      <c r="C80" s="252"/>
      <c r="D80" s="278" t="s">
        <v>1083</v>
      </c>
      <c r="E80" s="252" t="s">
        <v>606</v>
      </c>
      <c r="F80" s="279" t="s">
        <v>1084</v>
      </c>
      <c r="G80" s="252">
        <v>99</v>
      </c>
      <c r="H80" s="252"/>
      <c r="I80" s="252" t="s">
        <v>1085</v>
      </c>
      <c r="J80" s="252" t="s">
        <v>594</v>
      </c>
      <c r="K80" s="250"/>
      <c r="L80" s="280"/>
      <c r="M80" s="281"/>
      <c r="N80" s="250"/>
      <c r="O80" s="252"/>
      <c r="P80" s="25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</row>
    <row r="81" spans="1:38" ht="15" customHeight="1">
      <c r="A81" s="250">
        <v>13</v>
      </c>
      <c r="B81" s="251">
        <v>45147</v>
      </c>
      <c r="C81" s="252"/>
      <c r="D81" s="278" t="s">
        <v>1089</v>
      </c>
      <c r="E81" s="252" t="s">
        <v>606</v>
      </c>
      <c r="F81" s="279" t="s">
        <v>1090</v>
      </c>
      <c r="G81" s="252">
        <v>25</v>
      </c>
      <c r="H81" s="252"/>
      <c r="I81" s="252" t="s">
        <v>1091</v>
      </c>
      <c r="J81" s="252" t="s">
        <v>594</v>
      </c>
      <c r="K81" s="250"/>
      <c r="L81" s="280"/>
      <c r="M81" s="281"/>
      <c r="N81" s="250"/>
      <c r="O81" s="252"/>
      <c r="P81" s="25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</row>
    <row r="82" spans="1:38" ht="15" customHeight="1">
      <c r="A82" s="250"/>
      <c r="B82" s="251"/>
      <c r="C82" s="252"/>
      <c r="D82" s="278"/>
      <c r="E82" s="252"/>
      <c r="F82" s="279"/>
      <c r="G82" s="252"/>
      <c r="H82" s="252"/>
      <c r="I82" s="252"/>
      <c r="J82" s="252"/>
      <c r="K82" s="250"/>
      <c r="L82" s="280"/>
      <c r="M82" s="281"/>
      <c r="N82" s="250"/>
      <c r="O82" s="252"/>
      <c r="P82" s="25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</row>
    <row r="83" spans="1:38" ht="38.25" customHeight="1">
      <c r="A83" s="102" t="s">
        <v>620</v>
      </c>
      <c r="B83" s="170"/>
      <c r="C83" s="170"/>
      <c r="D83" s="171"/>
      <c r="E83" s="146"/>
      <c r="F83" s="6"/>
      <c r="G83" s="6"/>
      <c r="H83" s="147"/>
      <c r="I83" s="172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</row>
    <row r="84" spans="1:38" ht="39.6">
      <c r="A84" s="103" t="s">
        <v>16</v>
      </c>
      <c r="B84" s="104" t="s">
        <v>568</v>
      </c>
      <c r="C84" s="104"/>
      <c r="D84" s="105" t="s">
        <v>580</v>
      </c>
      <c r="E84" s="104" t="s">
        <v>581</v>
      </c>
      <c r="F84" s="104" t="s">
        <v>582</v>
      </c>
      <c r="G84" s="104" t="s">
        <v>583</v>
      </c>
      <c r="H84" s="104" t="s">
        <v>584</v>
      </c>
      <c r="I84" s="104" t="s">
        <v>585</v>
      </c>
      <c r="J84" s="103" t="s">
        <v>586</v>
      </c>
      <c r="K84" s="150" t="s">
        <v>605</v>
      </c>
      <c r="L84" s="151" t="s">
        <v>588</v>
      </c>
      <c r="M84" s="106" t="s">
        <v>589</v>
      </c>
      <c r="N84" s="104" t="s">
        <v>590</v>
      </c>
      <c r="O84" s="105" t="s">
        <v>591</v>
      </c>
      <c r="P84" s="104" t="s">
        <v>592</v>
      </c>
      <c r="Q84" s="41"/>
      <c r="R84" s="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</row>
    <row r="85" spans="1:38" ht="14.25" customHeight="1">
      <c r="A85" s="107">
        <v>1</v>
      </c>
      <c r="B85" s="108">
        <v>44840</v>
      </c>
      <c r="C85" s="164"/>
      <c r="D85" s="164" t="s">
        <v>621</v>
      </c>
      <c r="E85" s="107" t="s">
        <v>606</v>
      </c>
      <c r="F85" s="107" t="s">
        <v>622</v>
      </c>
      <c r="G85" s="107">
        <v>1220</v>
      </c>
      <c r="H85" s="107"/>
      <c r="I85" s="107" t="s">
        <v>623</v>
      </c>
      <c r="J85" s="110" t="s">
        <v>594</v>
      </c>
      <c r="K85" s="110"/>
      <c r="L85" s="111"/>
      <c r="M85" s="173"/>
      <c r="N85" s="110"/>
      <c r="O85" s="110"/>
      <c r="P85" s="111"/>
      <c r="Q85" s="41"/>
      <c r="R85" s="41" t="s">
        <v>595</v>
      </c>
      <c r="S85" s="41"/>
      <c r="T85" s="1"/>
      <c r="U85" s="1"/>
      <c r="V85" s="1"/>
      <c r="W85" s="1"/>
      <c r="X85" s="1"/>
      <c r="Y85" s="1"/>
      <c r="Z85" s="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</row>
    <row r="86" spans="1:38" ht="14.25" customHeight="1">
      <c r="A86" s="331">
        <v>2</v>
      </c>
      <c r="B86" s="332">
        <v>45071</v>
      </c>
      <c r="C86" s="333"/>
      <c r="D86" s="334" t="s">
        <v>279</v>
      </c>
      <c r="E86" s="335" t="s">
        <v>606</v>
      </c>
      <c r="F86" s="330">
        <v>286</v>
      </c>
      <c r="G86" s="336">
        <v>267</v>
      </c>
      <c r="H86" s="330">
        <v>287</v>
      </c>
      <c r="I86" s="330" t="s">
        <v>625</v>
      </c>
      <c r="J86" s="337" t="s">
        <v>816</v>
      </c>
      <c r="K86" s="337">
        <f t="shared" ref="K86" si="35">H86-F86</f>
        <v>1</v>
      </c>
      <c r="L86" s="338">
        <f>(F86*-0.3)/100</f>
        <v>-0.85799999999999998</v>
      </c>
      <c r="M86" s="339">
        <f t="shared" ref="M86" si="36">(K86+L86)/F86</f>
        <v>4.9650349650349655E-4</v>
      </c>
      <c r="N86" s="340" t="s">
        <v>616</v>
      </c>
      <c r="O86" s="341">
        <v>45146</v>
      </c>
      <c r="P86" s="108"/>
      <c r="Q86" s="41"/>
      <c r="R86" s="41" t="s">
        <v>595</v>
      </c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</row>
    <row r="87" spans="1:38" ht="14.25" customHeight="1">
      <c r="A87" s="107"/>
      <c r="B87" s="108"/>
      <c r="C87" s="164"/>
      <c r="D87" s="164"/>
      <c r="E87" s="107"/>
      <c r="F87" s="107"/>
      <c r="G87" s="107"/>
      <c r="H87" s="107"/>
      <c r="I87" s="107"/>
      <c r="J87" s="110"/>
      <c r="K87" s="110"/>
      <c r="L87" s="111"/>
      <c r="M87" s="112"/>
      <c r="N87" s="249"/>
      <c r="O87" s="256"/>
      <c r="P87" s="108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107"/>
      <c r="B88" s="108"/>
      <c r="C88" s="164"/>
      <c r="D88" s="164"/>
      <c r="E88" s="107"/>
      <c r="F88" s="107"/>
      <c r="G88" s="107"/>
      <c r="H88" s="107"/>
      <c r="I88" s="107"/>
      <c r="J88" s="110"/>
      <c r="K88" s="110"/>
      <c r="L88" s="111"/>
      <c r="M88" s="173"/>
      <c r="N88" s="110"/>
      <c r="O88" s="110"/>
      <c r="P88" s="108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31" t="s">
        <v>597</v>
      </c>
      <c r="B89" s="131"/>
      <c r="C89" s="131"/>
      <c r="D89" s="131"/>
      <c r="E89" s="41"/>
      <c r="F89" s="138" t="s">
        <v>599</v>
      </c>
      <c r="G89" s="62"/>
      <c r="H89" s="62"/>
      <c r="I89" s="62"/>
      <c r="J89" s="6"/>
      <c r="K89" s="154"/>
      <c r="L89" s="155"/>
      <c r="M89" s="6"/>
      <c r="N89" s="121"/>
      <c r="O89" s="17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7" t="s">
        <v>598</v>
      </c>
      <c r="B90" s="131"/>
      <c r="C90" s="131"/>
      <c r="D90" s="131"/>
      <c r="E90" s="6"/>
      <c r="F90" s="138" t="s">
        <v>602</v>
      </c>
      <c r="G90" s="6"/>
      <c r="H90" s="6" t="s">
        <v>626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37"/>
      <c r="B91" s="131"/>
      <c r="C91" s="131"/>
      <c r="D91" s="131"/>
      <c r="E91" s="6"/>
      <c r="F91" s="138"/>
      <c r="G91" s="6"/>
      <c r="H91" s="6"/>
      <c r="I91" s="6"/>
      <c r="J91" s="1"/>
      <c r="K91" s="6"/>
      <c r="L91" s="6"/>
      <c r="M91" s="6"/>
      <c r="N91" s="1"/>
      <c r="O91" s="1"/>
      <c r="Q91" s="1"/>
      <c r="R91" s="62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37"/>
      <c r="B92" s="131"/>
      <c r="C92" s="131"/>
      <c r="D92" s="131"/>
      <c r="E92" s="6"/>
      <c r="F92" s="138"/>
      <c r="G92" s="62"/>
      <c r="H92" s="41"/>
      <c r="I92" s="62"/>
      <c r="J92" s="6"/>
      <c r="K92" s="154"/>
      <c r="L92" s="155"/>
      <c r="M92" s="6"/>
      <c r="N92" s="121"/>
      <c r="O92" s="156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37"/>
      <c r="B93" s="131"/>
      <c r="C93" s="131"/>
      <c r="D93" s="131"/>
      <c r="E93" s="6"/>
      <c r="F93" s="138"/>
      <c r="G93" s="62"/>
      <c r="H93" s="41"/>
      <c r="I93" s="62"/>
      <c r="J93" s="6"/>
      <c r="K93" s="154"/>
      <c r="L93" s="155"/>
      <c r="M93" s="6"/>
      <c r="N93" s="121"/>
      <c r="O93" s="156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37"/>
      <c r="B94" s="131"/>
      <c r="C94" s="131"/>
      <c r="D94" s="131"/>
      <c r="E94" s="6"/>
      <c r="F94" s="138"/>
      <c r="G94" s="62"/>
      <c r="H94" s="41"/>
      <c r="I94" s="62"/>
      <c r="J94" s="6"/>
      <c r="K94" s="154"/>
      <c r="L94" s="155"/>
      <c r="M94" s="6"/>
      <c r="N94" s="121"/>
      <c r="O94" s="156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37"/>
      <c r="B95" s="131"/>
      <c r="C95" s="131"/>
      <c r="D95" s="131"/>
      <c r="E95" s="6"/>
      <c r="F95" s="138"/>
      <c r="G95" s="62"/>
      <c r="H95" s="41"/>
      <c r="I95" s="62"/>
      <c r="J95" s="6"/>
      <c r="K95" s="154"/>
      <c r="L95" s="155"/>
      <c r="M95" s="6"/>
      <c r="N95" s="121"/>
      <c r="O95" s="156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37"/>
      <c r="B96" s="131"/>
      <c r="C96" s="131"/>
      <c r="D96" s="131"/>
      <c r="E96" s="6"/>
      <c r="F96" s="138"/>
      <c r="G96" s="62"/>
      <c r="H96" s="41"/>
      <c r="I96" s="62"/>
      <c r="J96" s="6"/>
      <c r="K96" s="154"/>
      <c r="L96" s="155"/>
      <c r="M96" s="6"/>
      <c r="N96" s="121"/>
      <c r="O96" s="156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37"/>
      <c r="B97" s="131"/>
      <c r="C97" s="131"/>
      <c r="D97" s="131"/>
      <c r="E97" s="6"/>
      <c r="F97" s="138"/>
      <c r="G97" s="62"/>
      <c r="H97" s="41"/>
      <c r="I97" s="62"/>
      <c r="J97" s="6"/>
      <c r="K97" s="154"/>
      <c r="L97" s="155"/>
      <c r="M97" s="6"/>
      <c r="N97" s="121"/>
      <c r="O97" s="156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62"/>
      <c r="B98" s="120"/>
      <c r="C98" s="120"/>
      <c r="D98" s="41"/>
      <c r="E98" s="62"/>
      <c r="F98" s="62"/>
      <c r="G98" s="62"/>
      <c r="H98" s="41"/>
      <c r="I98" s="62"/>
      <c r="J98" s="6"/>
      <c r="K98" s="154"/>
      <c r="L98" s="155"/>
      <c r="M98" s="6"/>
      <c r="N98" s="121"/>
      <c r="O98" s="156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41"/>
      <c r="B99" s="175" t="s">
        <v>627</v>
      </c>
      <c r="C99" s="175"/>
      <c r="D99" s="175"/>
      <c r="E99" s="175"/>
      <c r="F99" s="6"/>
      <c r="G99" s="6"/>
      <c r="H99" s="148"/>
      <c r="I99" s="6"/>
      <c r="J99" s="148"/>
      <c r="K99" s="149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03" t="s">
        <v>16</v>
      </c>
      <c r="B100" s="104" t="s">
        <v>568</v>
      </c>
      <c r="C100" s="104"/>
      <c r="D100" s="105" t="s">
        <v>580</v>
      </c>
      <c r="E100" s="104" t="s">
        <v>581</v>
      </c>
      <c r="F100" s="104" t="s">
        <v>582</v>
      </c>
      <c r="G100" s="104" t="s">
        <v>628</v>
      </c>
      <c r="H100" s="104" t="s">
        <v>629</v>
      </c>
      <c r="I100" s="104" t="s">
        <v>585</v>
      </c>
      <c r="J100" s="176" t="s">
        <v>586</v>
      </c>
      <c r="K100" s="104" t="s">
        <v>587</v>
      </c>
      <c r="L100" s="104" t="s">
        <v>630</v>
      </c>
      <c r="M100" s="104" t="s">
        <v>590</v>
      </c>
      <c r="N100" s="105" t="s">
        <v>591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7">
        <v>1</v>
      </c>
      <c r="B101" s="178">
        <v>41579</v>
      </c>
      <c r="C101" s="178"/>
      <c r="D101" s="179" t="s">
        <v>631</v>
      </c>
      <c r="E101" s="180" t="s">
        <v>593</v>
      </c>
      <c r="F101" s="181">
        <v>82</v>
      </c>
      <c r="G101" s="180" t="s">
        <v>632</v>
      </c>
      <c r="H101" s="180">
        <v>100</v>
      </c>
      <c r="I101" s="182">
        <v>100</v>
      </c>
      <c r="J101" s="183" t="s">
        <v>633</v>
      </c>
      <c r="K101" s="184">
        <f t="shared" ref="K101:K153" si="37">H101-F101</f>
        <v>18</v>
      </c>
      <c r="L101" s="185">
        <f t="shared" ref="L101:L153" si="38">K101/F101</f>
        <v>0.21951219512195122</v>
      </c>
      <c r="M101" s="180" t="s">
        <v>596</v>
      </c>
      <c r="N101" s="186">
        <v>42657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7">
        <v>2</v>
      </c>
      <c r="B102" s="178">
        <v>41794</v>
      </c>
      <c r="C102" s="178"/>
      <c r="D102" s="179" t="s">
        <v>634</v>
      </c>
      <c r="E102" s="180" t="s">
        <v>606</v>
      </c>
      <c r="F102" s="181">
        <v>257</v>
      </c>
      <c r="G102" s="180" t="s">
        <v>632</v>
      </c>
      <c r="H102" s="180">
        <v>300</v>
      </c>
      <c r="I102" s="182">
        <v>300</v>
      </c>
      <c r="J102" s="183" t="s">
        <v>633</v>
      </c>
      <c r="K102" s="184">
        <f t="shared" si="37"/>
        <v>43</v>
      </c>
      <c r="L102" s="185">
        <f t="shared" si="38"/>
        <v>0.16731517509727625</v>
      </c>
      <c r="M102" s="180" t="s">
        <v>596</v>
      </c>
      <c r="N102" s="186">
        <v>41822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7">
        <v>3</v>
      </c>
      <c r="B103" s="178">
        <v>41828</v>
      </c>
      <c r="C103" s="178"/>
      <c r="D103" s="179" t="s">
        <v>635</v>
      </c>
      <c r="E103" s="180" t="s">
        <v>606</v>
      </c>
      <c r="F103" s="181">
        <v>393</v>
      </c>
      <c r="G103" s="180" t="s">
        <v>632</v>
      </c>
      <c r="H103" s="180">
        <v>468</v>
      </c>
      <c r="I103" s="182">
        <v>468</v>
      </c>
      <c r="J103" s="183" t="s">
        <v>633</v>
      </c>
      <c r="K103" s="184">
        <f t="shared" si="37"/>
        <v>75</v>
      </c>
      <c r="L103" s="185">
        <f t="shared" si="38"/>
        <v>0.19083969465648856</v>
      </c>
      <c r="M103" s="180" t="s">
        <v>596</v>
      </c>
      <c r="N103" s="186">
        <v>41863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7">
        <v>4</v>
      </c>
      <c r="B104" s="178">
        <v>41857</v>
      </c>
      <c r="C104" s="178"/>
      <c r="D104" s="179" t="s">
        <v>636</v>
      </c>
      <c r="E104" s="180" t="s">
        <v>606</v>
      </c>
      <c r="F104" s="181">
        <v>205</v>
      </c>
      <c r="G104" s="180" t="s">
        <v>632</v>
      </c>
      <c r="H104" s="180">
        <v>275</v>
      </c>
      <c r="I104" s="182">
        <v>250</v>
      </c>
      <c r="J104" s="183" t="s">
        <v>633</v>
      </c>
      <c r="K104" s="184">
        <f t="shared" si="37"/>
        <v>70</v>
      </c>
      <c r="L104" s="185">
        <f t="shared" si="38"/>
        <v>0.34146341463414637</v>
      </c>
      <c r="M104" s="180" t="s">
        <v>596</v>
      </c>
      <c r="N104" s="186">
        <v>41962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7">
        <v>5</v>
      </c>
      <c r="B105" s="178">
        <v>41886</v>
      </c>
      <c r="C105" s="178"/>
      <c r="D105" s="179" t="s">
        <v>637</v>
      </c>
      <c r="E105" s="180" t="s">
        <v>606</v>
      </c>
      <c r="F105" s="181">
        <v>162</v>
      </c>
      <c r="G105" s="180" t="s">
        <v>632</v>
      </c>
      <c r="H105" s="180">
        <v>190</v>
      </c>
      <c r="I105" s="182">
        <v>190</v>
      </c>
      <c r="J105" s="183" t="s">
        <v>633</v>
      </c>
      <c r="K105" s="184">
        <f t="shared" si="37"/>
        <v>28</v>
      </c>
      <c r="L105" s="185">
        <f t="shared" si="38"/>
        <v>0.1728395061728395</v>
      </c>
      <c r="M105" s="180" t="s">
        <v>596</v>
      </c>
      <c r="N105" s="186">
        <v>42006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7">
        <v>6</v>
      </c>
      <c r="B106" s="178">
        <v>41886</v>
      </c>
      <c r="C106" s="178"/>
      <c r="D106" s="179" t="s">
        <v>638</v>
      </c>
      <c r="E106" s="180" t="s">
        <v>606</v>
      </c>
      <c r="F106" s="181">
        <v>75</v>
      </c>
      <c r="G106" s="180" t="s">
        <v>632</v>
      </c>
      <c r="H106" s="180">
        <v>91.5</v>
      </c>
      <c r="I106" s="182" t="s">
        <v>624</v>
      </c>
      <c r="J106" s="183" t="s">
        <v>639</v>
      </c>
      <c r="K106" s="184">
        <f t="shared" si="37"/>
        <v>16.5</v>
      </c>
      <c r="L106" s="185">
        <f t="shared" si="38"/>
        <v>0.22</v>
      </c>
      <c r="M106" s="180" t="s">
        <v>596</v>
      </c>
      <c r="N106" s="186">
        <v>41954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7">
        <v>7</v>
      </c>
      <c r="B107" s="178">
        <v>41913</v>
      </c>
      <c r="C107" s="178"/>
      <c r="D107" s="179" t="s">
        <v>640</v>
      </c>
      <c r="E107" s="180" t="s">
        <v>606</v>
      </c>
      <c r="F107" s="181">
        <v>850</v>
      </c>
      <c r="G107" s="180" t="s">
        <v>632</v>
      </c>
      <c r="H107" s="180">
        <v>982.5</v>
      </c>
      <c r="I107" s="182">
        <v>1050</v>
      </c>
      <c r="J107" s="183" t="s">
        <v>641</v>
      </c>
      <c r="K107" s="184">
        <f t="shared" si="37"/>
        <v>132.5</v>
      </c>
      <c r="L107" s="185">
        <f t="shared" si="38"/>
        <v>0.15588235294117647</v>
      </c>
      <c r="M107" s="180" t="s">
        <v>596</v>
      </c>
      <c r="N107" s="186">
        <v>42039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7">
        <v>8</v>
      </c>
      <c r="B108" s="178">
        <v>41913</v>
      </c>
      <c r="C108" s="178"/>
      <c r="D108" s="179" t="s">
        <v>642</v>
      </c>
      <c r="E108" s="180" t="s">
        <v>606</v>
      </c>
      <c r="F108" s="181">
        <v>475</v>
      </c>
      <c r="G108" s="180" t="s">
        <v>632</v>
      </c>
      <c r="H108" s="180">
        <v>515</v>
      </c>
      <c r="I108" s="182">
        <v>600</v>
      </c>
      <c r="J108" s="183" t="s">
        <v>643</v>
      </c>
      <c r="K108" s="184">
        <f t="shared" si="37"/>
        <v>40</v>
      </c>
      <c r="L108" s="185">
        <f t="shared" si="38"/>
        <v>8.4210526315789472E-2</v>
      </c>
      <c r="M108" s="180" t="s">
        <v>596</v>
      </c>
      <c r="N108" s="186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7">
        <v>9</v>
      </c>
      <c r="B109" s="178">
        <v>41913</v>
      </c>
      <c r="C109" s="178"/>
      <c r="D109" s="179" t="s">
        <v>644</v>
      </c>
      <c r="E109" s="180" t="s">
        <v>606</v>
      </c>
      <c r="F109" s="181">
        <v>86</v>
      </c>
      <c r="G109" s="180" t="s">
        <v>632</v>
      </c>
      <c r="H109" s="180">
        <v>99</v>
      </c>
      <c r="I109" s="182">
        <v>140</v>
      </c>
      <c r="J109" s="183" t="s">
        <v>645</v>
      </c>
      <c r="K109" s="184">
        <f t="shared" si="37"/>
        <v>13</v>
      </c>
      <c r="L109" s="185">
        <f t="shared" si="38"/>
        <v>0.15116279069767441</v>
      </c>
      <c r="M109" s="180" t="s">
        <v>596</v>
      </c>
      <c r="N109" s="186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7">
        <v>10</v>
      </c>
      <c r="B110" s="178">
        <v>41926</v>
      </c>
      <c r="C110" s="178"/>
      <c r="D110" s="179" t="s">
        <v>646</v>
      </c>
      <c r="E110" s="180" t="s">
        <v>606</v>
      </c>
      <c r="F110" s="181">
        <v>496.6</v>
      </c>
      <c r="G110" s="180" t="s">
        <v>632</v>
      </c>
      <c r="H110" s="180">
        <v>621</v>
      </c>
      <c r="I110" s="182">
        <v>580</v>
      </c>
      <c r="J110" s="183" t="s">
        <v>633</v>
      </c>
      <c r="K110" s="184">
        <f t="shared" si="37"/>
        <v>124.39999999999998</v>
      </c>
      <c r="L110" s="185">
        <f t="shared" si="38"/>
        <v>0.25050342327829234</v>
      </c>
      <c r="M110" s="180" t="s">
        <v>596</v>
      </c>
      <c r="N110" s="186">
        <v>42605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7">
        <v>11</v>
      </c>
      <c r="B111" s="178">
        <v>41926</v>
      </c>
      <c r="C111" s="178"/>
      <c r="D111" s="179" t="s">
        <v>647</v>
      </c>
      <c r="E111" s="180" t="s">
        <v>606</v>
      </c>
      <c r="F111" s="181">
        <v>2481.9</v>
      </c>
      <c r="G111" s="180" t="s">
        <v>632</v>
      </c>
      <c r="H111" s="180">
        <v>2840</v>
      </c>
      <c r="I111" s="182">
        <v>2870</v>
      </c>
      <c r="J111" s="183" t="s">
        <v>648</v>
      </c>
      <c r="K111" s="184">
        <f t="shared" si="37"/>
        <v>358.09999999999991</v>
      </c>
      <c r="L111" s="185">
        <f t="shared" si="38"/>
        <v>0.14428462065353154</v>
      </c>
      <c r="M111" s="180" t="s">
        <v>596</v>
      </c>
      <c r="N111" s="186">
        <v>42017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7">
        <v>12</v>
      </c>
      <c r="B112" s="178">
        <v>41928</v>
      </c>
      <c r="C112" s="178"/>
      <c r="D112" s="179" t="s">
        <v>649</v>
      </c>
      <c r="E112" s="180" t="s">
        <v>606</v>
      </c>
      <c r="F112" s="181">
        <v>84.5</v>
      </c>
      <c r="G112" s="180" t="s">
        <v>632</v>
      </c>
      <c r="H112" s="180">
        <v>93</v>
      </c>
      <c r="I112" s="182">
        <v>110</v>
      </c>
      <c r="J112" s="183" t="s">
        <v>650</v>
      </c>
      <c r="K112" s="184">
        <f t="shared" si="37"/>
        <v>8.5</v>
      </c>
      <c r="L112" s="185">
        <f t="shared" si="38"/>
        <v>0.10059171597633136</v>
      </c>
      <c r="M112" s="180" t="s">
        <v>596</v>
      </c>
      <c r="N112" s="186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7">
        <v>13</v>
      </c>
      <c r="B113" s="178">
        <v>41928</v>
      </c>
      <c r="C113" s="178"/>
      <c r="D113" s="179" t="s">
        <v>651</v>
      </c>
      <c r="E113" s="180" t="s">
        <v>606</v>
      </c>
      <c r="F113" s="181">
        <v>401</v>
      </c>
      <c r="G113" s="180" t="s">
        <v>632</v>
      </c>
      <c r="H113" s="180">
        <v>428</v>
      </c>
      <c r="I113" s="182">
        <v>450</v>
      </c>
      <c r="J113" s="183" t="s">
        <v>652</v>
      </c>
      <c r="K113" s="184">
        <f t="shared" si="37"/>
        <v>27</v>
      </c>
      <c r="L113" s="185">
        <f t="shared" si="38"/>
        <v>6.7331670822942641E-2</v>
      </c>
      <c r="M113" s="180" t="s">
        <v>596</v>
      </c>
      <c r="N113" s="186">
        <v>42020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7">
        <v>14</v>
      </c>
      <c r="B114" s="178">
        <v>41928</v>
      </c>
      <c r="C114" s="178"/>
      <c r="D114" s="179" t="s">
        <v>653</v>
      </c>
      <c r="E114" s="180" t="s">
        <v>606</v>
      </c>
      <c r="F114" s="181">
        <v>101</v>
      </c>
      <c r="G114" s="180" t="s">
        <v>632</v>
      </c>
      <c r="H114" s="180">
        <v>112</v>
      </c>
      <c r="I114" s="182">
        <v>120</v>
      </c>
      <c r="J114" s="183" t="s">
        <v>654</v>
      </c>
      <c r="K114" s="184">
        <f t="shared" si="37"/>
        <v>11</v>
      </c>
      <c r="L114" s="185">
        <f t="shared" si="38"/>
        <v>0.10891089108910891</v>
      </c>
      <c r="M114" s="180" t="s">
        <v>596</v>
      </c>
      <c r="N114" s="186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7">
        <v>15</v>
      </c>
      <c r="B115" s="178">
        <v>41954</v>
      </c>
      <c r="C115" s="178"/>
      <c r="D115" s="179" t="s">
        <v>655</v>
      </c>
      <c r="E115" s="180" t="s">
        <v>606</v>
      </c>
      <c r="F115" s="181">
        <v>59</v>
      </c>
      <c r="G115" s="180" t="s">
        <v>632</v>
      </c>
      <c r="H115" s="180">
        <v>76</v>
      </c>
      <c r="I115" s="182">
        <v>76</v>
      </c>
      <c r="J115" s="183" t="s">
        <v>633</v>
      </c>
      <c r="K115" s="184">
        <f t="shared" si="37"/>
        <v>17</v>
      </c>
      <c r="L115" s="185">
        <f t="shared" si="38"/>
        <v>0.28813559322033899</v>
      </c>
      <c r="M115" s="180" t="s">
        <v>596</v>
      </c>
      <c r="N115" s="186">
        <v>43032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7">
        <v>16</v>
      </c>
      <c r="B116" s="178">
        <v>41954</v>
      </c>
      <c r="C116" s="178"/>
      <c r="D116" s="179" t="s">
        <v>644</v>
      </c>
      <c r="E116" s="180" t="s">
        <v>606</v>
      </c>
      <c r="F116" s="181">
        <v>99</v>
      </c>
      <c r="G116" s="180" t="s">
        <v>632</v>
      </c>
      <c r="H116" s="180">
        <v>120</v>
      </c>
      <c r="I116" s="182">
        <v>120</v>
      </c>
      <c r="J116" s="183" t="s">
        <v>617</v>
      </c>
      <c r="K116" s="184">
        <f t="shared" si="37"/>
        <v>21</v>
      </c>
      <c r="L116" s="185">
        <f t="shared" si="38"/>
        <v>0.21212121212121213</v>
      </c>
      <c r="M116" s="180" t="s">
        <v>596</v>
      </c>
      <c r="N116" s="186">
        <v>41960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7">
        <v>17</v>
      </c>
      <c r="B117" s="178">
        <v>41956</v>
      </c>
      <c r="C117" s="178"/>
      <c r="D117" s="179" t="s">
        <v>656</v>
      </c>
      <c r="E117" s="180" t="s">
        <v>606</v>
      </c>
      <c r="F117" s="181">
        <v>22</v>
      </c>
      <c r="G117" s="180" t="s">
        <v>632</v>
      </c>
      <c r="H117" s="180">
        <v>33.549999999999997</v>
      </c>
      <c r="I117" s="182">
        <v>32</v>
      </c>
      <c r="J117" s="183" t="s">
        <v>657</v>
      </c>
      <c r="K117" s="184">
        <f t="shared" si="37"/>
        <v>11.549999999999997</v>
      </c>
      <c r="L117" s="185">
        <f t="shared" si="38"/>
        <v>0.52499999999999991</v>
      </c>
      <c r="M117" s="180" t="s">
        <v>596</v>
      </c>
      <c r="N117" s="186">
        <v>42188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7">
        <v>18</v>
      </c>
      <c r="B118" s="178">
        <v>41976</v>
      </c>
      <c r="C118" s="178"/>
      <c r="D118" s="179" t="s">
        <v>658</v>
      </c>
      <c r="E118" s="180" t="s">
        <v>606</v>
      </c>
      <c r="F118" s="181">
        <v>440</v>
      </c>
      <c r="G118" s="180" t="s">
        <v>632</v>
      </c>
      <c r="H118" s="180">
        <v>520</v>
      </c>
      <c r="I118" s="182">
        <v>520</v>
      </c>
      <c r="J118" s="183" t="s">
        <v>659</v>
      </c>
      <c r="K118" s="184">
        <f t="shared" si="37"/>
        <v>80</v>
      </c>
      <c r="L118" s="185">
        <f t="shared" si="38"/>
        <v>0.18181818181818182</v>
      </c>
      <c r="M118" s="180" t="s">
        <v>596</v>
      </c>
      <c r="N118" s="186">
        <v>42208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7">
        <v>19</v>
      </c>
      <c r="B119" s="178">
        <v>41976</v>
      </c>
      <c r="C119" s="178"/>
      <c r="D119" s="179" t="s">
        <v>660</v>
      </c>
      <c r="E119" s="180" t="s">
        <v>606</v>
      </c>
      <c r="F119" s="181">
        <v>360</v>
      </c>
      <c r="G119" s="180" t="s">
        <v>632</v>
      </c>
      <c r="H119" s="180">
        <v>427</v>
      </c>
      <c r="I119" s="182">
        <v>425</v>
      </c>
      <c r="J119" s="183" t="s">
        <v>661</v>
      </c>
      <c r="K119" s="184">
        <f t="shared" si="37"/>
        <v>67</v>
      </c>
      <c r="L119" s="185">
        <f t="shared" si="38"/>
        <v>0.18611111111111112</v>
      </c>
      <c r="M119" s="180" t="s">
        <v>596</v>
      </c>
      <c r="N119" s="186">
        <v>42058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7">
        <v>20</v>
      </c>
      <c r="B120" s="178">
        <v>42012</v>
      </c>
      <c r="C120" s="178"/>
      <c r="D120" s="179" t="s">
        <v>662</v>
      </c>
      <c r="E120" s="180" t="s">
        <v>606</v>
      </c>
      <c r="F120" s="181">
        <v>360</v>
      </c>
      <c r="G120" s="180" t="s">
        <v>632</v>
      </c>
      <c r="H120" s="180">
        <v>455</v>
      </c>
      <c r="I120" s="182">
        <v>420</v>
      </c>
      <c r="J120" s="183" t="s">
        <v>663</v>
      </c>
      <c r="K120" s="184">
        <f t="shared" si="37"/>
        <v>95</v>
      </c>
      <c r="L120" s="185">
        <f t="shared" si="38"/>
        <v>0.2638888888888889</v>
      </c>
      <c r="M120" s="180" t="s">
        <v>596</v>
      </c>
      <c r="N120" s="186">
        <v>42024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7">
        <v>21</v>
      </c>
      <c r="B121" s="178">
        <v>42012</v>
      </c>
      <c r="C121" s="178"/>
      <c r="D121" s="179" t="s">
        <v>664</v>
      </c>
      <c r="E121" s="180" t="s">
        <v>606</v>
      </c>
      <c r="F121" s="181">
        <v>130</v>
      </c>
      <c r="G121" s="180"/>
      <c r="H121" s="180">
        <v>175.5</v>
      </c>
      <c r="I121" s="182">
        <v>165</v>
      </c>
      <c r="J121" s="183" t="s">
        <v>665</v>
      </c>
      <c r="K121" s="184">
        <f t="shared" si="37"/>
        <v>45.5</v>
      </c>
      <c r="L121" s="185">
        <f t="shared" si="38"/>
        <v>0.35</v>
      </c>
      <c r="M121" s="180" t="s">
        <v>596</v>
      </c>
      <c r="N121" s="186">
        <v>43088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7">
        <v>22</v>
      </c>
      <c r="B122" s="178">
        <v>42040</v>
      </c>
      <c r="C122" s="178"/>
      <c r="D122" s="179" t="s">
        <v>405</v>
      </c>
      <c r="E122" s="180" t="s">
        <v>593</v>
      </c>
      <c r="F122" s="181">
        <v>98</v>
      </c>
      <c r="G122" s="180"/>
      <c r="H122" s="180">
        <v>120</v>
      </c>
      <c r="I122" s="182">
        <v>120</v>
      </c>
      <c r="J122" s="183" t="s">
        <v>633</v>
      </c>
      <c r="K122" s="184">
        <f t="shared" si="37"/>
        <v>22</v>
      </c>
      <c r="L122" s="185">
        <f t="shared" si="38"/>
        <v>0.22448979591836735</v>
      </c>
      <c r="M122" s="180" t="s">
        <v>596</v>
      </c>
      <c r="N122" s="186">
        <v>42753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7">
        <v>23</v>
      </c>
      <c r="B123" s="178">
        <v>42040</v>
      </c>
      <c r="C123" s="178"/>
      <c r="D123" s="179" t="s">
        <v>666</v>
      </c>
      <c r="E123" s="180" t="s">
        <v>593</v>
      </c>
      <c r="F123" s="181">
        <v>196</v>
      </c>
      <c r="G123" s="180"/>
      <c r="H123" s="180">
        <v>262</v>
      </c>
      <c r="I123" s="182">
        <v>255</v>
      </c>
      <c r="J123" s="183" t="s">
        <v>633</v>
      </c>
      <c r="K123" s="184">
        <f t="shared" si="37"/>
        <v>66</v>
      </c>
      <c r="L123" s="185">
        <f t="shared" si="38"/>
        <v>0.33673469387755101</v>
      </c>
      <c r="M123" s="180" t="s">
        <v>596</v>
      </c>
      <c r="N123" s="186">
        <v>42599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7">
        <v>24</v>
      </c>
      <c r="B124" s="188">
        <v>42067</v>
      </c>
      <c r="C124" s="188"/>
      <c r="D124" s="189" t="s">
        <v>404</v>
      </c>
      <c r="E124" s="190" t="s">
        <v>593</v>
      </c>
      <c r="F124" s="191">
        <v>235</v>
      </c>
      <c r="G124" s="191"/>
      <c r="H124" s="192">
        <v>77</v>
      </c>
      <c r="I124" s="192" t="s">
        <v>667</v>
      </c>
      <c r="J124" s="193" t="s">
        <v>668</v>
      </c>
      <c r="K124" s="194">
        <f t="shared" si="37"/>
        <v>-158</v>
      </c>
      <c r="L124" s="195">
        <f t="shared" si="38"/>
        <v>-0.67234042553191486</v>
      </c>
      <c r="M124" s="191" t="s">
        <v>607</v>
      </c>
      <c r="N124" s="188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7">
        <v>25</v>
      </c>
      <c r="B125" s="178">
        <v>42067</v>
      </c>
      <c r="C125" s="178"/>
      <c r="D125" s="179" t="s">
        <v>669</v>
      </c>
      <c r="E125" s="180" t="s">
        <v>593</v>
      </c>
      <c r="F125" s="181">
        <v>185</v>
      </c>
      <c r="G125" s="180"/>
      <c r="H125" s="180">
        <v>224</v>
      </c>
      <c r="I125" s="182" t="s">
        <v>670</v>
      </c>
      <c r="J125" s="183" t="s">
        <v>633</v>
      </c>
      <c r="K125" s="184">
        <f t="shared" si="37"/>
        <v>39</v>
      </c>
      <c r="L125" s="185">
        <f t="shared" si="38"/>
        <v>0.21081081081081082</v>
      </c>
      <c r="M125" s="180" t="s">
        <v>596</v>
      </c>
      <c r="N125" s="186">
        <v>42647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7">
        <v>26</v>
      </c>
      <c r="B126" s="188">
        <v>42090</v>
      </c>
      <c r="C126" s="188"/>
      <c r="D126" s="196" t="s">
        <v>671</v>
      </c>
      <c r="E126" s="191" t="s">
        <v>593</v>
      </c>
      <c r="F126" s="191">
        <v>49.5</v>
      </c>
      <c r="G126" s="192"/>
      <c r="H126" s="192">
        <v>15.85</v>
      </c>
      <c r="I126" s="192">
        <v>67</v>
      </c>
      <c r="J126" s="193" t="s">
        <v>672</v>
      </c>
      <c r="K126" s="192">
        <f t="shared" si="37"/>
        <v>-33.65</v>
      </c>
      <c r="L126" s="197">
        <f t="shared" si="38"/>
        <v>-0.67979797979797973</v>
      </c>
      <c r="M126" s="191" t="s">
        <v>607</v>
      </c>
      <c r="N126" s="198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7">
        <v>27</v>
      </c>
      <c r="B127" s="178">
        <v>42093</v>
      </c>
      <c r="C127" s="178"/>
      <c r="D127" s="179" t="s">
        <v>673</v>
      </c>
      <c r="E127" s="180" t="s">
        <v>593</v>
      </c>
      <c r="F127" s="181">
        <v>183.5</v>
      </c>
      <c r="G127" s="180"/>
      <c r="H127" s="180">
        <v>219</v>
      </c>
      <c r="I127" s="182">
        <v>218</v>
      </c>
      <c r="J127" s="183" t="s">
        <v>674</v>
      </c>
      <c r="K127" s="184">
        <f t="shared" si="37"/>
        <v>35.5</v>
      </c>
      <c r="L127" s="185">
        <f t="shared" si="38"/>
        <v>0.19346049046321526</v>
      </c>
      <c r="M127" s="180" t="s">
        <v>596</v>
      </c>
      <c r="N127" s="186">
        <v>42103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7">
        <v>28</v>
      </c>
      <c r="B128" s="178">
        <v>42114</v>
      </c>
      <c r="C128" s="178"/>
      <c r="D128" s="179" t="s">
        <v>675</v>
      </c>
      <c r="E128" s="180" t="s">
        <v>593</v>
      </c>
      <c r="F128" s="181">
        <f>(227+237)/2</f>
        <v>232</v>
      </c>
      <c r="G128" s="180"/>
      <c r="H128" s="180">
        <v>298</v>
      </c>
      <c r="I128" s="182">
        <v>298</v>
      </c>
      <c r="J128" s="183" t="s">
        <v>633</v>
      </c>
      <c r="K128" s="184">
        <f t="shared" si="37"/>
        <v>66</v>
      </c>
      <c r="L128" s="185">
        <f t="shared" si="38"/>
        <v>0.28448275862068967</v>
      </c>
      <c r="M128" s="180" t="s">
        <v>596</v>
      </c>
      <c r="N128" s="186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7">
        <v>29</v>
      </c>
      <c r="B129" s="178">
        <v>42128</v>
      </c>
      <c r="C129" s="178"/>
      <c r="D129" s="179" t="s">
        <v>676</v>
      </c>
      <c r="E129" s="180" t="s">
        <v>606</v>
      </c>
      <c r="F129" s="181">
        <v>385</v>
      </c>
      <c r="G129" s="180"/>
      <c r="H129" s="180">
        <f>212.5+331</f>
        <v>543.5</v>
      </c>
      <c r="I129" s="182">
        <v>510</v>
      </c>
      <c r="J129" s="183" t="s">
        <v>677</v>
      </c>
      <c r="K129" s="184">
        <f t="shared" si="37"/>
        <v>158.5</v>
      </c>
      <c r="L129" s="185">
        <f t="shared" si="38"/>
        <v>0.41168831168831171</v>
      </c>
      <c r="M129" s="180" t="s">
        <v>596</v>
      </c>
      <c r="N129" s="186">
        <v>42235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7">
        <v>30</v>
      </c>
      <c r="B130" s="178">
        <v>42128</v>
      </c>
      <c r="C130" s="178"/>
      <c r="D130" s="179" t="s">
        <v>678</v>
      </c>
      <c r="E130" s="180" t="s">
        <v>606</v>
      </c>
      <c r="F130" s="181">
        <v>115.5</v>
      </c>
      <c r="G130" s="180"/>
      <c r="H130" s="180">
        <v>146</v>
      </c>
      <c r="I130" s="182">
        <v>142</v>
      </c>
      <c r="J130" s="183" t="s">
        <v>679</v>
      </c>
      <c r="K130" s="184">
        <f t="shared" si="37"/>
        <v>30.5</v>
      </c>
      <c r="L130" s="185">
        <f t="shared" si="38"/>
        <v>0.26406926406926406</v>
      </c>
      <c r="M130" s="180" t="s">
        <v>596</v>
      </c>
      <c r="N130" s="186">
        <v>42202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7">
        <v>31</v>
      </c>
      <c r="B131" s="178">
        <v>42151</v>
      </c>
      <c r="C131" s="178"/>
      <c r="D131" s="179" t="s">
        <v>542</v>
      </c>
      <c r="E131" s="180" t="s">
        <v>606</v>
      </c>
      <c r="F131" s="181">
        <v>237.5</v>
      </c>
      <c r="G131" s="180"/>
      <c r="H131" s="180">
        <v>279.5</v>
      </c>
      <c r="I131" s="182">
        <v>278</v>
      </c>
      <c r="J131" s="183" t="s">
        <v>633</v>
      </c>
      <c r="K131" s="184">
        <f t="shared" si="37"/>
        <v>42</v>
      </c>
      <c r="L131" s="185">
        <f t="shared" si="38"/>
        <v>0.17684210526315788</v>
      </c>
      <c r="M131" s="180" t="s">
        <v>596</v>
      </c>
      <c r="N131" s="186">
        <v>42222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7">
        <v>32</v>
      </c>
      <c r="B132" s="178">
        <v>42174</v>
      </c>
      <c r="C132" s="178"/>
      <c r="D132" s="179" t="s">
        <v>651</v>
      </c>
      <c r="E132" s="180" t="s">
        <v>593</v>
      </c>
      <c r="F132" s="181">
        <v>340</v>
      </c>
      <c r="G132" s="180"/>
      <c r="H132" s="180">
        <v>448</v>
      </c>
      <c r="I132" s="182">
        <v>448</v>
      </c>
      <c r="J132" s="183" t="s">
        <v>633</v>
      </c>
      <c r="K132" s="184">
        <f t="shared" si="37"/>
        <v>108</v>
      </c>
      <c r="L132" s="185">
        <f t="shared" si="38"/>
        <v>0.31764705882352939</v>
      </c>
      <c r="M132" s="180" t="s">
        <v>596</v>
      </c>
      <c r="N132" s="186">
        <v>43018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7">
        <v>33</v>
      </c>
      <c r="B133" s="178">
        <v>42191</v>
      </c>
      <c r="C133" s="178"/>
      <c r="D133" s="179" t="s">
        <v>680</v>
      </c>
      <c r="E133" s="180" t="s">
        <v>593</v>
      </c>
      <c r="F133" s="181">
        <v>390</v>
      </c>
      <c r="G133" s="180"/>
      <c r="H133" s="180">
        <v>460</v>
      </c>
      <c r="I133" s="182">
        <v>460</v>
      </c>
      <c r="J133" s="183" t="s">
        <v>633</v>
      </c>
      <c r="K133" s="184">
        <f t="shared" si="37"/>
        <v>70</v>
      </c>
      <c r="L133" s="185">
        <f t="shared" si="38"/>
        <v>0.17948717948717949</v>
      </c>
      <c r="M133" s="180" t="s">
        <v>596</v>
      </c>
      <c r="N133" s="186">
        <v>42478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7">
        <v>34</v>
      </c>
      <c r="B134" s="188">
        <v>42195</v>
      </c>
      <c r="C134" s="188"/>
      <c r="D134" s="189" t="s">
        <v>681</v>
      </c>
      <c r="E134" s="190" t="s">
        <v>593</v>
      </c>
      <c r="F134" s="191">
        <v>122.5</v>
      </c>
      <c r="G134" s="191"/>
      <c r="H134" s="192">
        <v>61</v>
      </c>
      <c r="I134" s="192">
        <v>172</v>
      </c>
      <c r="J134" s="193" t="s">
        <v>682</v>
      </c>
      <c r="K134" s="194">
        <f t="shared" si="37"/>
        <v>-61.5</v>
      </c>
      <c r="L134" s="195">
        <f t="shared" si="38"/>
        <v>-0.50204081632653064</v>
      </c>
      <c r="M134" s="191" t="s">
        <v>607</v>
      </c>
      <c r="N134" s="188">
        <v>43333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7">
        <v>35</v>
      </c>
      <c r="B135" s="178">
        <v>42219</v>
      </c>
      <c r="C135" s="178"/>
      <c r="D135" s="179" t="s">
        <v>683</v>
      </c>
      <c r="E135" s="180" t="s">
        <v>593</v>
      </c>
      <c r="F135" s="181">
        <v>297.5</v>
      </c>
      <c r="G135" s="180"/>
      <c r="H135" s="180">
        <v>350</v>
      </c>
      <c r="I135" s="182">
        <v>360</v>
      </c>
      <c r="J135" s="183" t="s">
        <v>684</v>
      </c>
      <c r="K135" s="184">
        <f t="shared" si="37"/>
        <v>52.5</v>
      </c>
      <c r="L135" s="185">
        <f t="shared" si="38"/>
        <v>0.17647058823529413</v>
      </c>
      <c r="M135" s="180" t="s">
        <v>596</v>
      </c>
      <c r="N135" s="186">
        <v>42232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7">
        <v>36</v>
      </c>
      <c r="B136" s="178">
        <v>42219</v>
      </c>
      <c r="C136" s="178"/>
      <c r="D136" s="179" t="s">
        <v>685</v>
      </c>
      <c r="E136" s="180" t="s">
        <v>593</v>
      </c>
      <c r="F136" s="181">
        <v>115.5</v>
      </c>
      <c r="G136" s="180"/>
      <c r="H136" s="180">
        <v>149</v>
      </c>
      <c r="I136" s="182">
        <v>140</v>
      </c>
      <c r="J136" s="183" t="s">
        <v>686</v>
      </c>
      <c r="K136" s="184">
        <f t="shared" si="37"/>
        <v>33.5</v>
      </c>
      <c r="L136" s="185">
        <f t="shared" si="38"/>
        <v>0.29004329004329005</v>
      </c>
      <c r="M136" s="180" t="s">
        <v>596</v>
      </c>
      <c r="N136" s="186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7">
        <v>37</v>
      </c>
      <c r="B137" s="178">
        <v>42251</v>
      </c>
      <c r="C137" s="178"/>
      <c r="D137" s="179" t="s">
        <v>542</v>
      </c>
      <c r="E137" s="180" t="s">
        <v>593</v>
      </c>
      <c r="F137" s="181">
        <v>226</v>
      </c>
      <c r="G137" s="180"/>
      <c r="H137" s="180">
        <v>292</v>
      </c>
      <c r="I137" s="182">
        <v>292</v>
      </c>
      <c r="J137" s="183" t="s">
        <v>687</v>
      </c>
      <c r="K137" s="184">
        <f t="shared" si="37"/>
        <v>66</v>
      </c>
      <c r="L137" s="185">
        <f t="shared" si="38"/>
        <v>0.29203539823008851</v>
      </c>
      <c r="M137" s="180" t="s">
        <v>596</v>
      </c>
      <c r="N137" s="186">
        <v>42286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7">
        <v>38</v>
      </c>
      <c r="B138" s="178">
        <v>42254</v>
      </c>
      <c r="C138" s="178"/>
      <c r="D138" s="179" t="s">
        <v>675</v>
      </c>
      <c r="E138" s="180" t="s">
        <v>593</v>
      </c>
      <c r="F138" s="181">
        <v>232.5</v>
      </c>
      <c r="G138" s="180"/>
      <c r="H138" s="180">
        <v>312.5</v>
      </c>
      <c r="I138" s="182">
        <v>310</v>
      </c>
      <c r="J138" s="183" t="s">
        <v>633</v>
      </c>
      <c r="K138" s="184">
        <f t="shared" si="37"/>
        <v>80</v>
      </c>
      <c r="L138" s="185">
        <f t="shared" si="38"/>
        <v>0.34408602150537637</v>
      </c>
      <c r="M138" s="180" t="s">
        <v>596</v>
      </c>
      <c r="N138" s="186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7">
        <v>39</v>
      </c>
      <c r="B139" s="178">
        <v>42268</v>
      </c>
      <c r="C139" s="178"/>
      <c r="D139" s="179" t="s">
        <v>688</v>
      </c>
      <c r="E139" s="180" t="s">
        <v>593</v>
      </c>
      <c r="F139" s="181">
        <v>196.5</v>
      </c>
      <c r="G139" s="180"/>
      <c r="H139" s="180">
        <v>238</v>
      </c>
      <c r="I139" s="182">
        <v>238</v>
      </c>
      <c r="J139" s="183" t="s">
        <v>687</v>
      </c>
      <c r="K139" s="184">
        <f t="shared" si="37"/>
        <v>41.5</v>
      </c>
      <c r="L139" s="185">
        <f t="shared" si="38"/>
        <v>0.21119592875318066</v>
      </c>
      <c r="M139" s="180" t="s">
        <v>596</v>
      </c>
      <c r="N139" s="186">
        <v>42291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7">
        <v>40</v>
      </c>
      <c r="B140" s="178">
        <v>42271</v>
      </c>
      <c r="C140" s="178"/>
      <c r="D140" s="179" t="s">
        <v>631</v>
      </c>
      <c r="E140" s="180" t="s">
        <v>593</v>
      </c>
      <c r="F140" s="181">
        <v>65</v>
      </c>
      <c r="G140" s="180"/>
      <c r="H140" s="180">
        <v>82</v>
      </c>
      <c r="I140" s="182">
        <v>82</v>
      </c>
      <c r="J140" s="183" t="s">
        <v>687</v>
      </c>
      <c r="K140" s="184">
        <f t="shared" si="37"/>
        <v>17</v>
      </c>
      <c r="L140" s="185">
        <f t="shared" si="38"/>
        <v>0.26153846153846155</v>
      </c>
      <c r="M140" s="180" t="s">
        <v>596</v>
      </c>
      <c r="N140" s="186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7">
        <v>41</v>
      </c>
      <c r="B141" s="178">
        <v>42291</v>
      </c>
      <c r="C141" s="178"/>
      <c r="D141" s="179" t="s">
        <v>689</v>
      </c>
      <c r="E141" s="180" t="s">
        <v>593</v>
      </c>
      <c r="F141" s="181">
        <v>144</v>
      </c>
      <c r="G141" s="180"/>
      <c r="H141" s="180">
        <v>182.5</v>
      </c>
      <c r="I141" s="182">
        <v>181</v>
      </c>
      <c r="J141" s="183" t="s">
        <v>687</v>
      </c>
      <c r="K141" s="184">
        <f t="shared" si="37"/>
        <v>38.5</v>
      </c>
      <c r="L141" s="185">
        <f t="shared" si="38"/>
        <v>0.2673611111111111</v>
      </c>
      <c r="M141" s="180" t="s">
        <v>596</v>
      </c>
      <c r="N141" s="186">
        <v>42817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7">
        <v>42</v>
      </c>
      <c r="B142" s="178">
        <v>42291</v>
      </c>
      <c r="C142" s="178"/>
      <c r="D142" s="179" t="s">
        <v>690</v>
      </c>
      <c r="E142" s="180" t="s">
        <v>593</v>
      </c>
      <c r="F142" s="181">
        <v>264</v>
      </c>
      <c r="G142" s="180"/>
      <c r="H142" s="180">
        <v>311</v>
      </c>
      <c r="I142" s="182">
        <v>311</v>
      </c>
      <c r="J142" s="183" t="s">
        <v>687</v>
      </c>
      <c r="K142" s="184">
        <f t="shared" si="37"/>
        <v>47</v>
      </c>
      <c r="L142" s="185">
        <f t="shared" si="38"/>
        <v>0.17803030303030304</v>
      </c>
      <c r="M142" s="180" t="s">
        <v>596</v>
      </c>
      <c r="N142" s="186">
        <v>42604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7">
        <v>43</v>
      </c>
      <c r="B143" s="178">
        <v>42318</v>
      </c>
      <c r="C143" s="178"/>
      <c r="D143" s="179" t="s">
        <v>691</v>
      </c>
      <c r="E143" s="180" t="s">
        <v>606</v>
      </c>
      <c r="F143" s="181">
        <v>549.5</v>
      </c>
      <c r="G143" s="180"/>
      <c r="H143" s="180">
        <v>630</v>
      </c>
      <c r="I143" s="182">
        <v>630</v>
      </c>
      <c r="J143" s="183" t="s">
        <v>687</v>
      </c>
      <c r="K143" s="184">
        <f t="shared" si="37"/>
        <v>80.5</v>
      </c>
      <c r="L143" s="185">
        <f t="shared" si="38"/>
        <v>0.1464968152866242</v>
      </c>
      <c r="M143" s="180" t="s">
        <v>596</v>
      </c>
      <c r="N143" s="186">
        <v>42419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7">
        <v>44</v>
      </c>
      <c r="B144" s="178">
        <v>42342</v>
      </c>
      <c r="C144" s="178"/>
      <c r="D144" s="179" t="s">
        <v>692</v>
      </c>
      <c r="E144" s="180" t="s">
        <v>593</v>
      </c>
      <c r="F144" s="181">
        <v>1027.5</v>
      </c>
      <c r="G144" s="180"/>
      <c r="H144" s="180">
        <v>1315</v>
      </c>
      <c r="I144" s="182">
        <v>1250</v>
      </c>
      <c r="J144" s="183" t="s">
        <v>687</v>
      </c>
      <c r="K144" s="184">
        <f t="shared" si="37"/>
        <v>287.5</v>
      </c>
      <c r="L144" s="185">
        <f t="shared" si="38"/>
        <v>0.27980535279805352</v>
      </c>
      <c r="M144" s="180" t="s">
        <v>596</v>
      </c>
      <c r="N144" s="186">
        <v>43244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7">
        <v>45</v>
      </c>
      <c r="B145" s="178">
        <v>42367</v>
      </c>
      <c r="C145" s="178"/>
      <c r="D145" s="179" t="s">
        <v>693</v>
      </c>
      <c r="E145" s="180" t="s">
        <v>593</v>
      </c>
      <c r="F145" s="181">
        <v>465</v>
      </c>
      <c r="G145" s="180"/>
      <c r="H145" s="180">
        <v>540</v>
      </c>
      <c r="I145" s="182">
        <v>540</v>
      </c>
      <c r="J145" s="183" t="s">
        <v>687</v>
      </c>
      <c r="K145" s="184">
        <f t="shared" si="37"/>
        <v>75</v>
      </c>
      <c r="L145" s="185">
        <f t="shared" si="38"/>
        <v>0.16129032258064516</v>
      </c>
      <c r="M145" s="180" t="s">
        <v>596</v>
      </c>
      <c r="N145" s="186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7">
        <v>46</v>
      </c>
      <c r="B146" s="178">
        <v>42380</v>
      </c>
      <c r="C146" s="178"/>
      <c r="D146" s="179" t="s">
        <v>405</v>
      </c>
      <c r="E146" s="180" t="s">
        <v>606</v>
      </c>
      <c r="F146" s="181">
        <v>81</v>
      </c>
      <c r="G146" s="180"/>
      <c r="H146" s="180">
        <v>110</v>
      </c>
      <c r="I146" s="182">
        <v>110</v>
      </c>
      <c r="J146" s="183" t="s">
        <v>687</v>
      </c>
      <c r="K146" s="184">
        <f t="shared" si="37"/>
        <v>29</v>
      </c>
      <c r="L146" s="185">
        <f t="shared" si="38"/>
        <v>0.35802469135802467</v>
      </c>
      <c r="M146" s="180" t="s">
        <v>596</v>
      </c>
      <c r="N146" s="186">
        <v>42745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7">
        <v>47</v>
      </c>
      <c r="B147" s="178">
        <v>42382</v>
      </c>
      <c r="C147" s="178"/>
      <c r="D147" s="179" t="s">
        <v>694</v>
      </c>
      <c r="E147" s="180" t="s">
        <v>606</v>
      </c>
      <c r="F147" s="181">
        <v>417.5</v>
      </c>
      <c r="G147" s="180"/>
      <c r="H147" s="180">
        <v>547</v>
      </c>
      <c r="I147" s="182">
        <v>535</v>
      </c>
      <c r="J147" s="183" t="s">
        <v>687</v>
      </c>
      <c r="K147" s="184">
        <f t="shared" si="37"/>
        <v>129.5</v>
      </c>
      <c r="L147" s="185">
        <f t="shared" si="38"/>
        <v>0.31017964071856285</v>
      </c>
      <c r="M147" s="180" t="s">
        <v>596</v>
      </c>
      <c r="N147" s="186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7">
        <v>48</v>
      </c>
      <c r="B148" s="178">
        <v>42408</v>
      </c>
      <c r="C148" s="178"/>
      <c r="D148" s="179" t="s">
        <v>695</v>
      </c>
      <c r="E148" s="180" t="s">
        <v>593</v>
      </c>
      <c r="F148" s="181">
        <v>650</v>
      </c>
      <c r="G148" s="180"/>
      <c r="H148" s="180">
        <v>800</v>
      </c>
      <c r="I148" s="182">
        <v>800</v>
      </c>
      <c r="J148" s="183" t="s">
        <v>687</v>
      </c>
      <c r="K148" s="184">
        <f t="shared" si="37"/>
        <v>150</v>
      </c>
      <c r="L148" s="185">
        <f t="shared" si="38"/>
        <v>0.23076923076923078</v>
      </c>
      <c r="M148" s="180" t="s">
        <v>596</v>
      </c>
      <c r="N148" s="186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7">
        <v>49</v>
      </c>
      <c r="B149" s="178">
        <v>42433</v>
      </c>
      <c r="C149" s="178"/>
      <c r="D149" s="179" t="s">
        <v>237</v>
      </c>
      <c r="E149" s="180" t="s">
        <v>593</v>
      </c>
      <c r="F149" s="181">
        <v>437.5</v>
      </c>
      <c r="G149" s="180"/>
      <c r="H149" s="180">
        <v>504.5</v>
      </c>
      <c r="I149" s="182">
        <v>522</v>
      </c>
      <c r="J149" s="183" t="s">
        <v>696</v>
      </c>
      <c r="K149" s="184">
        <f t="shared" si="37"/>
        <v>67</v>
      </c>
      <c r="L149" s="185">
        <f t="shared" si="38"/>
        <v>0.15314285714285714</v>
      </c>
      <c r="M149" s="180" t="s">
        <v>596</v>
      </c>
      <c r="N149" s="186">
        <v>42480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7">
        <v>50</v>
      </c>
      <c r="B150" s="178">
        <v>42438</v>
      </c>
      <c r="C150" s="178"/>
      <c r="D150" s="179" t="s">
        <v>697</v>
      </c>
      <c r="E150" s="180" t="s">
        <v>593</v>
      </c>
      <c r="F150" s="181">
        <v>189.5</v>
      </c>
      <c r="G150" s="180"/>
      <c r="H150" s="180">
        <v>218</v>
      </c>
      <c r="I150" s="182">
        <v>218</v>
      </c>
      <c r="J150" s="183" t="s">
        <v>687</v>
      </c>
      <c r="K150" s="184">
        <f t="shared" si="37"/>
        <v>28.5</v>
      </c>
      <c r="L150" s="185">
        <f t="shared" si="38"/>
        <v>0.15039577836411611</v>
      </c>
      <c r="M150" s="180" t="s">
        <v>596</v>
      </c>
      <c r="N150" s="186">
        <v>43034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7">
        <v>51</v>
      </c>
      <c r="B151" s="188">
        <v>42471</v>
      </c>
      <c r="C151" s="188"/>
      <c r="D151" s="196" t="s">
        <v>698</v>
      </c>
      <c r="E151" s="191" t="s">
        <v>593</v>
      </c>
      <c r="F151" s="191">
        <v>36.5</v>
      </c>
      <c r="G151" s="192"/>
      <c r="H151" s="192">
        <v>15.85</v>
      </c>
      <c r="I151" s="192">
        <v>60</v>
      </c>
      <c r="J151" s="193" t="s">
        <v>699</v>
      </c>
      <c r="K151" s="194">
        <f t="shared" si="37"/>
        <v>-20.65</v>
      </c>
      <c r="L151" s="195">
        <f t="shared" si="38"/>
        <v>-0.5657534246575342</v>
      </c>
      <c r="M151" s="191" t="s">
        <v>607</v>
      </c>
      <c r="N151" s="199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7">
        <v>52</v>
      </c>
      <c r="B152" s="178">
        <v>42472</v>
      </c>
      <c r="C152" s="178"/>
      <c r="D152" s="179" t="s">
        <v>700</v>
      </c>
      <c r="E152" s="180" t="s">
        <v>593</v>
      </c>
      <c r="F152" s="181">
        <v>93</v>
      </c>
      <c r="G152" s="180"/>
      <c r="H152" s="180">
        <v>149</v>
      </c>
      <c r="I152" s="182">
        <v>140</v>
      </c>
      <c r="J152" s="183" t="s">
        <v>701</v>
      </c>
      <c r="K152" s="184">
        <f t="shared" si="37"/>
        <v>56</v>
      </c>
      <c r="L152" s="185">
        <f t="shared" si="38"/>
        <v>0.60215053763440862</v>
      </c>
      <c r="M152" s="180" t="s">
        <v>596</v>
      </c>
      <c r="N152" s="186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7">
        <v>53</v>
      </c>
      <c r="B153" s="178">
        <v>42472</v>
      </c>
      <c r="C153" s="178"/>
      <c r="D153" s="179" t="s">
        <v>702</v>
      </c>
      <c r="E153" s="180" t="s">
        <v>593</v>
      </c>
      <c r="F153" s="181">
        <v>130</v>
      </c>
      <c r="G153" s="180"/>
      <c r="H153" s="180">
        <v>150</v>
      </c>
      <c r="I153" s="182" t="s">
        <v>703</v>
      </c>
      <c r="J153" s="183" t="s">
        <v>687</v>
      </c>
      <c r="K153" s="184">
        <f t="shared" si="37"/>
        <v>20</v>
      </c>
      <c r="L153" s="185">
        <f t="shared" si="38"/>
        <v>0.15384615384615385</v>
      </c>
      <c r="M153" s="180" t="s">
        <v>596</v>
      </c>
      <c r="N153" s="186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7">
        <v>54</v>
      </c>
      <c r="B154" s="178">
        <v>42473</v>
      </c>
      <c r="C154" s="178"/>
      <c r="D154" s="179" t="s">
        <v>704</v>
      </c>
      <c r="E154" s="180" t="s">
        <v>593</v>
      </c>
      <c r="F154" s="181">
        <v>196</v>
      </c>
      <c r="G154" s="180"/>
      <c r="H154" s="180">
        <v>299</v>
      </c>
      <c r="I154" s="182">
        <v>299</v>
      </c>
      <c r="J154" s="183" t="s">
        <v>687</v>
      </c>
      <c r="K154" s="184">
        <v>103</v>
      </c>
      <c r="L154" s="185">
        <v>0.52551020408163296</v>
      </c>
      <c r="M154" s="180" t="s">
        <v>596</v>
      </c>
      <c r="N154" s="186">
        <v>42620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7">
        <v>55</v>
      </c>
      <c r="B155" s="178">
        <v>42473</v>
      </c>
      <c r="C155" s="178"/>
      <c r="D155" s="179" t="s">
        <v>705</v>
      </c>
      <c r="E155" s="180" t="s">
        <v>593</v>
      </c>
      <c r="F155" s="181">
        <v>88</v>
      </c>
      <c r="G155" s="180"/>
      <c r="H155" s="180">
        <v>103</v>
      </c>
      <c r="I155" s="182">
        <v>103</v>
      </c>
      <c r="J155" s="183" t="s">
        <v>687</v>
      </c>
      <c r="K155" s="184">
        <v>15</v>
      </c>
      <c r="L155" s="185">
        <v>0.170454545454545</v>
      </c>
      <c r="M155" s="180" t="s">
        <v>596</v>
      </c>
      <c r="N155" s="186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7">
        <v>56</v>
      </c>
      <c r="B156" s="178">
        <v>42492</v>
      </c>
      <c r="C156" s="178"/>
      <c r="D156" s="179" t="s">
        <v>706</v>
      </c>
      <c r="E156" s="180" t="s">
        <v>593</v>
      </c>
      <c r="F156" s="181">
        <v>127.5</v>
      </c>
      <c r="G156" s="180"/>
      <c r="H156" s="180">
        <v>148</v>
      </c>
      <c r="I156" s="182" t="s">
        <v>707</v>
      </c>
      <c r="J156" s="183" t="s">
        <v>687</v>
      </c>
      <c r="K156" s="184">
        <f t="shared" ref="K156:K160" si="39">H156-F156</f>
        <v>20.5</v>
      </c>
      <c r="L156" s="185">
        <f t="shared" ref="L156:L160" si="40">K156/F156</f>
        <v>0.16078431372549021</v>
      </c>
      <c r="M156" s="180" t="s">
        <v>596</v>
      </c>
      <c r="N156" s="186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7">
        <v>57</v>
      </c>
      <c r="B157" s="178">
        <v>42493</v>
      </c>
      <c r="C157" s="178"/>
      <c r="D157" s="179" t="s">
        <v>708</v>
      </c>
      <c r="E157" s="180" t="s">
        <v>593</v>
      </c>
      <c r="F157" s="181">
        <v>675</v>
      </c>
      <c r="G157" s="180"/>
      <c r="H157" s="180">
        <v>815</v>
      </c>
      <c r="I157" s="182" t="s">
        <v>709</v>
      </c>
      <c r="J157" s="183" t="s">
        <v>687</v>
      </c>
      <c r="K157" s="184">
        <f t="shared" si="39"/>
        <v>140</v>
      </c>
      <c r="L157" s="185">
        <f t="shared" si="40"/>
        <v>0.2074074074074074</v>
      </c>
      <c r="M157" s="180" t="s">
        <v>596</v>
      </c>
      <c r="N157" s="186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7">
        <v>58</v>
      </c>
      <c r="B158" s="188">
        <v>42522</v>
      </c>
      <c r="C158" s="188"/>
      <c r="D158" s="189" t="s">
        <v>710</v>
      </c>
      <c r="E158" s="190" t="s">
        <v>593</v>
      </c>
      <c r="F158" s="191">
        <v>500</v>
      </c>
      <c r="G158" s="191"/>
      <c r="H158" s="192">
        <v>232.5</v>
      </c>
      <c r="I158" s="192" t="s">
        <v>711</v>
      </c>
      <c r="J158" s="193" t="s">
        <v>712</v>
      </c>
      <c r="K158" s="194">
        <f t="shared" si="39"/>
        <v>-267.5</v>
      </c>
      <c r="L158" s="195">
        <f t="shared" si="40"/>
        <v>-0.53500000000000003</v>
      </c>
      <c r="M158" s="191" t="s">
        <v>607</v>
      </c>
      <c r="N158" s="188">
        <v>43735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7">
        <v>59</v>
      </c>
      <c r="B159" s="178">
        <v>42527</v>
      </c>
      <c r="C159" s="178"/>
      <c r="D159" s="179" t="s">
        <v>544</v>
      </c>
      <c r="E159" s="180" t="s">
        <v>593</v>
      </c>
      <c r="F159" s="181">
        <v>110</v>
      </c>
      <c r="G159" s="180"/>
      <c r="H159" s="180">
        <v>126.5</v>
      </c>
      <c r="I159" s="182">
        <v>125</v>
      </c>
      <c r="J159" s="183" t="s">
        <v>639</v>
      </c>
      <c r="K159" s="184">
        <f t="shared" si="39"/>
        <v>16.5</v>
      </c>
      <c r="L159" s="185">
        <f t="shared" si="40"/>
        <v>0.15</v>
      </c>
      <c r="M159" s="180" t="s">
        <v>596</v>
      </c>
      <c r="N159" s="186">
        <v>42552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7">
        <v>60</v>
      </c>
      <c r="B160" s="178">
        <v>42538</v>
      </c>
      <c r="C160" s="178"/>
      <c r="D160" s="179" t="s">
        <v>713</v>
      </c>
      <c r="E160" s="180" t="s">
        <v>593</v>
      </c>
      <c r="F160" s="181">
        <v>44</v>
      </c>
      <c r="G160" s="180"/>
      <c r="H160" s="180">
        <v>69.5</v>
      </c>
      <c r="I160" s="182">
        <v>69.5</v>
      </c>
      <c r="J160" s="183" t="s">
        <v>714</v>
      </c>
      <c r="K160" s="184">
        <f t="shared" si="39"/>
        <v>25.5</v>
      </c>
      <c r="L160" s="185">
        <f t="shared" si="40"/>
        <v>0.57954545454545459</v>
      </c>
      <c r="M160" s="180" t="s">
        <v>596</v>
      </c>
      <c r="N160" s="186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7">
        <v>61</v>
      </c>
      <c r="B161" s="178">
        <v>42549</v>
      </c>
      <c r="C161" s="178"/>
      <c r="D161" s="179" t="s">
        <v>715</v>
      </c>
      <c r="E161" s="180" t="s">
        <v>593</v>
      </c>
      <c r="F161" s="181">
        <v>262.5</v>
      </c>
      <c r="G161" s="180"/>
      <c r="H161" s="180">
        <v>340</v>
      </c>
      <c r="I161" s="182">
        <v>333</v>
      </c>
      <c r="J161" s="183" t="s">
        <v>716</v>
      </c>
      <c r="K161" s="184">
        <v>77.5</v>
      </c>
      <c r="L161" s="185">
        <v>0.29523809523809502</v>
      </c>
      <c r="M161" s="180" t="s">
        <v>596</v>
      </c>
      <c r="N161" s="186">
        <v>43017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7">
        <v>62</v>
      </c>
      <c r="B162" s="178">
        <v>42549</v>
      </c>
      <c r="C162" s="178"/>
      <c r="D162" s="179" t="s">
        <v>717</v>
      </c>
      <c r="E162" s="180" t="s">
        <v>593</v>
      </c>
      <c r="F162" s="181">
        <v>840</v>
      </c>
      <c r="G162" s="180"/>
      <c r="H162" s="180">
        <v>1230</v>
      </c>
      <c r="I162" s="182">
        <v>1230</v>
      </c>
      <c r="J162" s="183" t="s">
        <v>687</v>
      </c>
      <c r="K162" s="184">
        <v>390</v>
      </c>
      <c r="L162" s="185">
        <v>0.46428571428571402</v>
      </c>
      <c r="M162" s="180" t="s">
        <v>596</v>
      </c>
      <c r="N162" s="186">
        <v>42649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0">
        <v>63</v>
      </c>
      <c r="B163" s="201">
        <v>42556</v>
      </c>
      <c r="C163" s="201"/>
      <c r="D163" s="202" t="s">
        <v>718</v>
      </c>
      <c r="E163" s="203" t="s">
        <v>593</v>
      </c>
      <c r="F163" s="203">
        <v>395</v>
      </c>
      <c r="G163" s="204"/>
      <c r="H163" s="204">
        <f>(468.5+342.5)/2</f>
        <v>405.5</v>
      </c>
      <c r="I163" s="204">
        <v>510</v>
      </c>
      <c r="J163" s="205" t="s">
        <v>719</v>
      </c>
      <c r="K163" s="206">
        <f t="shared" ref="K163:K169" si="41">H163-F163</f>
        <v>10.5</v>
      </c>
      <c r="L163" s="207">
        <f t="shared" ref="L163:L169" si="42">K163/F163</f>
        <v>2.6582278481012658E-2</v>
      </c>
      <c r="M163" s="203" t="s">
        <v>616</v>
      </c>
      <c r="N163" s="201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7">
        <v>64</v>
      </c>
      <c r="B164" s="188">
        <v>42584</v>
      </c>
      <c r="C164" s="188"/>
      <c r="D164" s="189" t="s">
        <v>720</v>
      </c>
      <c r="E164" s="190" t="s">
        <v>606</v>
      </c>
      <c r="F164" s="191">
        <f>169.5-12.8</f>
        <v>156.69999999999999</v>
      </c>
      <c r="G164" s="191"/>
      <c r="H164" s="192">
        <v>77</v>
      </c>
      <c r="I164" s="192" t="s">
        <v>721</v>
      </c>
      <c r="J164" s="193" t="s">
        <v>722</v>
      </c>
      <c r="K164" s="194">
        <f t="shared" si="41"/>
        <v>-79.699999999999989</v>
      </c>
      <c r="L164" s="195">
        <f t="shared" si="42"/>
        <v>-0.50861518825781749</v>
      </c>
      <c r="M164" s="191" t="s">
        <v>607</v>
      </c>
      <c r="N164" s="188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7">
        <v>65</v>
      </c>
      <c r="B165" s="188">
        <v>42586</v>
      </c>
      <c r="C165" s="188"/>
      <c r="D165" s="189" t="s">
        <v>723</v>
      </c>
      <c r="E165" s="190" t="s">
        <v>593</v>
      </c>
      <c r="F165" s="191">
        <v>400</v>
      </c>
      <c r="G165" s="191"/>
      <c r="H165" s="192">
        <v>305</v>
      </c>
      <c r="I165" s="192">
        <v>475</v>
      </c>
      <c r="J165" s="193" t="s">
        <v>724</v>
      </c>
      <c r="K165" s="194">
        <f t="shared" si="41"/>
        <v>-95</v>
      </c>
      <c r="L165" s="195">
        <f t="shared" si="42"/>
        <v>-0.23749999999999999</v>
      </c>
      <c r="M165" s="191" t="s">
        <v>607</v>
      </c>
      <c r="N165" s="188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7">
        <v>66</v>
      </c>
      <c r="B166" s="178">
        <v>42593</v>
      </c>
      <c r="C166" s="178"/>
      <c r="D166" s="179" t="s">
        <v>725</v>
      </c>
      <c r="E166" s="180" t="s">
        <v>593</v>
      </c>
      <c r="F166" s="181">
        <v>86.5</v>
      </c>
      <c r="G166" s="180"/>
      <c r="H166" s="180">
        <v>130</v>
      </c>
      <c r="I166" s="182">
        <v>130</v>
      </c>
      <c r="J166" s="183" t="s">
        <v>726</v>
      </c>
      <c r="K166" s="184">
        <f t="shared" si="41"/>
        <v>43.5</v>
      </c>
      <c r="L166" s="185">
        <f t="shared" si="42"/>
        <v>0.50289017341040465</v>
      </c>
      <c r="M166" s="180" t="s">
        <v>596</v>
      </c>
      <c r="N166" s="186">
        <v>43091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7">
        <v>67</v>
      </c>
      <c r="B167" s="188">
        <v>42600</v>
      </c>
      <c r="C167" s="188"/>
      <c r="D167" s="189" t="s">
        <v>122</v>
      </c>
      <c r="E167" s="190" t="s">
        <v>593</v>
      </c>
      <c r="F167" s="191">
        <v>133.5</v>
      </c>
      <c r="G167" s="191"/>
      <c r="H167" s="192">
        <v>126.5</v>
      </c>
      <c r="I167" s="192">
        <v>178</v>
      </c>
      <c r="J167" s="193" t="s">
        <v>727</v>
      </c>
      <c r="K167" s="194">
        <f t="shared" si="41"/>
        <v>-7</v>
      </c>
      <c r="L167" s="195">
        <f t="shared" si="42"/>
        <v>-5.2434456928838954E-2</v>
      </c>
      <c r="M167" s="191" t="s">
        <v>607</v>
      </c>
      <c r="N167" s="188">
        <v>42615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7">
        <v>68</v>
      </c>
      <c r="B168" s="178">
        <v>42613</v>
      </c>
      <c r="C168" s="178"/>
      <c r="D168" s="179" t="s">
        <v>728</v>
      </c>
      <c r="E168" s="180" t="s">
        <v>593</v>
      </c>
      <c r="F168" s="181">
        <v>560</v>
      </c>
      <c r="G168" s="180"/>
      <c r="H168" s="180">
        <v>725</v>
      </c>
      <c r="I168" s="182">
        <v>725</v>
      </c>
      <c r="J168" s="183" t="s">
        <v>633</v>
      </c>
      <c r="K168" s="184">
        <f t="shared" si="41"/>
        <v>165</v>
      </c>
      <c r="L168" s="185">
        <f t="shared" si="42"/>
        <v>0.29464285714285715</v>
      </c>
      <c r="M168" s="180" t="s">
        <v>596</v>
      </c>
      <c r="N168" s="186">
        <v>42456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7">
        <v>69</v>
      </c>
      <c r="B169" s="178">
        <v>42614</v>
      </c>
      <c r="C169" s="178"/>
      <c r="D169" s="179" t="s">
        <v>729</v>
      </c>
      <c r="E169" s="180" t="s">
        <v>593</v>
      </c>
      <c r="F169" s="181">
        <v>160.5</v>
      </c>
      <c r="G169" s="180"/>
      <c r="H169" s="180">
        <v>210</v>
      </c>
      <c r="I169" s="182">
        <v>210</v>
      </c>
      <c r="J169" s="183" t="s">
        <v>633</v>
      </c>
      <c r="K169" s="184">
        <f t="shared" si="41"/>
        <v>49.5</v>
      </c>
      <c r="L169" s="185">
        <f t="shared" si="42"/>
        <v>0.30841121495327101</v>
      </c>
      <c r="M169" s="180" t="s">
        <v>596</v>
      </c>
      <c r="N169" s="186">
        <v>42871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7">
        <v>70</v>
      </c>
      <c r="B170" s="178">
        <v>42646</v>
      </c>
      <c r="C170" s="178"/>
      <c r="D170" s="179" t="s">
        <v>417</v>
      </c>
      <c r="E170" s="180" t="s">
        <v>593</v>
      </c>
      <c r="F170" s="181">
        <v>430</v>
      </c>
      <c r="G170" s="180"/>
      <c r="H170" s="180">
        <v>596</v>
      </c>
      <c r="I170" s="182">
        <v>575</v>
      </c>
      <c r="J170" s="183" t="s">
        <v>730</v>
      </c>
      <c r="K170" s="184">
        <v>166</v>
      </c>
      <c r="L170" s="185">
        <v>0.38604651162790699</v>
      </c>
      <c r="M170" s="180" t="s">
        <v>596</v>
      </c>
      <c r="N170" s="186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7">
        <v>71</v>
      </c>
      <c r="B171" s="178">
        <v>42657</v>
      </c>
      <c r="C171" s="178"/>
      <c r="D171" s="179" t="s">
        <v>731</v>
      </c>
      <c r="E171" s="180" t="s">
        <v>593</v>
      </c>
      <c r="F171" s="181">
        <v>280</v>
      </c>
      <c r="G171" s="180"/>
      <c r="H171" s="180">
        <v>345</v>
      </c>
      <c r="I171" s="182">
        <v>345</v>
      </c>
      <c r="J171" s="183" t="s">
        <v>633</v>
      </c>
      <c r="K171" s="184">
        <f t="shared" ref="K171:K176" si="43">H171-F171</f>
        <v>65</v>
      </c>
      <c r="L171" s="185">
        <f t="shared" ref="L171:L172" si="44">K171/F171</f>
        <v>0.23214285714285715</v>
      </c>
      <c r="M171" s="180" t="s">
        <v>596</v>
      </c>
      <c r="N171" s="186">
        <v>42814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7">
        <v>72</v>
      </c>
      <c r="B172" s="178">
        <v>42657</v>
      </c>
      <c r="C172" s="178"/>
      <c r="D172" s="179" t="s">
        <v>732</v>
      </c>
      <c r="E172" s="180" t="s">
        <v>593</v>
      </c>
      <c r="F172" s="181">
        <v>245</v>
      </c>
      <c r="G172" s="180"/>
      <c r="H172" s="180">
        <v>325.5</v>
      </c>
      <c r="I172" s="182">
        <v>330</v>
      </c>
      <c r="J172" s="183" t="s">
        <v>733</v>
      </c>
      <c r="K172" s="184">
        <f t="shared" si="43"/>
        <v>80.5</v>
      </c>
      <c r="L172" s="185">
        <f t="shared" si="44"/>
        <v>0.32857142857142857</v>
      </c>
      <c r="M172" s="180" t="s">
        <v>596</v>
      </c>
      <c r="N172" s="186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7">
        <v>73</v>
      </c>
      <c r="B173" s="178">
        <v>42660</v>
      </c>
      <c r="C173" s="178"/>
      <c r="D173" s="179" t="s">
        <v>734</v>
      </c>
      <c r="E173" s="180" t="s">
        <v>593</v>
      </c>
      <c r="F173" s="181">
        <v>125</v>
      </c>
      <c r="G173" s="180"/>
      <c r="H173" s="180">
        <v>160</v>
      </c>
      <c r="I173" s="182">
        <v>160</v>
      </c>
      <c r="J173" s="183" t="s">
        <v>687</v>
      </c>
      <c r="K173" s="184">
        <f t="shared" si="43"/>
        <v>35</v>
      </c>
      <c r="L173" s="185">
        <v>0.28000000000000003</v>
      </c>
      <c r="M173" s="180" t="s">
        <v>596</v>
      </c>
      <c r="N173" s="186">
        <v>42803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7">
        <v>74</v>
      </c>
      <c r="B174" s="178">
        <v>42660</v>
      </c>
      <c r="C174" s="178"/>
      <c r="D174" s="179" t="s">
        <v>735</v>
      </c>
      <c r="E174" s="180" t="s">
        <v>593</v>
      </c>
      <c r="F174" s="181">
        <v>114</v>
      </c>
      <c r="G174" s="180"/>
      <c r="H174" s="180">
        <v>145</v>
      </c>
      <c r="I174" s="182">
        <v>145</v>
      </c>
      <c r="J174" s="183" t="s">
        <v>687</v>
      </c>
      <c r="K174" s="184">
        <f t="shared" si="43"/>
        <v>31</v>
      </c>
      <c r="L174" s="185">
        <f t="shared" ref="L174:L176" si="45">K174/F174</f>
        <v>0.27192982456140352</v>
      </c>
      <c r="M174" s="180" t="s">
        <v>596</v>
      </c>
      <c r="N174" s="186">
        <v>42859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7">
        <v>75</v>
      </c>
      <c r="B175" s="178">
        <v>42660</v>
      </c>
      <c r="C175" s="178"/>
      <c r="D175" s="179" t="s">
        <v>736</v>
      </c>
      <c r="E175" s="180" t="s">
        <v>593</v>
      </c>
      <c r="F175" s="181">
        <v>212</v>
      </c>
      <c r="G175" s="180"/>
      <c r="H175" s="180">
        <v>280</v>
      </c>
      <c r="I175" s="182">
        <v>276</v>
      </c>
      <c r="J175" s="183" t="s">
        <v>737</v>
      </c>
      <c r="K175" s="184">
        <f t="shared" si="43"/>
        <v>68</v>
      </c>
      <c r="L175" s="185">
        <f t="shared" si="45"/>
        <v>0.32075471698113206</v>
      </c>
      <c r="M175" s="180" t="s">
        <v>596</v>
      </c>
      <c r="N175" s="186">
        <v>42858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7">
        <v>76</v>
      </c>
      <c r="B176" s="178">
        <v>42678</v>
      </c>
      <c r="C176" s="178"/>
      <c r="D176" s="179" t="s">
        <v>466</v>
      </c>
      <c r="E176" s="180" t="s">
        <v>593</v>
      </c>
      <c r="F176" s="181">
        <v>155</v>
      </c>
      <c r="G176" s="180"/>
      <c r="H176" s="180">
        <v>210</v>
      </c>
      <c r="I176" s="182">
        <v>210</v>
      </c>
      <c r="J176" s="183" t="s">
        <v>738</v>
      </c>
      <c r="K176" s="184">
        <f t="shared" si="43"/>
        <v>55</v>
      </c>
      <c r="L176" s="185">
        <f t="shared" si="45"/>
        <v>0.35483870967741937</v>
      </c>
      <c r="M176" s="180" t="s">
        <v>596</v>
      </c>
      <c r="N176" s="186">
        <v>42944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7">
        <v>77</v>
      </c>
      <c r="B177" s="188">
        <v>42710</v>
      </c>
      <c r="C177" s="188"/>
      <c r="D177" s="189" t="s">
        <v>739</v>
      </c>
      <c r="E177" s="190" t="s">
        <v>593</v>
      </c>
      <c r="F177" s="191">
        <v>150.5</v>
      </c>
      <c r="G177" s="191"/>
      <c r="H177" s="192">
        <v>72.5</v>
      </c>
      <c r="I177" s="192">
        <v>174</v>
      </c>
      <c r="J177" s="193" t="s">
        <v>740</v>
      </c>
      <c r="K177" s="194">
        <v>-78</v>
      </c>
      <c r="L177" s="195">
        <v>-0.51827242524916906</v>
      </c>
      <c r="M177" s="191" t="s">
        <v>607</v>
      </c>
      <c r="N177" s="188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7">
        <v>78</v>
      </c>
      <c r="B178" s="178">
        <v>42712</v>
      </c>
      <c r="C178" s="178"/>
      <c r="D178" s="179" t="s">
        <v>741</v>
      </c>
      <c r="E178" s="180" t="s">
        <v>593</v>
      </c>
      <c r="F178" s="181">
        <v>380</v>
      </c>
      <c r="G178" s="180"/>
      <c r="H178" s="180">
        <v>478</v>
      </c>
      <c r="I178" s="182">
        <v>468</v>
      </c>
      <c r="J178" s="183" t="s">
        <v>687</v>
      </c>
      <c r="K178" s="184">
        <f t="shared" ref="K178:K180" si="46">H178-F178</f>
        <v>98</v>
      </c>
      <c r="L178" s="185">
        <f t="shared" ref="L178:L180" si="47">K178/F178</f>
        <v>0.25789473684210529</v>
      </c>
      <c r="M178" s="180" t="s">
        <v>596</v>
      </c>
      <c r="N178" s="186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7">
        <v>79</v>
      </c>
      <c r="B179" s="178">
        <v>42734</v>
      </c>
      <c r="C179" s="178"/>
      <c r="D179" s="179" t="s">
        <v>121</v>
      </c>
      <c r="E179" s="180" t="s">
        <v>593</v>
      </c>
      <c r="F179" s="181">
        <v>305</v>
      </c>
      <c r="G179" s="180"/>
      <c r="H179" s="180">
        <v>375</v>
      </c>
      <c r="I179" s="182">
        <v>375</v>
      </c>
      <c r="J179" s="183" t="s">
        <v>687</v>
      </c>
      <c r="K179" s="184">
        <f t="shared" si="46"/>
        <v>70</v>
      </c>
      <c r="L179" s="185">
        <f t="shared" si="47"/>
        <v>0.22950819672131148</v>
      </c>
      <c r="M179" s="180" t="s">
        <v>596</v>
      </c>
      <c r="N179" s="186">
        <v>42768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7">
        <v>80</v>
      </c>
      <c r="B180" s="178">
        <v>42739</v>
      </c>
      <c r="C180" s="178"/>
      <c r="D180" s="179" t="s">
        <v>104</v>
      </c>
      <c r="E180" s="180" t="s">
        <v>593</v>
      </c>
      <c r="F180" s="181">
        <v>99.5</v>
      </c>
      <c r="G180" s="180"/>
      <c r="H180" s="180">
        <v>158</v>
      </c>
      <c r="I180" s="182">
        <v>158</v>
      </c>
      <c r="J180" s="183" t="s">
        <v>687</v>
      </c>
      <c r="K180" s="184">
        <f t="shared" si="46"/>
        <v>58.5</v>
      </c>
      <c r="L180" s="185">
        <f t="shared" si="47"/>
        <v>0.5879396984924623</v>
      </c>
      <c r="M180" s="180" t="s">
        <v>596</v>
      </c>
      <c r="N180" s="186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7">
        <v>81</v>
      </c>
      <c r="B181" s="178">
        <v>42739</v>
      </c>
      <c r="C181" s="178"/>
      <c r="D181" s="179" t="s">
        <v>104</v>
      </c>
      <c r="E181" s="180" t="s">
        <v>593</v>
      </c>
      <c r="F181" s="181">
        <v>99.5</v>
      </c>
      <c r="G181" s="180"/>
      <c r="H181" s="180">
        <v>158</v>
      </c>
      <c r="I181" s="182">
        <v>158</v>
      </c>
      <c r="J181" s="183" t="s">
        <v>687</v>
      </c>
      <c r="K181" s="184">
        <v>58.5</v>
      </c>
      <c r="L181" s="185">
        <v>0.58793969849246197</v>
      </c>
      <c r="M181" s="180" t="s">
        <v>596</v>
      </c>
      <c r="N181" s="186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7">
        <v>82</v>
      </c>
      <c r="B182" s="178">
        <v>42786</v>
      </c>
      <c r="C182" s="178"/>
      <c r="D182" s="179" t="s">
        <v>210</v>
      </c>
      <c r="E182" s="180" t="s">
        <v>593</v>
      </c>
      <c r="F182" s="181">
        <v>140.5</v>
      </c>
      <c r="G182" s="180"/>
      <c r="H182" s="180">
        <v>220</v>
      </c>
      <c r="I182" s="182">
        <v>220</v>
      </c>
      <c r="J182" s="183" t="s">
        <v>687</v>
      </c>
      <c r="K182" s="184">
        <f>H182-F182</f>
        <v>79.5</v>
      </c>
      <c r="L182" s="185">
        <f>K182/F182</f>
        <v>0.5658362989323843</v>
      </c>
      <c r="M182" s="180" t="s">
        <v>596</v>
      </c>
      <c r="N182" s="186">
        <v>42864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7">
        <v>83</v>
      </c>
      <c r="B183" s="178">
        <v>42786</v>
      </c>
      <c r="C183" s="178"/>
      <c r="D183" s="179" t="s">
        <v>742</v>
      </c>
      <c r="E183" s="180" t="s">
        <v>593</v>
      </c>
      <c r="F183" s="181">
        <v>202.5</v>
      </c>
      <c r="G183" s="180"/>
      <c r="H183" s="180">
        <v>234</v>
      </c>
      <c r="I183" s="182">
        <v>234</v>
      </c>
      <c r="J183" s="183" t="s">
        <v>687</v>
      </c>
      <c r="K183" s="184">
        <v>31.5</v>
      </c>
      <c r="L183" s="185">
        <v>0.155555555555556</v>
      </c>
      <c r="M183" s="180" t="s">
        <v>596</v>
      </c>
      <c r="N183" s="186">
        <v>42836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7">
        <v>84</v>
      </c>
      <c r="B184" s="178">
        <v>42818</v>
      </c>
      <c r="C184" s="178"/>
      <c r="D184" s="179" t="s">
        <v>743</v>
      </c>
      <c r="E184" s="180" t="s">
        <v>593</v>
      </c>
      <c r="F184" s="181">
        <v>300.5</v>
      </c>
      <c r="G184" s="180"/>
      <c r="H184" s="180">
        <v>417.5</v>
      </c>
      <c r="I184" s="182">
        <v>420</v>
      </c>
      <c r="J184" s="183" t="s">
        <v>744</v>
      </c>
      <c r="K184" s="184">
        <f>H184-F184</f>
        <v>117</v>
      </c>
      <c r="L184" s="185">
        <f>K184/F184</f>
        <v>0.38935108153078202</v>
      </c>
      <c r="M184" s="180" t="s">
        <v>596</v>
      </c>
      <c r="N184" s="186">
        <v>43070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7">
        <v>85</v>
      </c>
      <c r="B185" s="178">
        <v>42818</v>
      </c>
      <c r="C185" s="178"/>
      <c r="D185" s="179" t="s">
        <v>717</v>
      </c>
      <c r="E185" s="180" t="s">
        <v>593</v>
      </c>
      <c r="F185" s="181">
        <v>850</v>
      </c>
      <c r="G185" s="180"/>
      <c r="H185" s="180">
        <v>1042.5</v>
      </c>
      <c r="I185" s="182">
        <v>1023</v>
      </c>
      <c r="J185" s="183" t="s">
        <v>745</v>
      </c>
      <c r="K185" s="184">
        <v>192.5</v>
      </c>
      <c r="L185" s="185">
        <v>0.22647058823529401</v>
      </c>
      <c r="M185" s="180" t="s">
        <v>596</v>
      </c>
      <c r="N185" s="186">
        <v>42830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7">
        <v>86</v>
      </c>
      <c r="B186" s="178">
        <v>42830</v>
      </c>
      <c r="C186" s="178"/>
      <c r="D186" s="179" t="s">
        <v>497</v>
      </c>
      <c r="E186" s="180" t="s">
        <v>593</v>
      </c>
      <c r="F186" s="181">
        <v>785</v>
      </c>
      <c r="G186" s="180"/>
      <c r="H186" s="180">
        <v>930</v>
      </c>
      <c r="I186" s="182">
        <v>920</v>
      </c>
      <c r="J186" s="183" t="s">
        <v>746</v>
      </c>
      <c r="K186" s="184">
        <f>H186-F186</f>
        <v>145</v>
      </c>
      <c r="L186" s="185">
        <f>K186/F186</f>
        <v>0.18471337579617833</v>
      </c>
      <c r="M186" s="180" t="s">
        <v>596</v>
      </c>
      <c r="N186" s="186">
        <v>42976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7">
        <v>87</v>
      </c>
      <c r="B187" s="188">
        <v>42831</v>
      </c>
      <c r="C187" s="188"/>
      <c r="D187" s="189" t="s">
        <v>747</v>
      </c>
      <c r="E187" s="190" t="s">
        <v>593</v>
      </c>
      <c r="F187" s="191">
        <v>40</v>
      </c>
      <c r="G187" s="191"/>
      <c r="H187" s="192">
        <v>13.1</v>
      </c>
      <c r="I187" s="192">
        <v>60</v>
      </c>
      <c r="J187" s="193" t="s">
        <v>748</v>
      </c>
      <c r="K187" s="194">
        <v>-26.9</v>
      </c>
      <c r="L187" s="195">
        <v>-0.67249999999999999</v>
      </c>
      <c r="M187" s="191" t="s">
        <v>607</v>
      </c>
      <c r="N187" s="188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7">
        <v>88</v>
      </c>
      <c r="B188" s="178">
        <v>42837</v>
      </c>
      <c r="C188" s="178"/>
      <c r="D188" s="179" t="s">
        <v>102</v>
      </c>
      <c r="E188" s="180" t="s">
        <v>593</v>
      </c>
      <c r="F188" s="181">
        <v>289.5</v>
      </c>
      <c r="G188" s="180"/>
      <c r="H188" s="180">
        <v>354</v>
      </c>
      <c r="I188" s="182">
        <v>360</v>
      </c>
      <c r="J188" s="183" t="s">
        <v>749</v>
      </c>
      <c r="K188" s="184">
        <f t="shared" ref="K188:K196" si="48">H188-F188</f>
        <v>64.5</v>
      </c>
      <c r="L188" s="185">
        <f t="shared" ref="L188:L196" si="49">K188/F188</f>
        <v>0.22279792746113988</v>
      </c>
      <c r="M188" s="180" t="s">
        <v>596</v>
      </c>
      <c r="N188" s="186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7">
        <v>89</v>
      </c>
      <c r="B189" s="178">
        <v>42845</v>
      </c>
      <c r="C189" s="178"/>
      <c r="D189" s="179" t="s">
        <v>437</v>
      </c>
      <c r="E189" s="180" t="s">
        <v>593</v>
      </c>
      <c r="F189" s="181">
        <v>700</v>
      </c>
      <c r="G189" s="180"/>
      <c r="H189" s="180">
        <v>840</v>
      </c>
      <c r="I189" s="182">
        <v>840</v>
      </c>
      <c r="J189" s="183" t="s">
        <v>750</v>
      </c>
      <c r="K189" s="184">
        <f t="shared" si="48"/>
        <v>140</v>
      </c>
      <c r="L189" s="185">
        <f t="shared" si="49"/>
        <v>0.2</v>
      </c>
      <c r="M189" s="180" t="s">
        <v>596</v>
      </c>
      <c r="N189" s="186">
        <v>42893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7">
        <v>90</v>
      </c>
      <c r="B190" s="178">
        <v>42887</v>
      </c>
      <c r="C190" s="178"/>
      <c r="D190" s="179" t="s">
        <v>751</v>
      </c>
      <c r="E190" s="180" t="s">
        <v>593</v>
      </c>
      <c r="F190" s="181">
        <v>130</v>
      </c>
      <c r="G190" s="180"/>
      <c r="H190" s="180">
        <v>144.25</v>
      </c>
      <c r="I190" s="182">
        <v>170</v>
      </c>
      <c r="J190" s="183" t="s">
        <v>752</v>
      </c>
      <c r="K190" s="184">
        <f t="shared" si="48"/>
        <v>14.25</v>
      </c>
      <c r="L190" s="185">
        <f t="shared" si="49"/>
        <v>0.10961538461538461</v>
      </c>
      <c r="M190" s="180" t="s">
        <v>596</v>
      </c>
      <c r="N190" s="186">
        <v>43675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7">
        <v>91</v>
      </c>
      <c r="B191" s="178">
        <v>42901</v>
      </c>
      <c r="C191" s="178"/>
      <c r="D191" s="179" t="s">
        <v>753</v>
      </c>
      <c r="E191" s="180" t="s">
        <v>593</v>
      </c>
      <c r="F191" s="181">
        <v>214.5</v>
      </c>
      <c r="G191" s="180"/>
      <c r="H191" s="180">
        <v>262</v>
      </c>
      <c r="I191" s="182">
        <v>262</v>
      </c>
      <c r="J191" s="183" t="s">
        <v>618</v>
      </c>
      <c r="K191" s="184">
        <f t="shared" si="48"/>
        <v>47.5</v>
      </c>
      <c r="L191" s="185">
        <f t="shared" si="49"/>
        <v>0.22144522144522144</v>
      </c>
      <c r="M191" s="180" t="s">
        <v>596</v>
      </c>
      <c r="N191" s="186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8">
        <v>92</v>
      </c>
      <c r="B192" s="209">
        <v>42933</v>
      </c>
      <c r="C192" s="209"/>
      <c r="D192" s="210" t="s">
        <v>754</v>
      </c>
      <c r="E192" s="211" t="s">
        <v>593</v>
      </c>
      <c r="F192" s="212">
        <v>370</v>
      </c>
      <c r="G192" s="211"/>
      <c r="H192" s="211">
        <v>447.5</v>
      </c>
      <c r="I192" s="213">
        <v>450</v>
      </c>
      <c r="J192" s="214" t="s">
        <v>687</v>
      </c>
      <c r="K192" s="184">
        <f t="shared" si="48"/>
        <v>77.5</v>
      </c>
      <c r="L192" s="215">
        <f t="shared" si="49"/>
        <v>0.20945945945945946</v>
      </c>
      <c r="M192" s="211" t="s">
        <v>596</v>
      </c>
      <c r="N192" s="216">
        <v>43035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8">
        <v>93</v>
      </c>
      <c r="B193" s="209">
        <v>42943</v>
      </c>
      <c r="C193" s="209"/>
      <c r="D193" s="210" t="s">
        <v>208</v>
      </c>
      <c r="E193" s="211" t="s">
        <v>593</v>
      </c>
      <c r="F193" s="212">
        <v>657.5</v>
      </c>
      <c r="G193" s="211"/>
      <c r="H193" s="211">
        <v>825</v>
      </c>
      <c r="I193" s="213">
        <v>820</v>
      </c>
      <c r="J193" s="214" t="s">
        <v>687</v>
      </c>
      <c r="K193" s="184">
        <f t="shared" si="48"/>
        <v>167.5</v>
      </c>
      <c r="L193" s="215">
        <f t="shared" si="49"/>
        <v>0.25475285171102663</v>
      </c>
      <c r="M193" s="211" t="s">
        <v>596</v>
      </c>
      <c r="N193" s="216">
        <v>43090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7">
        <v>94</v>
      </c>
      <c r="B194" s="178">
        <v>42964</v>
      </c>
      <c r="C194" s="178"/>
      <c r="D194" s="179" t="s">
        <v>385</v>
      </c>
      <c r="E194" s="180" t="s">
        <v>593</v>
      </c>
      <c r="F194" s="181">
        <v>605</v>
      </c>
      <c r="G194" s="180"/>
      <c r="H194" s="180">
        <v>750</v>
      </c>
      <c r="I194" s="182">
        <v>750</v>
      </c>
      <c r="J194" s="183" t="s">
        <v>746</v>
      </c>
      <c r="K194" s="184">
        <f t="shared" si="48"/>
        <v>145</v>
      </c>
      <c r="L194" s="185">
        <f t="shared" si="49"/>
        <v>0.23966942148760331</v>
      </c>
      <c r="M194" s="180" t="s">
        <v>596</v>
      </c>
      <c r="N194" s="186">
        <v>43027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95</v>
      </c>
      <c r="B195" s="188">
        <v>42979</v>
      </c>
      <c r="C195" s="188"/>
      <c r="D195" s="196" t="s">
        <v>755</v>
      </c>
      <c r="E195" s="191" t="s">
        <v>593</v>
      </c>
      <c r="F195" s="191">
        <v>255</v>
      </c>
      <c r="G195" s="192"/>
      <c r="H195" s="192">
        <v>217.25</v>
      </c>
      <c r="I195" s="192">
        <v>320</v>
      </c>
      <c r="J195" s="193" t="s">
        <v>756</v>
      </c>
      <c r="K195" s="194">
        <f t="shared" si="48"/>
        <v>-37.75</v>
      </c>
      <c r="L195" s="197">
        <f t="shared" si="49"/>
        <v>-0.14803921568627451</v>
      </c>
      <c r="M195" s="191" t="s">
        <v>607</v>
      </c>
      <c r="N195" s="188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7">
        <v>96</v>
      </c>
      <c r="B196" s="178">
        <v>42997</v>
      </c>
      <c r="C196" s="178"/>
      <c r="D196" s="179" t="s">
        <v>757</v>
      </c>
      <c r="E196" s="180" t="s">
        <v>593</v>
      </c>
      <c r="F196" s="181">
        <v>215</v>
      </c>
      <c r="G196" s="180"/>
      <c r="H196" s="180">
        <v>258</v>
      </c>
      <c r="I196" s="182">
        <v>258</v>
      </c>
      <c r="J196" s="183" t="s">
        <v>687</v>
      </c>
      <c r="K196" s="184">
        <f t="shared" si="48"/>
        <v>43</v>
      </c>
      <c r="L196" s="185">
        <f t="shared" si="49"/>
        <v>0.2</v>
      </c>
      <c r="M196" s="180" t="s">
        <v>596</v>
      </c>
      <c r="N196" s="186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7">
        <v>97</v>
      </c>
      <c r="B197" s="178">
        <v>42997</v>
      </c>
      <c r="C197" s="178"/>
      <c r="D197" s="179" t="s">
        <v>757</v>
      </c>
      <c r="E197" s="180" t="s">
        <v>593</v>
      </c>
      <c r="F197" s="181">
        <v>215</v>
      </c>
      <c r="G197" s="180"/>
      <c r="H197" s="180">
        <v>258</v>
      </c>
      <c r="I197" s="182">
        <v>258</v>
      </c>
      <c r="J197" s="214" t="s">
        <v>687</v>
      </c>
      <c r="K197" s="184">
        <v>43</v>
      </c>
      <c r="L197" s="185">
        <v>0.2</v>
      </c>
      <c r="M197" s="180" t="s">
        <v>596</v>
      </c>
      <c r="N197" s="186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8">
        <v>98</v>
      </c>
      <c r="B198" s="209">
        <v>42998</v>
      </c>
      <c r="C198" s="209"/>
      <c r="D198" s="210" t="s">
        <v>758</v>
      </c>
      <c r="E198" s="211" t="s">
        <v>593</v>
      </c>
      <c r="F198" s="181">
        <v>75</v>
      </c>
      <c r="G198" s="211"/>
      <c r="H198" s="211">
        <v>90</v>
      </c>
      <c r="I198" s="213">
        <v>90</v>
      </c>
      <c r="J198" s="183" t="s">
        <v>759</v>
      </c>
      <c r="K198" s="184">
        <f t="shared" ref="K198:K203" si="50">H198-F198</f>
        <v>15</v>
      </c>
      <c r="L198" s="185">
        <f t="shared" ref="L198:L203" si="51">K198/F198</f>
        <v>0.2</v>
      </c>
      <c r="M198" s="180" t="s">
        <v>596</v>
      </c>
      <c r="N198" s="186">
        <v>43019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8">
        <v>99</v>
      </c>
      <c r="B199" s="209">
        <v>43011</v>
      </c>
      <c r="C199" s="209"/>
      <c r="D199" s="210" t="s">
        <v>760</v>
      </c>
      <c r="E199" s="211" t="s">
        <v>593</v>
      </c>
      <c r="F199" s="212">
        <v>315</v>
      </c>
      <c r="G199" s="211"/>
      <c r="H199" s="211">
        <v>392</v>
      </c>
      <c r="I199" s="213">
        <v>384</v>
      </c>
      <c r="J199" s="214" t="s">
        <v>761</v>
      </c>
      <c r="K199" s="184">
        <f t="shared" si="50"/>
        <v>77</v>
      </c>
      <c r="L199" s="215">
        <f t="shared" si="51"/>
        <v>0.24444444444444444</v>
      </c>
      <c r="M199" s="211" t="s">
        <v>596</v>
      </c>
      <c r="N199" s="216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8">
        <v>100</v>
      </c>
      <c r="B200" s="209">
        <v>43013</v>
      </c>
      <c r="C200" s="209"/>
      <c r="D200" s="210" t="s">
        <v>470</v>
      </c>
      <c r="E200" s="211" t="s">
        <v>593</v>
      </c>
      <c r="F200" s="212">
        <v>145</v>
      </c>
      <c r="G200" s="211"/>
      <c r="H200" s="211">
        <v>179</v>
      </c>
      <c r="I200" s="213">
        <v>180</v>
      </c>
      <c r="J200" s="214" t="s">
        <v>762</v>
      </c>
      <c r="K200" s="184">
        <f t="shared" si="50"/>
        <v>34</v>
      </c>
      <c r="L200" s="215">
        <f t="shared" si="51"/>
        <v>0.23448275862068965</v>
      </c>
      <c r="M200" s="211" t="s">
        <v>596</v>
      </c>
      <c r="N200" s="216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101</v>
      </c>
      <c r="B201" s="209">
        <v>43014</v>
      </c>
      <c r="C201" s="209"/>
      <c r="D201" s="210" t="s">
        <v>360</v>
      </c>
      <c r="E201" s="211" t="s">
        <v>593</v>
      </c>
      <c r="F201" s="212">
        <v>256</v>
      </c>
      <c r="G201" s="211"/>
      <c r="H201" s="211">
        <v>323</v>
      </c>
      <c r="I201" s="213">
        <v>320</v>
      </c>
      <c r="J201" s="214" t="s">
        <v>687</v>
      </c>
      <c r="K201" s="184">
        <f t="shared" si="50"/>
        <v>67</v>
      </c>
      <c r="L201" s="215">
        <f t="shared" si="51"/>
        <v>0.26171875</v>
      </c>
      <c r="M201" s="211" t="s">
        <v>596</v>
      </c>
      <c r="N201" s="216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8">
        <v>102</v>
      </c>
      <c r="B202" s="209">
        <v>43017</v>
      </c>
      <c r="C202" s="209"/>
      <c r="D202" s="210" t="s">
        <v>374</v>
      </c>
      <c r="E202" s="211" t="s">
        <v>593</v>
      </c>
      <c r="F202" s="212">
        <v>137.5</v>
      </c>
      <c r="G202" s="211"/>
      <c r="H202" s="211">
        <v>184</v>
      </c>
      <c r="I202" s="213">
        <v>183</v>
      </c>
      <c r="J202" s="214" t="s">
        <v>763</v>
      </c>
      <c r="K202" s="184">
        <f t="shared" si="50"/>
        <v>46.5</v>
      </c>
      <c r="L202" s="215">
        <f t="shared" si="51"/>
        <v>0.33818181818181819</v>
      </c>
      <c r="M202" s="211" t="s">
        <v>596</v>
      </c>
      <c r="N202" s="216">
        <v>43108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8">
        <v>103</v>
      </c>
      <c r="B203" s="209">
        <v>43018</v>
      </c>
      <c r="C203" s="209"/>
      <c r="D203" s="210" t="s">
        <v>764</v>
      </c>
      <c r="E203" s="211" t="s">
        <v>593</v>
      </c>
      <c r="F203" s="212">
        <v>125.5</v>
      </c>
      <c r="G203" s="211"/>
      <c r="H203" s="211">
        <v>158</v>
      </c>
      <c r="I203" s="213">
        <v>155</v>
      </c>
      <c r="J203" s="214" t="s">
        <v>765</v>
      </c>
      <c r="K203" s="184">
        <f t="shared" si="50"/>
        <v>32.5</v>
      </c>
      <c r="L203" s="215">
        <f t="shared" si="51"/>
        <v>0.25896414342629481</v>
      </c>
      <c r="M203" s="211" t="s">
        <v>596</v>
      </c>
      <c r="N203" s="216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104</v>
      </c>
      <c r="B204" s="209">
        <v>43018</v>
      </c>
      <c r="C204" s="209"/>
      <c r="D204" s="210" t="s">
        <v>766</v>
      </c>
      <c r="E204" s="211" t="s">
        <v>593</v>
      </c>
      <c r="F204" s="212">
        <v>895</v>
      </c>
      <c r="G204" s="211"/>
      <c r="H204" s="211">
        <v>1122.5</v>
      </c>
      <c r="I204" s="213">
        <v>1078</v>
      </c>
      <c r="J204" s="214" t="s">
        <v>767</v>
      </c>
      <c r="K204" s="184">
        <v>227.5</v>
      </c>
      <c r="L204" s="215">
        <v>0.25418994413407803</v>
      </c>
      <c r="M204" s="211" t="s">
        <v>596</v>
      </c>
      <c r="N204" s="216">
        <v>43117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105</v>
      </c>
      <c r="B205" s="209">
        <v>43020</v>
      </c>
      <c r="C205" s="209"/>
      <c r="D205" s="210" t="s">
        <v>369</v>
      </c>
      <c r="E205" s="211" t="s">
        <v>593</v>
      </c>
      <c r="F205" s="212">
        <v>525</v>
      </c>
      <c r="G205" s="211"/>
      <c r="H205" s="211">
        <v>629</v>
      </c>
      <c r="I205" s="213">
        <v>629</v>
      </c>
      <c r="J205" s="214" t="s">
        <v>687</v>
      </c>
      <c r="K205" s="184">
        <v>104</v>
      </c>
      <c r="L205" s="215">
        <v>0.19809523809523799</v>
      </c>
      <c r="M205" s="211" t="s">
        <v>596</v>
      </c>
      <c r="N205" s="216">
        <v>43119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8">
        <v>106</v>
      </c>
      <c r="B206" s="209">
        <v>43046</v>
      </c>
      <c r="C206" s="209"/>
      <c r="D206" s="210" t="s">
        <v>410</v>
      </c>
      <c r="E206" s="211" t="s">
        <v>593</v>
      </c>
      <c r="F206" s="212">
        <v>740</v>
      </c>
      <c r="G206" s="211"/>
      <c r="H206" s="211">
        <v>892.5</v>
      </c>
      <c r="I206" s="213">
        <v>900</v>
      </c>
      <c r="J206" s="214" t="s">
        <v>768</v>
      </c>
      <c r="K206" s="184">
        <f t="shared" ref="K206:K208" si="52">H206-F206</f>
        <v>152.5</v>
      </c>
      <c r="L206" s="215">
        <f t="shared" ref="L206:L208" si="53">K206/F206</f>
        <v>0.20608108108108109</v>
      </c>
      <c r="M206" s="211" t="s">
        <v>596</v>
      </c>
      <c r="N206" s="216">
        <v>43052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7">
        <v>107</v>
      </c>
      <c r="B207" s="178">
        <v>43073</v>
      </c>
      <c r="C207" s="178"/>
      <c r="D207" s="179" t="s">
        <v>769</v>
      </c>
      <c r="E207" s="180" t="s">
        <v>593</v>
      </c>
      <c r="F207" s="181">
        <v>118.5</v>
      </c>
      <c r="G207" s="180"/>
      <c r="H207" s="180">
        <v>143.5</v>
      </c>
      <c r="I207" s="182">
        <v>145</v>
      </c>
      <c r="J207" s="183" t="s">
        <v>770</v>
      </c>
      <c r="K207" s="184">
        <f t="shared" si="52"/>
        <v>25</v>
      </c>
      <c r="L207" s="185">
        <f t="shared" si="53"/>
        <v>0.2109704641350211</v>
      </c>
      <c r="M207" s="180" t="s">
        <v>596</v>
      </c>
      <c r="N207" s="186">
        <v>43097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108</v>
      </c>
      <c r="B208" s="188">
        <v>43090</v>
      </c>
      <c r="C208" s="188"/>
      <c r="D208" s="189" t="s">
        <v>442</v>
      </c>
      <c r="E208" s="190" t="s">
        <v>593</v>
      </c>
      <c r="F208" s="191">
        <v>715</v>
      </c>
      <c r="G208" s="191"/>
      <c r="H208" s="192">
        <v>500</v>
      </c>
      <c r="I208" s="192">
        <v>872</v>
      </c>
      <c r="J208" s="193" t="s">
        <v>771</v>
      </c>
      <c r="K208" s="194">
        <f t="shared" si="52"/>
        <v>-215</v>
      </c>
      <c r="L208" s="195">
        <f t="shared" si="53"/>
        <v>-0.30069930069930068</v>
      </c>
      <c r="M208" s="191" t="s">
        <v>607</v>
      </c>
      <c r="N208" s="188">
        <v>43670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7">
        <v>109</v>
      </c>
      <c r="B209" s="178">
        <v>43098</v>
      </c>
      <c r="C209" s="178"/>
      <c r="D209" s="179" t="s">
        <v>760</v>
      </c>
      <c r="E209" s="180" t="s">
        <v>593</v>
      </c>
      <c r="F209" s="181">
        <v>435</v>
      </c>
      <c r="G209" s="180"/>
      <c r="H209" s="180">
        <v>542.5</v>
      </c>
      <c r="I209" s="182">
        <v>539</v>
      </c>
      <c r="J209" s="183" t="s">
        <v>687</v>
      </c>
      <c r="K209" s="184">
        <v>107.5</v>
      </c>
      <c r="L209" s="185">
        <v>0.247126436781609</v>
      </c>
      <c r="M209" s="180" t="s">
        <v>596</v>
      </c>
      <c r="N209" s="186">
        <v>43206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7">
        <v>110</v>
      </c>
      <c r="B210" s="178">
        <v>43098</v>
      </c>
      <c r="C210" s="178"/>
      <c r="D210" s="179" t="s">
        <v>562</v>
      </c>
      <c r="E210" s="180" t="s">
        <v>593</v>
      </c>
      <c r="F210" s="181">
        <v>885</v>
      </c>
      <c r="G210" s="180"/>
      <c r="H210" s="180">
        <v>1090</v>
      </c>
      <c r="I210" s="182">
        <v>1084</v>
      </c>
      <c r="J210" s="183" t="s">
        <v>687</v>
      </c>
      <c r="K210" s="184">
        <v>205</v>
      </c>
      <c r="L210" s="185">
        <v>0.23163841807909599</v>
      </c>
      <c r="M210" s="180" t="s">
        <v>596</v>
      </c>
      <c r="N210" s="186">
        <v>43213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7">
        <v>111</v>
      </c>
      <c r="B211" s="218">
        <v>43192</v>
      </c>
      <c r="C211" s="218"/>
      <c r="D211" s="196" t="s">
        <v>772</v>
      </c>
      <c r="E211" s="191" t="s">
        <v>593</v>
      </c>
      <c r="F211" s="219">
        <v>478.5</v>
      </c>
      <c r="G211" s="191"/>
      <c r="H211" s="191">
        <v>442</v>
      </c>
      <c r="I211" s="192">
        <v>613</v>
      </c>
      <c r="J211" s="193" t="s">
        <v>773</v>
      </c>
      <c r="K211" s="194">
        <f t="shared" ref="K211:K214" si="54">H211-F211</f>
        <v>-36.5</v>
      </c>
      <c r="L211" s="195">
        <f t="shared" ref="L211:L214" si="55">K211/F211</f>
        <v>-7.6280041797283177E-2</v>
      </c>
      <c r="M211" s="191" t="s">
        <v>607</v>
      </c>
      <c r="N211" s="188">
        <v>43762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112</v>
      </c>
      <c r="B212" s="188">
        <v>43194</v>
      </c>
      <c r="C212" s="188"/>
      <c r="D212" s="189" t="s">
        <v>774</v>
      </c>
      <c r="E212" s="190" t="s">
        <v>593</v>
      </c>
      <c r="F212" s="191">
        <f>141.5-7.3</f>
        <v>134.19999999999999</v>
      </c>
      <c r="G212" s="191"/>
      <c r="H212" s="192">
        <v>77</v>
      </c>
      <c r="I212" s="192">
        <v>180</v>
      </c>
      <c r="J212" s="193" t="s">
        <v>775</v>
      </c>
      <c r="K212" s="194">
        <f t="shared" si="54"/>
        <v>-57.199999999999989</v>
      </c>
      <c r="L212" s="195">
        <f t="shared" si="55"/>
        <v>-0.42622950819672129</v>
      </c>
      <c r="M212" s="191" t="s">
        <v>607</v>
      </c>
      <c r="N212" s="188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113</v>
      </c>
      <c r="B213" s="188">
        <v>43209</v>
      </c>
      <c r="C213" s="188"/>
      <c r="D213" s="189" t="s">
        <v>776</v>
      </c>
      <c r="E213" s="190" t="s">
        <v>593</v>
      </c>
      <c r="F213" s="191">
        <v>430</v>
      </c>
      <c r="G213" s="191"/>
      <c r="H213" s="192">
        <v>220</v>
      </c>
      <c r="I213" s="192">
        <v>537</v>
      </c>
      <c r="J213" s="193" t="s">
        <v>777</v>
      </c>
      <c r="K213" s="194">
        <f t="shared" si="54"/>
        <v>-210</v>
      </c>
      <c r="L213" s="195">
        <f t="shared" si="55"/>
        <v>-0.48837209302325579</v>
      </c>
      <c r="M213" s="191" t="s">
        <v>607</v>
      </c>
      <c r="N213" s="188">
        <v>43252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8">
        <v>114</v>
      </c>
      <c r="B214" s="209">
        <v>43220</v>
      </c>
      <c r="C214" s="209"/>
      <c r="D214" s="210" t="s">
        <v>778</v>
      </c>
      <c r="E214" s="211" t="s">
        <v>593</v>
      </c>
      <c r="F214" s="211">
        <v>153.5</v>
      </c>
      <c r="G214" s="211"/>
      <c r="H214" s="211">
        <v>196</v>
      </c>
      <c r="I214" s="213">
        <v>196</v>
      </c>
      <c r="J214" s="183" t="s">
        <v>779</v>
      </c>
      <c r="K214" s="184">
        <f t="shared" si="54"/>
        <v>42.5</v>
      </c>
      <c r="L214" s="185">
        <f t="shared" si="55"/>
        <v>0.27687296416938112</v>
      </c>
      <c r="M214" s="180" t="s">
        <v>596</v>
      </c>
      <c r="N214" s="186">
        <v>43605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115</v>
      </c>
      <c r="B215" s="188">
        <v>43306</v>
      </c>
      <c r="C215" s="188"/>
      <c r="D215" s="189" t="s">
        <v>747</v>
      </c>
      <c r="E215" s="190" t="s">
        <v>593</v>
      </c>
      <c r="F215" s="191">
        <v>27.5</v>
      </c>
      <c r="G215" s="191"/>
      <c r="H215" s="192">
        <v>13.1</v>
      </c>
      <c r="I215" s="192">
        <v>60</v>
      </c>
      <c r="J215" s="193" t="s">
        <v>780</v>
      </c>
      <c r="K215" s="194">
        <v>-14.4</v>
      </c>
      <c r="L215" s="195">
        <v>-0.52363636363636401</v>
      </c>
      <c r="M215" s="191" t="s">
        <v>607</v>
      </c>
      <c r="N215" s="188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7">
        <v>116</v>
      </c>
      <c r="B216" s="218">
        <v>43318</v>
      </c>
      <c r="C216" s="218"/>
      <c r="D216" s="196" t="s">
        <v>781</v>
      </c>
      <c r="E216" s="191" t="s">
        <v>593</v>
      </c>
      <c r="F216" s="191">
        <v>148.5</v>
      </c>
      <c r="G216" s="191"/>
      <c r="H216" s="191">
        <v>102</v>
      </c>
      <c r="I216" s="192">
        <v>182</v>
      </c>
      <c r="J216" s="193" t="s">
        <v>782</v>
      </c>
      <c r="K216" s="194">
        <f>H216-F216</f>
        <v>-46.5</v>
      </c>
      <c r="L216" s="195">
        <f>K216/F216</f>
        <v>-0.31313131313131315</v>
      </c>
      <c r="M216" s="191" t="s">
        <v>607</v>
      </c>
      <c r="N216" s="188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7">
        <v>117</v>
      </c>
      <c r="B217" s="178">
        <v>43335</v>
      </c>
      <c r="C217" s="178"/>
      <c r="D217" s="179" t="s">
        <v>783</v>
      </c>
      <c r="E217" s="180" t="s">
        <v>593</v>
      </c>
      <c r="F217" s="211">
        <v>285</v>
      </c>
      <c r="G217" s="180"/>
      <c r="H217" s="180">
        <v>355</v>
      </c>
      <c r="I217" s="182">
        <v>364</v>
      </c>
      <c r="J217" s="183" t="s">
        <v>784</v>
      </c>
      <c r="K217" s="184">
        <v>70</v>
      </c>
      <c r="L217" s="185">
        <v>0.24561403508771901</v>
      </c>
      <c r="M217" s="180" t="s">
        <v>596</v>
      </c>
      <c r="N217" s="186">
        <v>43455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7">
        <v>118</v>
      </c>
      <c r="B218" s="178">
        <v>43341</v>
      </c>
      <c r="C218" s="178"/>
      <c r="D218" s="179" t="s">
        <v>400</v>
      </c>
      <c r="E218" s="180" t="s">
        <v>593</v>
      </c>
      <c r="F218" s="211">
        <v>525</v>
      </c>
      <c r="G218" s="180"/>
      <c r="H218" s="180">
        <v>585</v>
      </c>
      <c r="I218" s="182">
        <v>635</v>
      </c>
      <c r="J218" s="183" t="s">
        <v>785</v>
      </c>
      <c r="K218" s="184">
        <f t="shared" ref="K218:K269" si="56">H218-F218</f>
        <v>60</v>
      </c>
      <c r="L218" s="185">
        <f t="shared" ref="L218:L269" si="57">K218/F218</f>
        <v>0.11428571428571428</v>
      </c>
      <c r="M218" s="180" t="s">
        <v>596</v>
      </c>
      <c r="N218" s="186">
        <v>43662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7">
        <v>119</v>
      </c>
      <c r="B219" s="178">
        <v>43395</v>
      </c>
      <c r="C219" s="178"/>
      <c r="D219" s="179" t="s">
        <v>385</v>
      </c>
      <c r="E219" s="180" t="s">
        <v>593</v>
      </c>
      <c r="F219" s="211">
        <v>475</v>
      </c>
      <c r="G219" s="180"/>
      <c r="H219" s="180">
        <v>574</v>
      </c>
      <c r="I219" s="182">
        <v>570</v>
      </c>
      <c r="J219" s="183" t="s">
        <v>687</v>
      </c>
      <c r="K219" s="184">
        <f t="shared" si="56"/>
        <v>99</v>
      </c>
      <c r="L219" s="185">
        <f t="shared" si="57"/>
        <v>0.20842105263157895</v>
      </c>
      <c r="M219" s="180" t="s">
        <v>596</v>
      </c>
      <c r="N219" s="186">
        <v>43403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8">
        <v>120</v>
      </c>
      <c r="B220" s="209">
        <v>43397</v>
      </c>
      <c r="C220" s="209"/>
      <c r="D220" s="210" t="s">
        <v>786</v>
      </c>
      <c r="E220" s="211" t="s">
        <v>593</v>
      </c>
      <c r="F220" s="211">
        <v>707.5</v>
      </c>
      <c r="G220" s="211"/>
      <c r="H220" s="211">
        <v>872</v>
      </c>
      <c r="I220" s="213">
        <v>872</v>
      </c>
      <c r="J220" s="214" t="s">
        <v>687</v>
      </c>
      <c r="K220" s="184">
        <f t="shared" si="56"/>
        <v>164.5</v>
      </c>
      <c r="L220" s="215">
        <f t="shared" si="57"/>
        <v>0.23250883392226149</v>
      </c>
      <c r="M220" s="211" t="s">
        <v>596</v>
      </c>
      <c r="N220" s="216">
        <v>43482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8">
        <v>121</v>
      </c>
      <c r="B221" s="209">
        <v>43398</v>
      </c>
      <c r="C221" s="209"/>
      <c r="D221" s="210" t="s">
        <v>787</v>
      </c>
      <c r="E221" s="211" t="s">
        <v>593</v>
      </c>
      <c r="F221" s="211">
        <v>162</v>
      </c>
      <c r="G221" s="211"/>
      <c r="H221" s="211">
        <v>204</v>
      </c>
      <c r="I221" s="213">
        <v>209</v>
      </c>
      <c r="J221" s="214" t="s">
        <v>788</v>
      </c>
      <c r="K221" s="184">
        <f t="shared" si="56"/>
        <v>42</v>
      </c>
      <c r="L221" s="215">
        <f t="shared" si="57"/>
        <v>0.25925925925925924</v>
      </c>
      <c r="M221" s="211" t="s">
        <v>596</v>
      </c>
      <c r="N221" s="216">
        <v>43539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8">
        <v>122</v>
      </c>
      <c r="B222" s="209">
        <v>43399</v>
      </c>
      <c r="C222" s="209"/>
      <c r="D222" s="210" t="s">
        <v>490</v>
      </c>
      <c r="E222" s="211" t="s">
        <v>593</v>
      </c>
      <c r="F222" s="211">
        <v>240</v>
      </c>
      <c r="G222" s="211"/>
      <c r="H222" s="211">
        <v>297</v>
      </c>
      <c r="I222" s="213">
        <v>297</v>
      </c>
      <c r="J222" s="214" t="s">
        <v>687</v>
      </c>
      <c r="K222" s="220">
        <f t="shared" si="56"/>
        <v>57</v>
      </c>
      <c r="L222" s="215">
        <f t="shared" si="57"/>
        <v>0.23749999999999999</v>
      </c>
      <c r="M222" s="211" t="s">
        <v>596</v>
      </c>
      <c r="N222" s="216">
        <v>43417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7">
        <v>123</v>
      </c>
      <c r="B223" s="178">
        <v>43439</v>
      </c>
      <c r="C223" s="178"/>
      <c r="D223" s="179" t="s">
        <v>789</v>
      </c>
      <c r="E223" s="180" t="s">
        <v>593</v>
      </c>
      <c r="F223" s="180">
        <v>202.5</v>
      </c>
      <c r="G223" s="180"/>
      <c r="H223" s="180">
        <v>255</v>
      </c>
      <c r="I223" s="182">
        <v>252</v>
      </c>
      <c r="J223" s="183" t="s">
        <v>687</v>
      </c>
      <c r="K223" s="184">
        <f t="shared" si="56"/>
        <v>52.5</v>
      </c>
      <c r="L223" s="185">
        <f t="shared" si="57"/>
        <v>0.25925925925925924</v>
      </c>
      <c r="M223" s="180" t="s">
        <v>596</v>
      </c>
      <c r="N223" s="186">
        <v>43542</v>
      </c>
      <c r="O223" s="1"/>
      <c r="P223" s="1"/>
      <c r="Q223" s="1"/>
      <c r="R223" s="6" t="s">
        <v>790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8">
        <v>124</v>
      </c>
      <c r="B224" s="209">
        <v>43465</v>
      </c>
      <c r="C224" s="178"/>
      <c r="D224" s="210" t="s">
        <v>159</v>
      </c>
      <c r="E224" s="211" t="s">
        <v>593</v>
      </c>
      <c r="F224" s="211">
        <v>710</v>
      </c>
      <c r="G224" s="211"/>
      <c r="H224" s="211">
        <v>866</v>
      </c>
      <c r="I224" s="213">
        <v>866</v>
      </c>
      <c r="J224" s="214" t="s">
        <v>687</v>
      </c>
      <c r="K224" s="184">
        <f t="shared" si="56"/>
        <v>156</v>
      </c>
      <c r="L224" s="185">
        <f t="shared" si="57"/>
        <v>0.21971830985915494</v>
      </c>
      <c r="M224" s="180" t="s">
        <v>596</v>
      </c>
      <c r="N224" s="186">
        <v>43553</v>
      </c>
      <c r="O224" s="1"/>
      <c r="P224" s="1"/>
      <c r="Q224" s="1"/>
      <c r="R224" s="6" t="s">
        <v>790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125</v>
      </c>
      <c r="B225" s="209">
        <v>43522</v>
      </c>
      <c r="C225" s="209"/>
      <c r="D225" s="210" t="s">
        <v>174</v>
      </c>
      <c r="E225" s="211" t="s">
        <v>593</v>
      </c>
      <c r="F225" s="211">
        <v>337.25</v>
      </c>
      <c r="G225" s="211"/>
      <c r="H225" s="211">
        <v>398.5</v>
      </c>
      <c r="I225" s="213">
        <v>411</v>
      </c>
      <c r="J225" s="183" t="s">
        <v>791</v>
      </c>
      <c r="K225" s="184">
        <f t="shared" si="56"/>
        <v>61.25</v>
      </c>
      <c r="L225" s="185">
        <f t="shared" si="57"/>
        <v>0.1816160118606375</v>
      </c>
      <c r="M225" s="180" t="s">
        <v>596</v>
      </c>
      <c r="N225" s="186">
        <v>43760</v>
      </c>
      <c r="O225" s="1"/>
      <c r="P225" s="1"/>
      <c r="Q225" s="1"/>
      <c r="R225" s="6" t="s">
        <v>790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1">
        <v>126</v>
      </c>
      <c r="B226" s="222">
        <v>43559</v>
      </c>
      <c r="C226" s="222"/>
      <c r="D226" s="223" t="s">
        <v>792</v>
      </c>
      <c r="E226" s="224" t="s">
        <v>593</v>
      </c>
      <c r="F226" s="224">
        <v>130</v>
      </c>
      <c r="G226" s="224"/>
      <c r="H226" s="224">
        <v>65</v>
      </c>
      <c r="I226" s="225">
        <v>158</v>
      </c>
      <c r="J226" s="193" t="s">
        <v>793</v>
      </c>
      <c r="K226" s="194">
        <f t="shared" si="56"/>
        <v>-65</v>
      </c>
      <c r="L226" s="195">
        <f t="shared" si="57"/>
        <v>-0.5</v>
      </c>
      <c r="M226" s="191" t="s">
        <v>607</v>
      </c>
      <c r="N226" s="188">
        <v>43726</v>
      </c>
      <c r="O226" s="1"/>
      <c r="P226" s="1"/>
      <c r="Q226" s="1"/>
      <c r="R226" s="6" t="s">
        <v>794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8">
        <v>127</v>
      </c>
      <c r="B227" s="209">
        <v>43017</v>
      </c>
      <c r="C227" s="209"/>
      <c r="D227" s="210" t="s">
        <v>210</v>
      </c>
      <c r="E227" s="211" t="s">
        <v>593</v>
      </c>
      <c r="F227" s="211">
        <v>141.5</v>
      </c>
      <c r="G227" s="211"/>
      <c r="H227" s="211">
        <v>183.5</v>
      </c>
      <c r="I227" s="213">
        <v>210</v>
      </c>
      <c r="J227" s="183" t="s">
        <v>788</v>
      </c>
      <c r="K227" s="184">
        <f t="shared" si="56"/>
        <v>42</v>
      </c>
      <c r="L227" s="185">
        <f t="shared" si="57"/>
        <v>0.29681978798586572</v>
      </c>
      <c r="M227" s="180" t="s">
        <v>596</v>
      </c>
      <c r="N227" s="186">
        <v>43042</v>
      </c>
      <c r="O227" s="1"/>
      <c r="P227" s="1"/>
      <c r="Q227" s="1"/>
      <c r="R227" s="6" t="s">
        <v>794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1">
        <v>128</v>
      </c>
      <c r="B228" s="222">
        <v>43074</v>
      </c>
      <c r="C228" s="222"/>
      <c r="D228" s="223" t="s">
        <v>795</v>
      </c>
      <c r="E228" s="224" t="s">
        <v>593</v>
      </c>
      <c r="F228" s="219">
        <v>172</v>
      </c>
      <c r="G228" s="224"/>
      <c r="H228" s="224">
        <v>155.25</v>
      </c>
      <c r="I228" s="225">
        <v>230</v>
      </c>
      <c r="J228" s="193" t="s">
        <v>796</v>
      </c>
      <c r="K228" s="194">
        <f t="shared" si="56"/>
        <v>-16.75</v>
      </c>
      <c r="L228" s="195">
        <f t="shared" si="57"/>
        <v>-9.7383720930232565E-2</v>
      </c>
      <c r="M228" s="191" t="s">
        <v>607</v>
      </c>
      <c r="N228" s="188">
        <v>43787</v>
      </c>
      <c r="O228" s="1"/>
      <c r="P228" s="1"/>
      <c r="Q228" s="1"/>
      <c r="R228" s="6" t="s">
        <v>794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8">
        <v>129</v>
      </c>
      <c r="B229" s="209">
        <v>43398</v>
      </c>
      <c r="C229" s="209"/>
      <c r="D229" s="210" t="s">
        <v>120</v>
      </c>
      <c r="E229" s="211" t="s">
        <v>593</v>
      </c>
      <c r="F229" s="211">
        <v>698.5</v>
      </c>
      <c r="G229" s="211"/>
      <c r="H229" s="211">
        <v>890</v>
      </c>
      <c r="I229" s="213">
        <v>890</v>
      </c>
      <c r="J229" s="183" t="s">
        <v>797</v>
      </c>
      <c r="K229" s="184">
        <f t="shared" si="56"/>
        <v>191.5</v>
      </c>
      <c r="L229" s="185">
        <f t="shared" si="57"/>
        <v>0.27415891195418757</v>
      </c>
      <c r="M229" s="180" t="s">
        <v>596</v>
      </c>
      <c r="N229" s="186">
        <v>44328</v>
      </c>
      <c r="O229" s="1"/>
      <c r="P229" s="1"/>
      <c r="Q229" s="1"/>
      <c r="R229" s="6" t="s">
        <v>790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130</v>
      </c>
      <c r="B230" s="209">
        <v>42877</v>
      </c>
      <c r="C230" s="209"/>
      <c r="D230" s="210" t="s">
        <v>798</v>
      </c>
      <c r="E230" s="211" t="s">
        <v>593</v>
      </c>
      <c r="F230" s="211">
        <v>127.6</v>
      </c>
      <c r="G230" s="211"/>
      <c r="H230" s="211">
        <v>138</v>
      </c>
      <c r="I230" s="213">
        <v>190</v>
      </c>
      <c r="J230" s="183" t="s">
        <v>799</v>
      </c>
      <c r="K230" s="184">
        <f t="shared" si="56"/>
        <v>10.400000000000006</v>
      </c>
      <c r="L230" s="185">
        <f t="shared" si="57"/>
        <v>8.1504702194357417E-2</v>
      </c>
      <c r="M230" s="180" t="s">
        <v>596</v>
      </c>
      <c r="N230" s="186">
        <v>43774</v>
      </c>
      <c r="O230" s="1"/>
      <c r="P230" s="1"/>
      <c r="Q230" s="1"/>
      <c r="R230" s="6" t="s">
        <v>794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8">
        <v>131</v>
      </c>
      <c r="B231" s="209">
        <v>43158</v>
      </c>
      <c r="C231" s="209"/>
      <c r="D231" s="210" t="s">
        <v>800</v>
      </c>
      <c r="E231" s="211" t="s">
        <v>593</v>
      </c>
      <c r="F231" s="211">
        <v>317</v>
      </c>
      <c r="G231" s="211"/>
      <c r="H231" s="211">
        <v>382.5</v>
      </c>
      <c r="I231" s="213">
        <v>398</v>
      </c>
      <c r="J231" s="183" t="s">
        <v>801</v>
      </c>
      <c r="K231" s="184">
        <f t="shared" si="56"/>
        <v>65.5</v>
      </c>
      <c r="L231" s="185">
        <f t="shared" si="57"/>
        <v>0.20662460567823343</v>
      </c>
      <c r="M231" s="180" t="s">
        <v>596</v>
      </c>
      <c r="N231" s="186">
        <v>44238</v>
      </c>
      <c r="O231" s="1"/>
      <c r="P231" s="1"/>
      <c r="Q231" s="1"/>
      <c r="R231" s="6" t="s">
        <v>794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1">
        <v>132</v>
      </c>
      <c r="B232" s="222">
        <v>43164</v>
      </c>
      <c r="C232" s="222"/>
      <c r="D232" s="223" t="s">
        <v>166</v>
      </c>
      <c r="E232" s="224" t="s">
        <v>593</v>
      </c>
      <c r="F232" s="219">
        <f>510-14.4</f>
        <v>495.6</v>
      </c>
      <c r="G232" s="224"/>
      <c r="H232" s="224">
        <v>350</v>
      </c>
      <c r="I232" s="225">
        <v>672</v>
      </c>
      <c r="J232" s="193" t="s">
        <v>802</v>
      </c>
      <c r="K232" s="194">
        <f t="shared" si="56"/>
        <v>-145.60000000000002</v>
      </c>
      <c r="L232" s="195">
        <f t="shared" si="57"/>
        <v>-0.29378531073446329</v>
      </c>
      <c r="M232" s="191" t="s">
        <v>607</v>
      </c>
      <c r="N232" s="188">
        <v>43887</v>
      </c>
      <c r="O232" s="1"/>
      <c r="P232" s="1"/>
      <c r="Q232" s="1"/>
      <c r="R232" s="6" t="s">
        <v>790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1">
        <v>133</v>
      </c>
      <c r="B233" s="222">
        <v>43237</v>
      </c>
      <c r="C233" s="222"/>
      <c r="D233" s="223" t="s">
        <v>803</v>
      </c>
      <c r="E233" s="224" t="s">
        <v>593</v>
      </c>
      <c r="F233" s="219">
        <v>230.3</v>
      </c>
      <c r="G233" s="224"/>
      <c r="H233" s="224">
        <v>102.5</v>
      </c>
      <c r="I233" s="225">
        <v>348</v>
      </c>
      <c r="J233" s="193" t="s">
        <v>804</v>
      </c>
      <c r="K233" s="194">
        <f t="shared" si="56"/>
        <v>-127.80000000000001</v>
      </c>
      <c r="L233" s="195">
        <f t="shared" si="57"/>
        <v>-0.55492835432045162</v>
      </c>
      <c r="M233" s="191" t="s">
        <v>607</v>
      </c>
      <c r="N233" s="188">
        <v>43896</v>
      </c>
      <c r="O233" s="1"/>
      <c r="P233" s="1"/>
      <c r="Q233" s="1"/>
      <c r="R233" s="6" t="s">
        <v>790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8">
        <v>134</v>
      </c>
      <c r="B234" s="209">
        <v>43258</v>
      </c>
      <c r="C234" s="209"/>
      <c r="D234" s="210" t="s">
        <v>446</v>
      </c>
      <c r="E234" s="211" t="s">
        <v>593</v>
      </c>
      <c r="F234" s="211">
        <f>342.5-5.1</f>
        <v>337.4</v>
      </c>
      <c r="G234" s="211"/>
      <c r="H234" s="211">
        <v>412.5</v>
      </c>
      <c r="I234" s="213">
        <v>439</v>
      </c>
      <c r="J234" s="183" t="s">
        <v>805</v>
      </c>
      <c r="K234" s="184">
        <f t="shared" si="56"/>
        <v>75.100000000000023</v>
      </c>
      <c r="L234" s="185">
        <f t="shared" si="57"/>
        <v>0.22258446947243635</v>
      </c>
      <c r="M234" s="180" t="s">
        <v>596</v>
      </c>
      <c r="N234" s="186">
        <v>44230</v>
      </c>
      <c r="O234" s="1"/>
      <c r="P234" s="1"/>
      <c r="Q234" s="1"/>
      <c r="R234" s="6" t="s">
        <v>794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2">
        <v>135</v>
      </c>
      <c r="B235" s="201">
        <v>43285</v>
      </c>
      <c r="C235" s="201"/>
      <c r="D235" s="202" t="s">
        <v>58</v>
      </c>
      <c r="E235" s="203" t="s">
        <v>593</v>
      </c>
      <c r="F235" s="203">
        <f>127.5-5.53</f>
        <v>121.97</v>
      </c>
      <c r="G235" s="204"/>
      <c r="H235" s="204">
        <v>122.5</v>
      </c>
      <c r="I235" s="204">
        <v>170</v>
      </c>
      <c r="J235" s="205" t="s">
        <v>806</v>
      </c>
      <c r="K235" s="206">
        <f t="shared" si="56"/>
        <v>0.53000000000000114</v>
      </c>
      <c r="L235" s="207">
        <f t="shared" si="57"/>
        <v>4.3453308190538747E-3</v>
      </c>
      <c r="M235" s="203" t="s">
        <v>616</v>
      </c>
      <c r="N235" s="201">
        <v>44431</v>
      </c>
      <c r="O235" s="1"/>
      <c r="P235" s="1"/>
      <c r="Q235" s="1"/>
      <c r="R235" s="6" t="s">
        <v>790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1">
        <v>136</v>
      </c>
      <c r="B236" s="222">
        <v>43294</v>
      </c>
      <c r="C236" s="222"/>
      <c r="D236" s="223" t="s">
        <v>807</v>
      </c>
      <c r="E236" s="224" t="s">
        <v>593</v>
      </c>
      <c r="F236" s="219">
        <v>46.5</v>
      </c>
      <c r="G236" s="224"/>
      <c r="H236" s="224">
        <v>17</v>
      </c>
      <c r="I236" s="225">
        <v>59</v>
      </c>
      <c r="J236" s="193" t="s">
        <v>808</v>
      </c>
      <c r="K236" s="194">
        <f t="shared" si="56"/>
        <v>-29.5</v>
      </c>
      <c r="L236" s="195">
        <f t="shared" si="57"/>
        <v>-0.63440860215053763</v>
      </c>
      <c r="M236" s="191" t="s">
        <v>607</v>
      </c>
      <c r="N236" s="188">
        <v>43887</v>
      </c>
      <c r="O236" s="1"/>
      <c r="P236" s="1"/>
      <c r="Q236" s="1"/>
      <c r="R236" s="6" t="s">
        <v>790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8">
        <v>137</v>
      </c>
      <c r="B237" s="209">
        <v>43396</v>
      </c>
      <c r="C237" s="209"/>
      <c r="D237" s="210" t="s">
        <v>429</v>
      </c>
      <c r="E237" s="211" t="s">
        <v>593</v>
      </c>
      <c r="F237" s="211">
        <v>156.5</v>
      </c>
      <c r="G237" s="211"/>
      <c r="H237" s="211">
        <v>207.5</v>
      </c>
      <c r="I237" s="213">
        <v>191</v>
      </c>
      <c r="J237" s="183" t="s">
        <v>687</v>
      </c>
      <c r="K237" s="184">
        <f t="shared" si="56"/>
        <v>51</v>
      </c>
      <c r="L237" s="185">
        <f t="shared" si="57"/>
        <v>0.32587859424920129</v>
      </c>
      <c r="M237" s="180" t="s">
        <v>596</v>
      </c>
      <c r="N237" s="186">
        <v>44369</v>
      </c>
      <c r="O237" s="1"/>
      <c r="P237" s="1"/>
      <c r="Q237" s="1"/>
      <c r="R237" s="6" t="s">
        <v>790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8">
        <v>138</v>
      </c>
      <c r="B238" s="209">
        <v>43439</v>
      </c>
      <c r="C238" s="209"/>
      <c r="D238" s="210" t="s">
        <v>348</v>
      </c>
      <c r="E238" s="211" t="s">
        <v>593</v>
      </c>
      <c r="F238" s="211">
        <v>259.5</v>
      </c>
      <c r="G238" s="211"/>
      <c r="H238" s="211">
        <v>320</v>
      </c>
      <c r="I238" s="213">
        <v>320</v>
      </c>
      <c r="J238" s="183" t="s">
        <v>687</v>
      </c>
      <c r="K238" s="184">
        <f t="shared" si="56"/>
        <v>60.5</v>
      </c>
      <c r="L238" s="185">
        <f t="shared" si="57"/>
        <v>0.23314065510597304</v>
      </c>
      <c r="M238" s="180" t="s">
        <v>596</v>
      </c>
      <c r="N238" s="186">
        <v>44323</v>
      </c>
      <c r="O238" s="1"/>
      <c r="P238" s="1"/>
      <c r="Q238" s="1"/>
      <c r="R238" s="6" t="s">
        <v>790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1">
        <v>139</v>
      </c>
      <c r="B239" s="222">
        <v>43439</v>
      </c>
      <c r="C239" s="222"/>
      <c r="D239" s="223" t="s">
        <v>809</v>
      </c>
      <c r="E239" s="224" t="s">
        <v>593</v>
      </c>
      <c r="F239" s="224">
        <v>715</v>
      </c>
      <c r="G239" s="224"/>
      <c r="H239" s="224">
        <v>445</v>
      </c>
      <c r="I239" s="225">
        <v>840</v>
      </c>
      <c r="J239" s="193" t="s">
        <v>810</v>
      </c>
      <c r="K239" s="194">
        <f t="shared" si="56"/>
        <v>-270</v>
      </c>
      <c r="L239" s="195">
        <f t="shared" si="57"/>
        <v>-0.3776223776223776</v>
      </c>
      <c r="M239" s="191" t="s">
        <v>607</v>
      </c>
      <c r="N239" s="188">
        <v>43800</v>
      </c>
      <c r="O239" s="1"/>
      <c r="P239" s="1"/>
      <c r="Q239" s="1"/>
      <c r="R239" s="6" t="s">
        <v>790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8">
        <v>140</v>
      </c>
      <c r="B240" s="209">
        <v>43469</v>
      </c>
      <c r="C240" s="209"/>
      <c r="D240" s="210" t="s">
        <v>180</v>
      </c>
      <c r="E240" s="211" t="s">
        <v>593</v>
      </c>
      <c r="F240" s="211">
        <v>875</v>
      </c>
      <c r="G240" s="211"/>
      <c r="H240" s="211">
        <v>1165</v>
      </c>
      <c r="I240" s="213">
        <v>1185</v>
      </c>
      <c r="J240" s="183" t="s">
        <v>811</v>
      </c>
      <c r="K240" s="184">
        <f t="shared" si="56"/>
        <v>290</v>
      </c>
      <c r="L240" s="185">
        <f t="shared" si="57"/>
        <v>0.33142857142857141</v>
      </c>
      <c r="M240" s="180" t="s">
        <v>596</v>
      </c>
      <c r="N240" s="186">
        <v>43847</v>
      </c>
      <c r="O240" s="1"/>
      <c r="P240" s="1"/>
      <c r="Q240" s="1"/>
      <c r="R240" s="6" t="s">
        <v>790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8">
        <v>141</v>
      </c>
      <c r="B241" s="209">
        <v>43559</v>
      </c>
      <c r="C241" s="209"/>
      <c r="D241" s="210" t="s">
        <v>366</v>
      </c>
      <c r="E241" s="211" t="s">
        <v>593</v>
      </c>
      <c r="F241" s="211">
        <f>387-14.63</f>
        <v>372.37</v>
      </c>
      <c r="G241" s="211"/>
      <c r="H241" s="211">
        <v>490</v>
      </c>
      <c r="I241" s="213">
        <v>490</v>
      </c>
      <c r="J241" s="183" t="s">
        <v>687</v>
      </c>
      <c r="K241" s="184">
        <f t="shared" si="56"/>
        <v>117.63</v>
      </c>
      <c r="L241" s="185">
        <f t="shared" si="57"/>
        <v>0.31589548030185027</v>
      </c>
      <c r="M241" s="180" t="s">
        <v>596</v>
      </c>
      <c r="N241" s="186">
        <v>43850</v>
      </c>
      <c r="O241" s="1"/>
      <c r="P241" s="1"/>
      <c r="Q241" s="1"/>
      <c r="R241" s="6" t="s">
        <v>790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1">
        <v>142</v>
      </c>
      <c r="B242" s="222">
        <v>43578</v>
      </c>
      <c r="C242" s="222"/>
      <c r="D242" s="223" t="s">
        <v>812</v>
      </c>
      <c r="E242" s="224" t="s">
        <v>606</v>
      </c>
      <c r="F242" s="224">
        <v>220</v>
      </c>
      <c r="G242" s="224"/>
      <c r="H242" s="224">
        <v>127.5</v>
      </c>
      <c r="I242" s="225">
        <v>284</v>
      </c>
      <c r="J242" s="193" t="s">
        <v>813</v>
      </c>
      <c r="K242" s="194">
        <f t="shared" si="56"/>
        <v>-92.5</v>
      </c>
      <c r="L242" s="195">
        <f t="shared" si="57"/>
        <v>-0.42045454545454547</v>
      </c>
      <c r="M242" s="191" t="s">
        <v>607</v>
      </c>
      <c r="N242" s="188">
        <v>43896</v>
      </c>
      <c r="O242" s="1"/>
      <c r="P242" s="1"/>
      <c r="Q242" s="1"/>
      <c r="R242" s="6" t="s">
        <v>790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8">
        <v>143</v>
      </c>
      <c r="B243" s="209">
        <v>43622</v>
      </c>
      <c r="C243" s="209"/>
      <c r="D243" s="210" t="s">
        <v>491</v>
      </c>
      <c r="E243" s="211" t="s">
        <v>606</v>
      </c>
      <c r="F243" s="211">
        <v>332.8</v>
      </c>
      <c r="G243" s="211"/>
      <c r="H243" s="211">
        <v>405</v>
      </c>
      <c r="I243" s="213">
        <v>419</v>
      </c>
      <c r="J243" s="183" t="s">
        <v>814</v>
      </c>
      <c r="K243" s="184">
        <f t="shared" si="56"/>
        <v>72.199999999999989</v>
      </c>
      <c r="L243" s="185">
        <f t="shared" si="57"/>
        <v>0.21694711538461534</v>
      </c>
      <c r="M243" s="180" t="s">
        <v>596</v>
      </c>
      <c r="N243" s="186">
        <v>43860</v>
      </c>
      <c r="O243" s="1"/>
      <c r="P243" s="1"/>
      <c r="Q243" s="1"/>
      <c r="R243" s="6" t="s">
        <v>794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2">
        <v>144</v>
      </c>
      <c r="B244" s="201">
        <v>43641</v>
      </c>
      <c r="C244" s="201"/>
      <c r="D244" s="202" t="s">
        <v>172</v>
      </c>
      <c r="E244" s="203" t="s">
        <v>593</v>
      </c>
      <c r="F244" s="203">
        <v>386</v>
      </c>
      <c r="G244" s="204"/>
      <c r="H244" s="204">
        <v>395</v>
      </c>
      <c r="I244" s="204">
        <v>452</v>
      </c>
      <c r="J244" s="205" t="s">
        <v>815</v>
      </c>
      <c r="K244" s="206">
        <f t="shared" si="56"/>
        <v>9</v>
      </c>
      <c r="L244" s="207">
        <f t="shared" si="57"/>
        <v>2.3316062176165803E-2</v>
      </c>
      <c r="M244" s="203" t="s">
        <v>616</v>
      </c>
      <c r="N244" s="201">
        <v>43868</v>
      </c>
      <c r="O244" s="1"/>
      <c r="P244" s="1"/>
      <c r="Q244" s="1"/>
      <c r="R244" s="6" t="s">
        <v>794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2">
        <v>145</v>
      </c>
      <c r="B245" s="201">
        <v>43707</v>
      </c>
      <c r="C245" s="201"/>
      <c r="D245" s="202" t="s">
        <v>146</v>
      </c>
      <c r="E245" s="203" t="s">
        <v>593</v>
      </c>
      <c r="F245" s="203">
        <v>137.5</v>
      </c>
      <c r="G245" s="204"/>
      <c r="H245" s="204">
        <v>138.5</v>
      </c>
      <c r="I245" s="204">
        <v>190</v>
      </c>
      <c r="J245" s="205" t="s">
        <v>816</v>
      </c>
      <c r="K245" s="206">
        <f t="shared" si="56"/>
        <v>1</v>
      </c>
      <c r="L245" s="207">
        <f t="shared" si="57"/>
        <v>7.2727272727272727E-3</v>
      </c>
      <c r="M245" s="203" t="s">
        <v>616</v>
      </c>
      <c r="N245" s="201">
        <v>44432</v>
      </c>
      <c r="O245" s="1"/>
      <c r="P245" s="1"/>
      <c r="Q245" s="1"/>
      <c r="R245" s="6" t="s">
        <v>790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8">
        <v>146</v>
      </c>
      <c r="B246" s="209">
        <v>43731</v>
      </c>
      <c r="C246" s="209"/>
      <c r="D246" s="210" t="s">
        <v>439</v>
      </c>
      <c r="E246" s="211" t="s">
        <v>593</v>
      </c>
      <c r="F246" s="211">
        <v>235</v>
      </c>
      <c r="G246" s="211"/>
      <c r="H246" s="211">
        <v>295</v>
      </c>
      <c r="I246" s="213">
        <v>296</v>
      </c>
      <c r="J246" s="183" t="s">
        <v>817</v>
      </c>
      <c r="K246" s="184">
        <f t="shared" si="56"/>
        <v>60</v>
      </c>
      <c r="L246" s="185">
        <f t="shared" si="57"/>
        <v>0.25531914893617019</v>
      </c>
      <c r="M246" s="180" t="s">
        <v>596</v>
      </c>
      <c r="N246" s="186">
        <v>43844</v>
      </c>
      <c r="O246" s="1"/>
      <c r="P246" s="1"/>
      <c r="Q246" s="1"/>
      <c r="R246" s="6" t="s">
        <v>794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8">
        <v>147</v>
      </c>
      <c r="B247" s="209">
        <v>43752</v>
      </c>
      <c r="C247" s="209"/>
      <c r="D247" s="210" t="s">
        <v>818</v>
      </c>
      <c r="E247" s="211" t="s">
        <v>593</v>
      </c>
      <c r="F247" s="211">
        <v>277.5</v>
      </c>
      <c r="G247" s="211"/>
      <c r="H247" s="211">
        <v>333</v>
      </c>
      <c r="I247" s="213">
        <v>333</v>
      </c>
      <c r="J247" s="183" t="s">
        <v>819</v>
      </c>
      <c r="K247" s="184">
        <f t="shared" si="56"/>
        <v>55.5</v>
      </c>
      <c r="L247" s="185">
        <f t="shared" si="57"/>
        <v>0.2</v>
      </c>
      <c r="M247" s="180" t="s">
        <v>596</v>
      </c>
      <c r="N247" s="186">
        <v>43846</v>
      </c>
      <c r="O247" s="1"/>
      <c r="P247" s="1"/>
      <c r="Q247" s="1"/>
      <c r="R247" s="6" t="s">
        <v>790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8">
        <v>148</v>
      </c>
      <c r="B248" s="209">
        <v>43752</v>
      </c>
      <c r="C248" s="209"/>
      <c r="D248" s="210" t="s">
        <v>820</v>
      </c>
      <c r="E248" s="211" t="s">
        <v>593</v>
      </c>
      <c r="F248" s="211">
        <v>930</v>
      </c>
      <c r="G248" s="211"/>
      <c r="H248" s="211">
        <v>1165</v>
      </c>
      <c r="I248" s="213">
        <v>1200</v>
      </c>
      <c r="J248" s="183" t="s">
        <v>821</v>
      </c>
      <c r="K248" s="184">
        <f t="shared" si="56"/>
        <v>235</v>
      </c>
      <c r="L248" s="185">
        <f t="shared" si="57"/>
        <v>0.25268817204301075</v>
      </c>
      <c r="M248" s="180" t="s">
        <v>596</v>
      </c>
      <c r="N248" s="186">
        <v>43847</v>
      </c>
      <c r="O248" s="1"/>
      <c r="P248" s="1"/>
      <c r="Q248" s="1"/>
      <c r="R248" s="6" t="s">
        <v>794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8">
        <v>149</v>
      </c>
      <c r="B249" s="209">
        <v>43753</v>
      </c>
      <c r="C249" s="209"/>
      <c r="D249" s="210" t="s">
        <v>822</v>
      </c>
      <c r="E249" s="211" t="s">
        <v>593</v>
      </c>
      <c r="F249" s="181">
        <v>111</v>
      </c>
      <c r="G249" s="211"/>
      <c r="H249" s="211">
        <v>141</v>
      </c>
      <c r="I249" s="213">
        <v>141</v>
      </c>
      <c r="J249" s="183" t="s">
        <v>823</v>
      </c>
      <c r="K249" s="184">
        <f t="shared" si="56"/>
        <v>30</v>
      </c>
      <c r="L249" s="185">
        <f t="shared" si="57"/>
        <v>0.27027027027027029</v>
      </c>
      <c r="M249" s="180" t="s">
        <v>596</v>
      </c>
      <c r="N249" s="186">
        <v>44328</v>
      </c>
      <c r="O249" s="1"/>
      <c r="P249" s="1"/>
      <c r="Q249" s="1"/>
      <c r="R249" s="6" t="s">
        <v>794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8">
        <v>150</v>
      </c>
      <c r="B250" s="209">
        <v>43753</v>
      </c>
      <c r="C250" s="209"/>
      <c r="D250" s="210" t="s">
        <v>824</v>
      </c>
      <c r="E250" s="211" t="s">
        <v>593</v>
      </c>
      <c r="F250" s="181">
        <v>296</v>
      </c>
      <c r="G250" s="211"/>
      <c r="H250" s="211">
        <v>370</v>
      </c>
      <c r="I250" s="213">
        <v>370</v>
      </c>
      <c r="J250" s="183" t="s">
        <v>687</v>
      </c>
      <c r="K250" s="184">
        <f t="shared" si="56"/>
        <v>74</v>
      </c>
      <c r="L250" s="185">
        <f t="shared" si="57"/>
        <v>0.25</v>
      </c>
      <c r="M250" s="180" t="s">
        <v>596</v>
      </c>
      <c r="N250" s="186">
        <v>43853</v>
      </c>
      <c r="O250" s="1"/>
      <c r="P250" s="1"/>
      <c r="Q250" s="1"/>
      <c r="R250" s="6" t="s">
        <v>794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8">
        <v>151</v>
      </c>
      <c r="B251" s="209">
        <v>43754</v>
      </c>
      <c r="C251" s="209"/>
      <c r="D251" s="210" t="s">
        <v>825</v>
      </c>
      <c r="E251" s="211" t="s">
        <v>593</v>
      </c>
      <c r="F251" s="181">
        <v>300</v>
      </c>
      <c r="G251" s="211"/>
      <c r="H251" s="211">
        <v>382.5</v>
      </c>
      <c r="I251" s="213">
        <v>344</v>
      </c>
      <c r="J251" s="183" t="s">
        <v>826</v>
      </c>
      <c r="K251" s="184">
        <f t="shared" si="56"/>
        <v>82.5</v>
      </c>
      <c r="L251" s="185">
        <f t="shared" si="57"/>
        <v>0.27500000000000002</v>
      </c>
      <c r="M251" s="180" t="s">
        <v>596</v>
      </c>
      <c r="N251" s="186">
        <v>44238</v>
      </c>
      <c r="O251" s="1"/>
      <c r="P251" s="1"/>
      <c r="Q251" s="1"/>
      <c r="R251" s="6" t="s">
        <v>794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8">
        <v>152</v>
      </c>
      <c r="B252" s="209">
        <v>43832</v>
      </c>
      <c r="C252" s="209"/>
      <c r="D252" s="210" t="s">
        <v>827</v>
      </c>
      <c r="E252" s="211" t="s">
        <v>593</v>
      </c>
      <c r="F252" s="181">
        <v>495</v>
      </c>
      <c r="G252" s="211"/>
      <c r="H252" s="211">
        <v>595</v>
      </c>
      <c r="I252" s="213">
        <v>590</v>
      </c>
      <c r="J252" s="183" t="s">
        <v>619</v>
      </c>
      <c r="K252" s="184">
        <f t="shared" si="56"/>
        <v>100</v>
      </c>
      <c r="L252" s="185">
        <f t="shared" si="57"/>
        <v>0.20202020202020202</v>
      </c>
      <c r="M252" s="180" t="s">
        <v>596</v>
      </c>
      <c r="N252" s="186">
        <v>44589</v>
      </c>
      <c r="O252" s="1"/>
      <c r="P252" s="1"/>
      <c r="Q252" s="1"/>
      <c r="R252" s="6" t="s">
        <v>794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8">
        <v>153</v>
      </c>
      <c r="B253" s="209">
        <v>43966</v>
      </c>
      <c r="C253" s="209"/>
      <c r="D253" s="210" t="s">
        <v>76</v>
      </c>
      <c r="E253" s="211" t="s">
        <v>593</v>
      </c>
      <c r="F253" s="181">
        <v>67.5</v>
      </c>
      <c r="G253" s="211"/>
      <c r="H253" s="211">
        <v>86</v>
      </c>
      <c r="I253" s="213">
        <v>86</v>
      </c>
      <c r="J253" s="183" t="s">
        <v>828</v>
      </c>
      <c r="K253" s="184">
        <f t="shared" si="56"/>
        <v>18.5</v>
      </c>
      <c r="L253" s="185">
        <f t="shared" si="57"/>
        <v>0.27407407407407408</v>
      </c>
      <c r="M253" s="180" t="s">
        <v>596</v>
      </c>
      <c r="N253" s="186">
        <v>44008</v>
      </c>
      <c r="O253" s="1"/>
      <c r="P253" s="1"/>
      <c r="Q253" s="1"/>
      <c r="R253" s="6" t="s">
        <v>794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8">
        <v>154</v>
      </c>
      <c r="B254" s="209">
        <v>44035</v>
      </c>
      <c r="C254" s="209"/>
      <c r="D254" s="210" t="s">
        <v>490</v>
      </c>
      <c r="E254" s="211" t="s">
        <v>593</v>
      </c>
      <c r="F254" s="181">
        <v>231</v>
      </c>
      <c r="G254" s="211"/>
      <c r="H254" s="211">
        <v>281</v>
      </c>
      <c r="I254" s="213">
        <v>281</v>
      </c>
      <c r="J254" s="183" t="s">
        <v>687</v>
      </c>
      <c r="K254" s="184">
        <f t="shared" si="56"/>
        <v>50</v>
      </c>
      <c r="L254" s="185">
        <f t="shared" si="57"/>
        <v>0.21645021645021645</v>
      </c>
      <c r="M254" s="180" t="s">
        <v>596</v>
      </c>
      <c r="N254" s="186">
        <v>44358</v>
      </c>
      <c r="O254" s="1"/>
      <c r="P254" s="1"/>
      <c r="Q254" s="1"/>
      <c r="R254" s="6" t="s">
        <v>794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8">
        <v>155</v>
      </c>
      <c r="B255" s="209">
        <v>44092</v>
      </c>
      <c r="C255" s="209"/>
      <c r="D255" s="210" t="s">
        <v>144</v>
      </c>
      <c r="E255" s="211" t="s">
        <v>593</v>
      </c>
      <c r="F255" s="211">
        <v>206</v>
      </c>
      <c r="G255" s="211"/>
      <c r="H255" s="211">
        <v>248</v>
      </c>
      <c r="I255" s="213">
        <v>248</v>
      </c>
      <c r="J255" s="183" t="s">
        <v>687</v>
      </c>
      <c r="K255" s="184">
        <f t="shared" si="56"/>
        <v>42</v>
      </c>
      <c r="L255" s="185">
        <f t="shared" si="57"/>
        <v>0.20388349514563106</v>
      </c>
      <c r="M255" s="180" t="s">
        <v>596</v>
      </c>
      <c r="N255" s="186">
        <v>44214</v>
      </c>
      <c r="O255" s="1"/>
      <c r="P255" s="1"/>
      <c r="Q255" s="1"/>
      <c r="R255" s="6" t="s">
        <v>794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8">
        <v>156</v>
      </c>
      <c r="B256" s="209">
        <v>44140</v>
      </c>
      <c r="C256" s="209"/>
      <c r="D256" s="210" t="s">
        <v>144</v>
      </c>
      <c r="E256" s="211" t="s">
        <v>593</v>
      </c>
      <c r="F256" s="211">
        <v>182.5</v>
      </c>
      <c r="G256" s="211"/>
      <c r="H256" s="211">
        <v>248</v>
      </c>
      <c r="I256" s="213">
        <v>248</v>
      </c>
      <c r="J256" s="183" t="s">
        <v>687</v>
      </c>
      <c r="K256" s="184">
        <f t="shared" si="56"/>
        <v>65.5</v>
      </c>
      <c r="L256" s="185">
        <f t="shared" si="57"/>
        <v>0.35890410958904112</v>
      </c>
      <c r="M256" s="180" t="s">
        <v>596</v>
      </c>
      <c r="N256" s="186">
        <v>44214</v>
      </c>
      <c r="O256" s="1"/>
      <c r="P256" s="1"/>
      <c r="Q256" s="1"/>
      <c r="R256" s="6" t="s">
        <v>794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8">
        <v>157</v>
      </c>
      <c r="B257" s="209">
        <v>44140</v>
      </c>
      <c r="C257" s="209"/>
      <c r="D257" s="210" t="s">
        <v>348</v>
      </c>
      <c r="E257" s="211" t="s">
        <v>593</v>
      </c>
      <c r="F257" s="211">
        <v>247.5</v>
      </c>
      <c r="G257" s="211"/>
      <c r="H257" s="211">
        <v>320</v>
      </c>
      <c r="I257" s="213">
        <v>320</v>
      </c>
      <c r="J257" s="183" t="s">
        <v>687</v>
      </c>
      <c r="K257" s="184">
        <f t="shared" si="56"/>
        <v>72.5</v>
      </c>
      <c r="L257" s="185">
        <f t="shared" si="57"/>
        <v>0.29292929292929293</v>
      </c>
      <c r="M257" s="180" t="s">
        <v>596</v>
      </c>
      <c r="N257" s="186">
        <v>44323</v>
      </c>
      <c r="O257" s="1"/>
      <c r="P257" s="1"/>
      <c r="Q257" s="1"/>
      <c r="R257" s="6" t="s">
        <v>794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8">
        <v>158</v>
      </c>
      <c r="B258" s="209">
        <v>44140</v>
      </c>
      <c r="C258" s="209"/>
      <c r="D258" s="210" t="s">
        <v>203</v>
      </c>
      <c r="E258" s="211" t="s">
        <v>593</v>
      </c>
      <c r="F258" s="181">
        <v>925</v>
      </c>
      <c r="G258" s="211"/>
      <c r="H258" s="211">
        <v>1095</v>
      </c>
      <c r="I258" s="213">
        <v>1093</v>
      </c>
      <c r="J258" s="183" t="s">
        <v>829</v>
      </c>
      <c r="K258" s="184">
        <f t="shared" si="56"/>
        <v>170</v>
      </c>
      <c r="L258" s="185">
        <f t="shared" si="57"/>
        <v>0.18378378378378379</v>
      </c>
      <c r="M258" s="180" t="s">
        <v>596</v>
      </c>
      <c r="N258" s="186">
        <v>44201</v>
      </c>
      <c r="O258" s="1"/>
      <c r="P258" s="1"/>
      <c r="Q258" s="1"/>
      <c r="R258" s="6" t="s">
        <v>794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8">
        <v>159</v>
      </c>
      <c r="B259" s="209">
        <v>44140</v>
      </c>
      <c r="C259" s="209"/>
      <c r="D259" s="210" t="s">
        <v>366</v>
      </c>
      <c r="E259" s="211" t="s">
        <v>593</v>
      </c>
      <c r="F259" s="181">
        <v>332.5</v>
      </c>
      <c r="G259" s="211"/>
      <c r="H259" s="211">
        <v>393</v>
      </c>
      <c r="I259" s="213">
        <v>406</v>
      </c>
      <c r="J259" s="183" t="s">
        <v>830</v>
      </c>
      <c r="K259" s="184">
        <f t="shared" si="56"/>
        <v>60.5</v>
      </c>
      <c r="L259" s="185">
        <f t="shared" si="57"/>
        <v>0.18195488721804512</v>
      </c>
      <c r="M259" s="180" t="s">
        <v>596</v>
      </c>
      <c r="N259" s="186">
        <v>44256</v>
      </c>
      <c r="O259" s="1"/>
      <c r="P259" s="1"/>
      <c r="Q259" s="1"/>
      <c r="R259" s="6" t="s">
        <v>794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8">
        <v>160</v>
      </c>
      <c r="B260" s="209">
        <v>44141</v>
      </c>
      <c r="C260" s="209"/>
      <c r="D260" s="210" t="s">
        <v>490</v>
      </c>
      <c r="E260" s="211" t="s">
        <v>593</v>
      </c>
      <c r="F260" s="181">
        <v>231</v>
      </c>
      <c r="G260" s="211"/>
      <c r="H260" s="211">
        <v>281</v>
      </c>
      <c r="I260" s="213">
        <v>281</v>
      </c>
      <c r="J260" s="183" t="s">
        <v>687</v>
      </c>
      <c r="K260" s="184">
        <f t="shared" si="56"/>
        <v>50</v>
      </c>
      <c r="L260" s="185">
        <f t="shared" si="57"/>
        <v>0.21645021645021645</v>
      </c>
      <c r="M260" s="180" t="s">
        <v>596</v>
      </c>
      <c r="N260" s="186">
        <v>44358</v>
      </c>
      <c r="O260" s="1"/>
      <c r="P260" s="1"/>
      <c r="Q260" s="1"/>
      <c r="R260" s="6" t="s">
        <v>794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8">
        <v>161</v>
      </c>
      <c r="B261" s="209">
        <v>44187</v>
      </c>
      <c r="C261" s="209"/>
      <c r="D261" s="210" t="s">
        <v>831</v>
      </c>
      <c r="E261" s="211" t="s">
        <v>593</v>
      </c>
      <c r="F261" s="181">
        <v>190</v>
      </c>
      <c r="G261" s="211"/>
      <c r="H261" s="211">
        <v>239</v>
      </c>
      <c r="I261" s="213">
        <v>239</v>
      </c>
      <c r="J261" s="183" t="s">
        <v>832</v>
      </c>
      <c r="K261" s="184">
        <f t="shared" si="56"/>
        <v>49</v>
      </c>
      <c r="L261" s="185">
        <f t="shared" si="57"/>
        <v>0.25789473684210529</v>
      </c>
      <c r="M261" s="180" t="s">
        <v>596</v>
      </c>
      <c r="N261" s="186">
        <v>44844</v>
      </c>
      <c r="O261" s="1"/>
      <c r="P261" s="1"/>
      <c r="Q261" s="1"/>
      <c r="R261" s="6" t="s">
        <v>794</v>
      </c>
    </row>
    <row r="262" spans="1:26" ht="12.75" customHeight="1">
      <c r="A262" s="208">
        <v>162</v>
      </c>
      <c r="B262" s="209">
        <v>44258</v>
      </c>
      <c r="C262" s="209"/>
      <c r="D262" s="210" t="s">
        <v>827</v>
      </c>
      <c r="E262" s="211" t="s">
        <v>593</v>
      </c>
      <c r="F262" s="181">
        <v>495</v>
      </c>
      <c r="G262" s="211"/>
      <c r="H262" s="211">
        <v>595</v>
      </c>
      <c r="I262" s="213">
        <v>590</v>
      </c>
      <c r="J262" s="183" t="s">
        <v>619</v>
      </c>
      <c r="K262" s="184">
        <f t="shared" si="56"/>
        <v>100</v>
      </c>
      <c r="L262" s="185">
        <f t="shared" si="57"/>
        <v>0.20202020202020202</v>
      </c>
      <c r="M262" s="180" t="s">
        <v>596</v>
      </c>
      <c r="N262" s="186">
        <v>44589</v>
      </c>
      <c r="O262" s="1"/>
      <c r="P262" s="1"/>
      <c r="R262" s="6" t="s">
        <v>794</v>
      </c>
    </row>
    <row r="263" spans="1:26" ht="12.75" customHeight="1">
      <c r="A263" s="208">
        <v>163</v>
      </c>
      <c r="B263" s="209">
        <v>44274</v>
      </c>
      <c r="C263" s="209"/>
      <c r="D263" s="210" t="s">
        <v>366</v>
      </c>
      <c r="E263" s="211" t="s">
        <v>593</v>
      </c>
      <c r="F263" s="181">
        <v>355</v>
      </c>
      <c r="G263" s="211"/>
      <c r="H263" s="211">
        <v>422.5</v>
      </c>
      <c r="I263" s="213">
        <v>420</v>
      </c>
      <c r="J263" s="183" t="s">
        <v>833</v>
      </c>
      <c r="K263" s="184">
        <f t="shared" si="56"/>
        <v>67.5</v>
      </c>
      <c r="L263" s="185">
        <f t="shared" si="57"/>
        <v>0.19014084507042253</v>
      </c>
      <c r="M263" s="180" t="s">
        <v>596</v>
      </c>
      <c r="N263" s="186">
        <v>44361</v>
      </c>
      <c r="O263" s="1"/>
      <c r="R263" s="226" t="s">
        <v>794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8">
        <v>164</v>
      </c>
      <c r="B264" s="209">
        <v>44295</v>
      </c>
      <c r="C264" s="209"/>
      <c r="D264" s="210" t="s">
        <v>328</v>
      </c>
      <c r="E264" s="211" t="s">
        <v>593</v>
      </c>
      <c r="F264" s="181">
        <v>555</v>
      </c>
      <c r="G264" s="211"/>
      <c r="H264" s="211">
        <v>663</v>
      </c>
      <c r="I264" s="213">
        <v>663</v>
      </c>
      <c r="J264" s="183" t="s">
        <v>834</v>
      </c>
      <c r="K264" s="184">
        <f t="shared" si="56"/>
        <v>108</v>
      </c>
      <c r="L264" s="185">
        <f t="shared" si="57"/>
        <v>0.19459459459459461</v>
      </c>
      <c r="M264" s="180" t="s">
        <v>596</v>
      </c>
      <c r="N264" s="186">
        <v>44321</v>
      </c>
      <c r="O264" s="1"/>
      <c r="P264" s="1"/>
      <c r="Q264" s="1"/>
      <c r="R264" s="226" t="s">
        <v>794</v>
      </c>
    </row>
    <row r="265" spans="1:26" ht="12.75" customHeight="1">
      <c r="A265" s="208">
        <v>165</v>
      </c>
      <c r="B265" s="209">
        <v>44308</v>
      </c>
      <c r="C265" s="209"/>
      <c r="D265" s="210" t="s">
        <v>798</v>
      </c>
      <c r="E265" s="211" t="s">
        <v>593</v>
      </c>
      <c r="F265" s="181">
        <v>126.5</v>
      </c>
      <c r="G265" s="211"/>
      <c r="H265" s="211">
        <v>155</v>
      </c>
      <c r="I265" s="213">
        <v>155</v>
      </c>
      <c r="J265" s="183" t="s">
        <v>687</v>
      </c>
      <c r="K265" s="184">
        <f t="shared" si="56"/>
        <v>28.5</v>
      </c>
      <c r="L265" s="185">
        <f t="shared" si="57"/>
        <v>0.22529644268774704</v>
      </c>
      <c r="M265" s="180" t="s">
        <v>596</v>
      </c>
      <c r="N265" s="186">
        <v>44362</v>
      </c>
      <c r="O265" s="1"/>
      <c r="R265" s="226" t="s">
        <v>794</v>
      </c>
    </row>
    <row r="266" spans="1:26" ht="12.75" customHeight="1">
      <c r="A266" s="187">
        <v>166</v>
      </c>
      <c r="B266" s="218">
        <v>44368</v>
      </c>
      <c r="C266" s="218"/>
      <c r="D266" s="189" t="s">
        <v>835</v>
      </c>
      <c r="E266" s="191" t="s">
        <v>593</v>
      </c>
      <c r="F266" s="219">
        <v>287.5</v>
      </c>
      <c r="G266" s="191"/>
      <c r="H266" s="191">
        <v>245</v>
      </c>
      <c r="I266" s="192">
        <v>344</v>
      </c>
      <c r="J266" s="193" t="s">
        <v>836</v>
      </c>
      <c r="K266" s="194">
        <f t="shared" si="56"/>
        <v>-42.5</v>
      </c>
      <c r="L266" s="195">
        <f t="shared" si="57"/>
        <v>-0.14782608695652175</v>
      </c>
      <c r="M266" s="191" t="s">
        <v>607</v>
      </c>
      <c r="N266" s="188">
        <v>44508</v>
      </c>
      <c r="O266" s="1"/>
      <c r="R266" s="226" t="s">
        <v>794</v>
      </c>
    </row>
    <row r="267" spans="1:26" ht="12.75" customHeight="1">
      <c r="A267" s="208">
        <v>167</v>
      </c>
      <c r="B267" s="209">
        <v>44368</v>
      </c>
      <c r="C267" s="209"/>
      <c r="D267" s="210" t="s">
        <v>490</v>
      </c>
      <c r="E267" s="211" t="s">
        <v>593</v>
      </c>
      <c r="F267" s="181">
        <v>241</v>
      </c>
      <c r="G267" s="211"/>
      <c r="H267" s="211">
        <v>298</v>
      </c>
      <c r="I267" s="213">
        <v>320</v>
      </c>
      <c r="J267" s="183" t="s">
        <v>687</v>
      </c>
      <c r="K267" s="184">
        <f t="shared" si="56"/>
        <v>57</v>
      </c>
      <c r="L267" s="185">
        <f t="shared" si="57"/>
        <v>0.23651452282157676</v>
      </c>
      <c r="M267" s="180" t="s">
        <v>596</v>
      </c>
      <c r="N267" s="186">
        <v>44802</v>
      </c>
      <c r="O267" s="41"/>
      <c r="R267" s="226" t="s">
        <v>794</v>
      </c>
    </row>
    <row r="268" spans="1:26" ht="12.75" customHeight="1">
      <c r="A268" s="208">
        <v>168</v>
      </c>
      <c r="B268" s="209">
        <v>44406</v>
      </c>
      <c r="C268" s="209"/>
      <c r="D268" s="210" t="s">
        <v>798</v>
      </c>
      <c r="E268" s="211" t="s">
        <v>593</v>
      </c>
      <c r="F268" s="181">
        <v>162.5</v>
      </c>
      <c r="G268" s="211"/>
      <c r="H268" s="211">
        <v>200</v>
      </c>
      <c r="I268" s="213">
        <v>200</v>
      </c>
      <c r="J268" s="183" t="s">
        <v>687</v>
      </c>
      <c r="K268" s="184">
        <f t="shared" si="56"/>
        <v>37.5</v>
      </c>
      <c r="L268" s="185">
        <f t="shared" si="57"/>
        <v>0.23076923076923078</v>
      </c>
      <c r="M268" s="180" t="s">
        <v>596</v>
      </c>
      <c r="N268" s="186">
        <v>44802</v>
      </c>
      <c r="O268" s="1"/>
      <c r="R268" s="226" t="s">
        <v>794</v>
      </c>
    </row>
    <row r="269" spans="1:26" ht="12.75" customHeight="1">
      <c r="A269" s="208">
        <v>169</v>
      </c>
      <c r="B269" s="209">
        <v>44462</v>
      </c>
      <c r="C269" s="209"/>
      <c r="D269" s="210" t="s">
        <v>447</v>
      </c>
      <c r="E269" s="211" t="s">
        <v>593</v>
      </c>
      <c r="F269" s="181">
        <v>1235</v>
      </c>
      <c r="G269" s="211"/>
      <c r="H269" s="211">
        <v>1505</v>
      </c>
      <c r="I269" s="213">
        <v>1500</v>
      </c>
      <c r="J269" s="183" t="s">
        <v>687</v>
      </c>
      <c r="K269" s="184">
        <f t="shared" si="56"/>
        <v>270</v>
      </c>
      <c r="L269" s="185">
        <f t="shared" si="57"/>
        <v>0.21862348178137653</v>
      </c>
      <c r="M269" s="180" t="s">
        <v>596</v>
      </c>
      <c r="N269" s="186">
        <v>44564</v>
      </c>
      <c r="O269" s="1"/>
      <c r="R269" s="226" t="s">
        <v>794</v>
      </c>
    </row>
    <row r="270" spans="1:26" ht="12.75" customHeight="1">
      <c r="A270" s="227">
        <v>170</v>
      </c>
      <c r="B270" s="228">
        <v>44480</v>
      </c>
      <c r="C270" s="228"/>
      <c r="D270" s="229" t="s">
        <v>837</v>
      </c>
      <c r="E270" s="230" t="s">
        <v>593</v>
      </c>
      <c r="F270" s="62">
        <v>58.75</v>
      </c>
      <c r="G270" s="230"/>
      <c r="H270" s="231"/>
      <c r="I270" s="56"/>
      <c r="J270" s="232" t="s">
        <v>594</v>
      </c>
      <c r="K270" s="227"/>
      <c r="L270" s="228"/>
      <c r="M270" s="228"/>
      <c r="N270" s="229"/>
      <c r="O270" s="41"/>
      <c r="R270" s="226" t="s">
        <v>794</v>
      </c>
    </row>
    <row r="271" spans="1:26" ht="12.75" customHeight="1">
      <c r="A271" s="233">
        <v>171</v>
      </c>
      <c r="B271" s="234">
        <v>44481</v>
      </c>
      <c r="C271" s="234"/>
      <c r="D271" s="235" t="s">
        <v>279</v>
      </c>
      <c r="E271" s="56" t="s">
        <v>593</v>
      </c>
      <c r="F271" s="236" t="s">
        <v>838</v>
      </c>
      <c r="G271" s="56"/>
      <c r="H271" s="56"/>
      <c r="I271" s="56">
        <v>380</v>
      </c>
      <c r="J271" s="237" t="s">
        <v>594</v>
      </c>
      <c r="K271" s="233"/>
      <c r="L271" s="234"/>
      <c r="M271" s="234"/>
      <c r="N271" s="235"/>
      <c r="O271" s="41"/>
      <c r="R271" s="226" t="s">
        <v>794</v>
      </c>
    </row>
    <row r="272" spans="1:26" ht="12.75" customHeight="1">
      <c r="A272" s="208">
        <v>172</v>
      </c>
      <c r="B272" s="209">
        <v>44481</v>
      </c>
      <c r="C272" s="209"/>
      <c r="D272" s="210" t="s">
        <v>839</v>
      </c>
      <c r="E272" s="211" t="s">
        <v>593</v>
      </c>
      <c r="F272" s="181">
        <v>45.5</v>
      </c>
      <c r="G272" s="211"/>
      <c r="H272" s="211">
        <v>56.5</v>
      </c>
      <c r="I272" s="213">
        <v>56</v>
      </c>
      <c r="J272" s="183" t="s">
        <v>840</v>
      </c>
      <c r="K272" s="184">
        <f t="shared" ref="K272:K273" si="58">H272-F272</f>
        <v>11</v>
      </c>
      <c r="L272" s="185">
        <f t="shared" ref="L272:L273" si="59">K272/F272</f>
        <v>0.24175824175824176</v>
      </c>
      <c r="M272" s="180" t="s">
        <v>596</v>
      </c>
      <c r="N272" s="186">
        <v>44881</v>
      </c>
      <c r="O272" s="41"/>
      <c r="R272" s="226"/>
    </row>
    <row r="273" spans="1:38" ht="12.75" customHeight="1">
      <c r="A273" s="208">
        <v>173</v>
      </c>
      <c r="B273" s="209">
        <v>44551</v>
      </c>
      <c r="C273" s="209"/>
      <c r="D273" s="210" t="s">
        <v>131</v>
      </c>
      <c r="E273" s="211" t="s">
        <v>593</v>
      </c>
      <c r="F273" s="181">
        <v>2300</v>
      </c>
      <c r="G273" s="211"/>
      <c r="H273" s="211">
        <f>(2820+2200)/2</f>
        <v>2510</v>
      </c>
      <c r="I273" s="213">
        <v>3000</v>
      </c>
      <c r="J273" s="183" t="s">
        <v>841</v>
      </c>
      <c r="K273" s="184">
        <f t="shared" si="58"/>
        <v>210</v>
      </c>
      <c r="L273" s="185">
        <f t="shared" si="59"/>
        <v>9.1304347826086957E-2</v>
      </c>
      <c r="M273" s="180" t="s">
        <v>596</v>
      </c>
      <c r="N273" s="186">
        <v>44649</v>
      </c>
      <c r="O273" s="1"/>
      <c r="R273" s="226"/>
    </row>
    <row r="274" spans="1:38" ht="12.75" customHeight="1">
      <c r="A274" s="58">
        <v>174</v>
      </c>
      <c r="B274" s="234">
        <v>44606</v>
      </c>
      <c r="C274" s="58"/>
      <c r="D274" s="58" t="s">
        <v>437</v>
      </c>
      <c r="E274" s="56" t="s">
        <v>593</v>
      </c>
      <c r="F274" s="56" t="s">
        <v>842</v>
      </c>
      <c r="G274" s="56"/>
      <c r="H274" s="56"/>
      <c r="I274" s="56">
        <v>764</v>
      </c>
      <c r="J274" s="56" t="s">
        <v>594</v>
      </c>
      <c r="K274" s="56"/>
      <c r="L274" s="56"/>
      <c r="M274" s="56"/>
      <c r="N274" s="58"/>
      <c r="O274" s="41"/>
      <c r="R274" s="226"/>
    </row>
    <row r="275" spans="1:38" ht="12.75" customHeight="1">
      <c r="A275" s="208">
        <v>175</v>
      </c>
      <c r="B275" s="209">
        <v>44613</v>
      </c>
      <c r="C275" s="209"/>
      <c r="D275" s="210" t="s">
        <v>447</v>
      </c>
      <c r="E275" s="211" t="s">
        <v>593</v>
      </c>
      <c r="F275" s="181">
        <v>1255</v>
      </c>
      <c r="G275" s="211"/>
      <c r="H275" s="211">
        <v>1515</v>
      </c>
      <c r="I275" s="213">
        <v>1510</v>
      </c>
      <c r="J275" s="183" t="s">
        <v>687</v>
      </c>
      <c r="K275" s="184">
        <f>H275-F275</f>
        <v>260</v>
      </c>
      <c r="L275" s="185">
        <f>K275/F275</f>
        <v>0.20717131474103587</v>
      </c>
      <c r="M275" s="180" t="s">
        <v>596</v>
      </c>
      <c r="N275" s="186">
        <v>44834</v>
      </c>
      <c r="O275" s="41"/>
      <c r="R275" s="226"/>
    </row>
    <row r="276" spans="1:38" ht="12.75" customHeight="1">
      <c r="A276">
        <v>176</v>
      </c>
      <c r="B276" s="234">
        <v>44670</v>
      </c>
      <c r="C276" s="234"/>
      <c r="D276" s="58" t="s">
        <v>553</v>
      </c>
      <c r="E276" s="238" t="s">
        <v>593</v>
      </c>
      <c r="F276" s="56" t="s">
        <v>843</v>
      </c>
      <c r="G276" s="56"/>
      <c r="H276" s="56"/>
      <c r="I276" s="56">
        <v>553</v>
      </c>
      <c r="J276" s="56" t="s">
        <v>594</v>
      </c>
      <c r="K276" s="56"/>
      <c r="L276" s="56"/>
      <c r="M276" s="56"/>
      <c r="N276" s="56"/>
      <c r="O276" s="41"/>
      <c r="R276" s="226"/>
    </row>
    <row r="277" spans="1:38" ht="12.75" customHeight="1">
      <c r="A277" s="208">
        <v>177</v>
      </c>
      <c r="B277" s="209">
        <v>44746</v>
      </c>
      <c r="C277" s="209"/>
      <c r="D277" s="210" t="s">
        <v>844</v>
      </c>
      <c r="E277" s="211" t="s">
        <v>593</v>
      </c>
      <c r="F277" s="181">
        <v>207.5</v>
      </c>
      <c r="G277" s="211"/>
      <c r="H277" s="211">
        <v>254</v>
      </c>
      <c r="I277" s="213">
        <v>254</v>
      </c>
      <c r="J277" s="183" t="s">
        <v>687</v>
      </c>
      <c r="K277" s="184">
        <f t="shared" ref="K277:K279" si="60">H277-F277</f>
        <v>46.5</v>
      </c>
      <c r="L277" s="185">
        <f t="shared" ref="L277:L279" si="61">K277/F277</f>
        <v>0.22409638554216868</v>
      </c>
      <c r="M277" s="180" t="s">
        <v>596</v>
      </c>
      <c r="N277" s="186">
        <v>44792</v>
      </c>
      <c r="O277" s="1"/>
      <c r="R277" s="226"/>
    </row>
    <row r="278" spans="1:38" ht="12.75" customHeight="1">
      <c r="A278" s="208">
        <v>178</v>
      </c>
      <c r="B278" s="209">
        <v>44775</v>
      </c>
      <c r="C278" s="209"/>
      <c r="D278" s="210" t="s">
        <v>492</v>
      </c>
      <c r="E278" s="211" t="s">
        <v>593</v>
      </c>
      <c r="F278" s="181">
        <v>31.25</v>
      </c>
      <c r="G278" s="211"/>
      <c r="H278" s="211">
        <v>38.75</v>
      </c>
      <c r="I278" s="213">
        <v>38</v>
      </c>
      <c r="J278" s="183" t="s">
        <v>687</v>
      </c>
      <c r="K278" s="184">
        <f t="shared" si="60"/>
        <v>7.5</v>
      </c>
      <c r="L278" s="185">
        <f t="shared" si="61"/>
        <v>0.24</v>
      </c>
      <c r="M278" s="180" t="s">
        <v>596</v>
      </c>
      <c r="N278" s="186">
        <v>44844</v>
      </c>
      <c r="O278" s="41"/>
      <c r="R278" s="62"/>
    </row>
    <row r="279" spans="1:38" ht="12.75" customHeight="1">
      <c r="A279" s="208">
        <v>179</v>
      </c>
      <c r="B279" s="209">
        <v>44841</v>
      </c>
      <c r="C279" s="209"/>
      <c r="D279" s="210" t="s">
        <v>845</v>
      </c>
      <c r="E279" s="211" t="s">
        <v>593</v>
      </c>
      <c r="F279" s="181">
        <v>665</v>
      </c>
      <c r="G279" s="211"/>
      <c r="H279" s="211">
        <v>807.5</v>
      </c>
      <c r="I279" s="213">
        <v>840</v>
      </c>
      <c r="J279" s="183" t="s">
        <v>841</v>
      </c>
      <c r="K279" s="184">
        <f t="shared" si="60"/>
        <v>142.5</v>
      </c>
      <c r="L279" s="185">
        <f t="shared" si="61"/>
        <v>0.21428571428571427</v>
      </c>
      <c r="M279" s="180" t="s">
        <v>596</v>
      </c>
      <c r="N279" s="186">
        <v>45097</v>
      </c>
      <c r="O279" s="41"/>
      <c r="R279" s="62"/>
    </row>
    <row r="280" spans="1:38" ht="12.75" customHeight="1">
      <c r="A280" s="233">
        <v>180</v>
      </c>
      <c r="B280" s="234">
        <v>44844</v>
      </c>
      <c r="C280" s="58"/>
      <c r="D280" s="58" t="s">
        <v>439</v>
      </c>
      <c r="E280" s="238" t="s">
        <v>593</v>
      </c>
      <c r="F280" s="56" t="s">
        <v>846</v>
      </c>
      <c r="G280" s="56"/>
      <c r="H280" s="56"/>
      <c r="I280" s="56">
        <v>291</v>
      </c>
      <c r="J280" s="56" t="s">
        <v>594</v>
      </c>
      <c r="K280" s="56"/>
      <c r="L280" s="56"/>
      <c r="M280" s="56"/>
      <c r="N280" s="56"/>
      <c r="O280" s="41"/>
      <c r="Q280" s="41"/>
      <c r="R280" s="62"/>
    </row>
    <row r="281" spans="1:38" ht="12.75" customHeight="1">
      <c r="A281" s="233">
        <v>181</v>
      </c>
      <c r="B281" s="234">
        <v>44845</v>
      </c>
      <c r="C281" s="58"/>
      <c r="D281" s="58" t="s">
        <v>437</v>
      </c>
      <c r="E281" s="238" t="s">
        <v>593</v>
      </c>
      <c r="F281" s="56" t="s">
        <v>847</v>
      </c>
      <c r="G281" s="56"/>
      <c r="H281" s="56"/>
      <c r="I281" s="56">
        <v>765</v>
      </c>
      <c r="J281" s="56" t="s">
        <v>594</v>
      </c>
      <c r="K281" s="56"/>
      <c r="L281" s="56"/>
      <c r="M281" s="56"/>
      <c r="N281" s="56"/>
      <c r="O281" s="41"/>
      <c r="Q281" s="41"/>
      <c r="R281" s="62"/>
    </row>
    <row r="282" spans="1:38" ht="12.75" customHeight="1">
      <c r="A282" s="208">
        <v>182</v>
      </c>
      <c r="B282" s="209">
        <v>44981</v>
      </c>
      <c r="C282" s="209"/>
      <c r="D282" s="210" t="s">
        <v>454</v>
      </c>
      <c r="E282" s="211" t="s">
        <v>593</v>
      </c>
      <c r="F282" s="181">
        <v>1675</v>
      </c>
      <c r="G282" s="211"/>
      <c r="H282" s="211">
        <v>2080</v>
      </c>
      <c r="I282" s="213">
        <v>2080</v>
      </c>
      <c r="J282" s="183" t="s">
        <v>687</v>
      </c>
      <c r="K282" s="184">
        <f>H282-F282</f>
        <v>405</v>
      </c>
      <c r="L282" s="185">
        <f>K282/F282</f>
        <v>0.2417910447761194</v>
      </c>
      <c r="M282" s="180" t="s">
        <v>596</v>
      </c>
      <c r="N282" s="186">
        <v>45119</v>
      </c>
      <c r="O282" s="41"/>
      <c r="R282" s="62" t="s">
        <v>923</v>
      </c>
    </row>
    <row r="283" spans="1:38" ht="12.75" customHeight="1">
      <c r="A283" s="208">
        <v>183</v>
      </c>
      <c r="B283" s="209">
        <v>44986</v>
      </c>
      <c r="C283" s="209"/>
      <c r="D283" s="210" t="s">
        <v>492</v>
      </c>
      <c r="E283" s="211" t="s">
        <v>593</v>
      </c>
      <c r="F283" s="181">
        <v>57.5</v>
      </c>
      <c r="G283" s="211"/>
      <c r="H283" s="211">
        <v>120</v>
      </c>
      <c r="I283" s="213">
        <v>120</v>
      </c>
      <c r="J283" s="183" t="s">
        <v>687</v>
      </c>
      <c r="K283" s="184">
        <f>H283-F283</f>
        <v>62.5</v>
      </c>
      <c r="L283" s="185">
        <f>K283/F283</f>
        <v>1.0869565217391304</v>
      </c>
      <c r="M283" s="180" t="s">
        <v>596</v>
      </c>
      <c r="N283" s="186">
        <v>45049</v>
      </c>
      <c r="O283" s="41"/>
      <c r="R283" s="62" t="s">
        <v>923</v>
      </c>
    </row>
    <row r="284" spans="1:38" ht="12.75" customHeight="1">
      <c r="A284" s="239">
        <v>184</v>
      </c>
      <c r="B284" s="234">
        <v>45008</v>
      </c>
      <c r="C284" s="234"/>
      <c r="D284" s="58" t="s">
        <v>509</v>
      </c>
      <c r="E284" s="238" t="s">
        <v>593</v>
      </c>
      <c r="F284" s="238" t="s">
        <v>848</v>
      </c>
      <c r="G284" s="56"/>
      <c r="H284" s="56"/>
      <c r="I284" s="56">
        <v>3523</v>
      </c>
      <c r="J284" s="56" t="s">
        <v>594</v>
      </c>
      <c r="K284" s="56"/>
      <c r="L284" s="56"/>
      <c r="M284" s="56"/>
      <c r="N284" s="56"/>
      <c r="O284" s="41"/>
      <c r="R284" s="62" t="s">
        <v>923</v>
      </c>
    </row>
    <row r="285" spans="1:38" ht="12.75" customHeight="1">
      <c r="A285" s="233">
        <v>185</v>
      </c>
      <c r="B285" s="234">
        <v>45027</v>
      </c>
      <c r="C285" s="58"/>
      <c r="D285" s="58" t="s">
        <v>849</v>
      </c>
      <c r="E285" s="238" t="s">
        <v>593</v>
      </c>
      <c r="F285" s="56" t="s">
        <v>850</v>
      </c>
      <c r="G285" s="56"/>
      <c r="H285" s="56"/>
      <c r="I285" s="56">
        <v>810</v>
      </c>
      <c r="J285" s="56" t="s">
        <v>594</v>
      </c>
      <c r="K285" s="56"/>
      <c r="L285" s="56"/>
      <c r="M285" s="56"/>
      <c r="N285" s="56"/>
      <c r="O285" s="41"/>
      <c r="R285" s="62" t="s">
        <v>923</v>
      </c>
    </row>
    <row r="286" spans="1:38" ht="12.75" customHeight="1">
      <c r="A286" s="233">
        <v>186</v>
      </c>
      <c r="B286" s="234">
        <v>45050</v>
      </c>
      <c r="C286" s="58"/>
      <c r="D286" s="58" t="s">
        <v>42</v>
      </c>
      <c r="E286" s="238" t="s">
        <v>593</v>
      </c>
      <c r="F286" s="56" t="s">
        <v>851</v>
      </c>
      <c r="G286" s="56"/>
      <c r="H286" s="56"/>
      <c r="I286" s="56">
        <v>5040</v>
      </c>
      <c r="J286" s="56" t="s">
        <v>594</v>
      </c>
      <c r="K286" s="56"/>
      <c r="L286" s="56"/>
      <c r="M286" s="56"/>
      <c r="N286" s="56"/>
      <c r="O286" s="41"/>
      <c r="R286" s="62" t="s">
        <v>923</v>
      </c>
    </row>
    <row r="287" spans="1:38" ht="12.75" customHeight="1">
      <c r="A287" s="227">
        <v>187</v>
      </c>
      <c r="B287" s="228">
        <v>45075</v>
      </c>
      <c r="C287" s="240"/>
      <c r="D287" s="240" t="s">
        <v>852</v>
      </c>
      <c r="E287" s="241" t="s">
        <v>593</v>
      </c>
      <c r="F287" s="230" t="s">
        <v>853</v>
      </c>
      <c r="G287" s="230"/>
      <c r="H287" s="230"/>
      <c r="I287" s="230">
        <v>732</v>
      </c>
      <c r="J287" s="230" t="s">
        <v>594</v>
      </c>
      <c r="K287" s="230"/>
      <c r="L287" s="230"/>
      <c r="M287" s="230"/>
      <c r="N287" s="230"/>
      <c r="O287" s="41"/>
      <c r="Q287" s="41"/>
      <c r="R287" s="62" t="s">
        <v>923</v>
      </c>
      <c r="T287" s="41"/>
      <c r="V287" s="41"/>
      <c r="W287" s="62"/>
      <c r="Y287" s="41"/>
      <c r="AA287" s="41"/>
      <c r="AB287" s="62"/>
      <c r="AD287" s="41"/>
      <c r="AF287" s="41"/>
      <c r="AG287" s="62"/>
      <c r="AI287" s="41"/>
      <c r="AK287" s="41"/>
      <c r="AL287" s="62"/>
    </row>
    <row r="288" spans="1:38" ht="12.75" customHeight="1">
      <c r="A288" s="233">
        <v>188</v>
      </c>
      <c r="B288" s="234">
        <v>45078</v>
      </c>
      <c r="C288" s="58"/>
      <c r="D288" s="58" t="s">
        <v>541</v>
      </c>
      <c r="E288" s="238" t="s">
        <v>593</v>
      </c>
      <c r="F288" s="56" t="s">
        <v>854</v>
      </c>
      <c r="G288" s="56"/>
      <c r="H288" s="56"/>
      <c r="I288" s="56">
        <v>4300</v>
      </c>
      <c r="J288" s="56" t="s">
        <v>594</v>
      </c>
      <c r="K288" s="56"/>
      <c r="L288" s="56"/>
      <c r="M288" s="56"/>
      <c r="N288" s="56"/>
      <c r="O288" s="41"/>
      <c r="Q288" s="41"/>
      <c r="R288" s="62" t="s">
        <v>923</v>
      </c>
      <c r="T288" s="41"/>
      <c r="V288" s="41"/>
      <c r="W288" s="62"/>
      <c r="Y288" s="41"/>
      <c r="AA288" s="41"/>
      <c r="AB288" s="62"/>
      <c r="AD288" s="41"/>
      <c r="AF288" s="41"/>
      <c r="AG288" s="62"/>
      <c r="AI288" s="41"/>
      <c r="AK288" s="41"/>
      <c r="AL288" s="62"/>
    </row>
    <row r="289" spans="1:38" ht="12.75" customHeight="1">
      <c r="A289" s="233">
        <v>189</v>
      </c>
      <c r="B289" s="234">
        <v>45103</v>
      </c>
      <c r="C289" s="58"/>
      <c r="D289" s="58" t="s">
        <v>890</v>
      </c>
      <c r="E289" s="238" t="s">
        <v>593</v>
      </c>
      <c r="F289" s="56" t="s">
        <v>667</v>
      </c>
      <c r="G289" s="56"/>
      <c r="H289" s="56"/>
      <c r="I289" s="56">
        <v>383</v>
      </c>
      <c r="J289" s="56" t="s">
        <v>594</v>
      </c>
      <c r="K289" s="56"/>
      <c r="L289" s="56"/>
      <c r="M289" s="56"/>
      <c r="N289" s="56"/>
      <c r="O289" s="41"/>
      <c r="Q289" s="41"/>
      <c r="R289" s="62" t="s">
        <v>923</v>
      </c>
      <c r="T289" s="41"/>
      <c r="V289" s="41"/>
      <c r="W289" s="62"/>
      <c r="Y289" s="41"/>
      <c r="AA289" s="41"/>
      <c r="AB289" s="62"/>
      <c r="AD289" s="41"/>
      <c r="AF289" s="41"/>
      <c r="AG289" s="62"/>
      <c r="AI289" s="41"/>
      <c r="AK289" s="41"/>
      <c r="AL289" s="62"/>
    </row>
    <row r="290" spans="1:38" ht="12.75" customHeight="1">
      <c r="A290" s="233">
        <v>190</v>
      </c>
      <c r="B290" s="234">
        <v>45120</v>
      </c>
      <c r="C290" s="58"/>
      <c r="D290" s="58" t="s">
        <v>540</v>
      </c>
      <c r="E290" s="238" t="s">
        <v>593</v>
      </c>
      <c r="F290" s="56" t="s">
        <v>887</v>
      </c>
      <c r="G290" s="56"/>
      <c r="H290" s="56"/>
      <c r="I290" s="56">
        <v>2935</v>
      </c>
      <c r="J290" s="56" t="s">
        <v>594</v>
      </c>
      <c r="K290" s="56"/>
      <c r="L290" s="56"/>
      <c r="M290" s="56"/>
      <c r="N290" s="56"/>
      <c r="O290" s="41"/>
      <c r="Q290" s="41"/>
      <c r="R290" s="62" t="s">
        <v>923</v>
      </c>
      <c r="T290" s="41"/>
      <c r="V290" s="41"/>
      <c r="W290" s="62"/>
      <c r="Y290" s="41"/>
      <c r="AA290" s="41"/>
      <c r="AB290" s="62"/>
      <c r="AD290" s="41"/>
      <c r="AF290" s="41"/>
      <c r="AG290" s="62"/>
      <c r="AI290" s="41"/>
      <c r="AK290" s="41"/>
      <c r="AL290" s="62"/>
    </row>
    <row r="291" spans="1:38" ht="12.75" customHeight="1">
      <c r="A291" s="233">
        <v>191</v>
      </c>
      <c r="B291" s="234">
        <v>45125</v>
      </c>
      <c r="C291" s="58"/>
      <c r="D291" s="58" t="s">
        <v>203</v>
      </c>
      <c r="E291" s="238" t="s">
        <v>593</v>
      </c>
      <c r="F291" s="56" t="s">
        <v>894</v>
      </c>
      <c r="G291" s="56"/>
      <c r="H291" s="56"/>
      <c r="I291" s="56">
        <v>4895</v>
      </c>
      <c r="J291" s="56" t="s">
        <v>594</v>
      </c>
      <c r="K291" s="56"/>
      <c r="L291" s="56"/>
      <c r="M291" s="56"/>
      <c r="N291" s="56"/>
      <c r="O291" s="41"/>
      <c r="R291" s="62" t="s">
        <v>923</v>
      </c>
      <c r="T291" s="41"/>
      <c r="W291" s="62"/>
      <c r="Y291" s="41"/>
      <c r="AB291" s="62"/>
      <c r="AD291" s="41"/>
      <c r="AG291" s="62"/>
      <c r="AI291" s="41"/>
      <c r="AL291" s="62"/>
    </row>
    <row r="292" spans="1:38" ht="12.75" customHeight="1">
      <c r="A292" s="233">
        <v>192</v>
      </c>
      <c r="B292" s="234">
        <v>45145</v>
      </c>
      <c r="C292" s="58"/>
      <c r="D292" s="58" t="s">
        <v>993</v>
      </c>
      <c r="E292" s="238" t="s">
        <v>593</v>
      </c>
      <c r="F292" s="56" t="s">
        <v>994</v>
      </c>
      <c r="G292" s="56"/>
      <c r="H292" s="56"/>
      <c r="I292" s="56">
        <v>725</v>
      </c>
      <c r="J292" s="56" t="s">
        <v>594</v>
      </c>
      <c r="K292" s="56"/>
      <c r="L292" s="56"/>
      <c r="M292" s="56"/>
      <c r="N292" s="56"/>
      <c r="O292" s="41"/>
      <c r="R292" s="62"/>
      <c r="T292" s="41"/>
      <c r="W292" s="62"/>
      <c r="Y292" s="41"/>
      <c r="AB292" s="62"/>
      <c r="AD292" s="41"/>
      <c r="AG292" s="62"/>
      <c r="AI292" s="41"/>
      <c r="AL292" s="62"/>
    </row>
    <row r="293" spans="1:38" ht="12.75" customHeight="1">
      <c r="A293" s="233"/>
      <c r="B293" s="234"/>
      <c r="C293" s="58"/>
      <c r="D293" s="58"/>
      <c r="E293" s="238"/>
      <c r="F293" s="56"/>
      <c r="G293" s="56"/>
      <c r="H293" s="56"/>
      <c r="I293" s="56"/>
      <c r="J293" s="56"/>
      <c r="K293" s="56"/>
      <c r="L293" s="56"/>
      <c r="M293" s="56"/>
      <c r="N293" s="56"/>
      <c r="O293" s="41"/>
      <c r="R293" s="62"/>
      <c r="T293" s="41"/>
      <c r="W293" s="62"/>
      <c r="Y293" s="41"/>
      <c r="AB293" s="62"/>
      <c r="AD293" s="41"/>
      <c r="AG293" s="62"/>
      <c r="AI293" s="41"/>
      <c r="AL293" s="62"/>
    </row>
    <row r="294" spans="1:38" ht="12.75" customHeight="1">
      <c r="A294" s="233"/>
      <c r="B294" s="234"/>
      <c r="C294" s="58"/>
      <c r="D294" s="58"/>
      <c r="E294" s="238"/>
      <c r="F294" s="56"/>
      <c r="G294" s="56"/>
      <c r="H294" s="56"/>
      <c r="I294" s="56"/>
      <c r="J294" s="56"/>
      <c r="K294" s="56"/>
      <c r="L294" s="56"/>
      <c r="M294" s="56"/>
      <c r="N294" s="56"/>
      <c r="O294" s="41"/>
      <c r="R294" s="62"/>
      <c r="T294" s="41"/>
      <c r="W294" s="62"/>
      <c r="Y294" s="41"/>
      <c r="AB294" s="62"/>
      <c r="AD294" s="41"/>
      <c r="AG294" s="62"/>
      <c r="AI294" s="41"/>
      <c r="AL294" s="62"/>
    </row>
    <row r="295" spans="1:38" ht="12.75" customHeight="1">
      <c r="A295" s="58"/>
      <c r="B295" s="58"/>
      <c r="C295" s="58"/>
      <c r="D295" s="58"/>
      <c r="E295" s="58"/>
      <c r="F295" s="56"/>
      <c r="G295" s="56"/>
      <c r="H295" s="56"/>
      <c r="I295" s="56"/>
      <c r="J295" s="31"/>
      <c r="K295" s="56"/>
      <c r="L295" s="56"/>
      <c r="M295" s="56"/>
      <c r="N295" s="58"/>
      <c r="O295" s="41"/>
      <c r="R295" s="62"/>
      <c r="T295" s="41"/>
      <c r="W295" s="62"/>
      <c r="Y295" s="41"/>
      <c r="AB295" s="62"/>
      <c r="AD295" s="41"/>
      <c r="AG295" s="62"/>
      <c r="AI295" s="41"/>
      <c r="AL295" s="62"/>
    </row>
    <row r="296" spans="1:38" ht="12.75" customHeight="1">
      <c r="B296" s="242" t="s">
        <v>855</v>
      </c>
      <c r="F296" s="62"/>
      <c r="G296" s="62"/>
      <c r="H296" s="62"/>
      <c r="I296" s="62"/>
      <c r="J296" s="41"/>
      <c r="K296" s="62"/>
      <c r="L296" s="62"/>
      <c r="M296" s="62"/>
      <c r="O296" s="41"/>
      <c r="R296" s="62"/>
      <c r="T296" s="41"/>
      <c r="W296" s="62"/>
      <c r="Y296" s="41"/>
      <c r="AB296" s="62"/>
      <c r="AD296" s="41"/>
      <c r="AG296" s="62"/>
      <c r="AI296" s="41"/>
      <c r="AL296" s="62"/>
    </row>
    <row r="297" spans="1:38" ht="12.75" customHeight="1">
      <c r="A297" s="243"/>
      <c r="F297" s="62"/>
      <c r="G297" s="62"/>
      <c r="H297" s="62"/>
      <c r="I297" s="62"/>
      <c r="J297" s="41"/>
      <c r="K297" s="62"/>
      <c r="L297" s="62"/>
      <c r="M297" s="62"/>
      <c r="O297" s="41"/>
      <c r="R297" s="62"/>
      <c r="T297" s="41"/>
      <c r="W297" s="62"/>
      <c r="Y297" s="41"/>
      <c r="AB297" s="62"/>
      <c r="AD297" s="41"/>
      <c r="AG297" s="62"/>
      <c r="AI297" s="41"/>
      <c r="AL297" s="62"/>
    </row>
    <row r="298" spans="1:38" ht="12.75" customHeight="1">
      <c r="A298" s="243"/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1:38" ht="12.75" customHeight="1">
      <c r="A299" s="56"/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1:3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1:3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1:3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1:3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1:3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</sheetData>
  <autoFilter ref="R1:R295" xr:uid="{00000000-0009-0000-0000-000005000000}"/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2023-08-09T16:05:06Z</dcterms:modified>
</cp:coreProperties>
</file>