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F&amp;O)'!$A$110:$B$321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6" l="1"/>
  <c r="L24" i="6"/>
  <c r="L28" i="6"/>
  <c r="L27" i="6"/>
  <c r="L26" i="6"/>
  <c r="K28" i="6"/>
  <c r="P31" i="6"/>
  <c r="P30" i="6"/>
  <c r="K27" i="6"/>
  <c r="K26" i="6"/>
  <c r="L55" i="6"/>
  <c r="K55" i="6"/>
  <c r="L54" i="6"/>
  <c r="K54" i="6"/>
  <c r="M54" i="6" s="1"/>
  <c r="K57" i="6"/>
  <c r="M57" i="6" s="1"/>
  <c r="L57" i="6"/>
  <c r="K89" i="6"/>
  <c r="M89" i="6" s="1"/>
  <c r="K76" i="6"/>
  <c r="K77" i="6"/>
  <c r="K82" i="6"/>
  <c r="K81" i="6"/>
  <c r="L56" i="6"/>
  <c r="K56" i="6"/>
  <c r="M55" i="6" l="1"/>
  <c r="M27" i="6"/>
  <c r="M56" i="6"/>
  <c r="M28" i="6"/>
  <c r="M26" i="6"/>
  <c r="L11" i="6"/>
  <c r="K11" i="6"/>
  <c r="M11" i="6" s="1"/>
  <c r="P29" i="6"/>
  <c r="K83" i="6"/>
  <c r="K84" i="6"/>
  <c r="K86" i="6"/>
  <c r="M86" i="6" s="1"/>
  <c r="K85" i="6"/>
  <c r="M85" i="6" s="1"/>
  <c r="L49" i="6"/>
  <c r="K49" i="6"/>
  <c r="M49" i="6" s="1"/>
  <c r="L52" i="6"/>
  <c r="K52" i="6"/>
  <c r="M52" i="6" s="1"/>
  <c r="L53" i="6"/>
  <c r="K53" i="6"/>
  <c r="M53" i="6" l="1"/>
  <c r="K322" i="6"/>
  <c r="L322" i="6" s="1"/>
  <c r="P23" i="6" l="1"/>
  <c r="P21" i="6"/>
  <c r="P20" i="6"/>
  <c r="L51" i="6" l="1"/>
  <c r="K51" i="6"/>
  <c r="L50" i="6"/>
  <c r="K50" i="6"/>
  <c r="K25" i="6"/>
  <c r="M25" i="6" s="1"/>
  <c r="L48" i="6"/>
  <c r="K48" i="6"/>
  <c r="L96" i="6"/>
  <c r="K96" i="6"/>
  <c r="K24" i="6"/>
  <c r="M24" i="6" s="1"/>
  <c r="M48" i="6" l="1"/>
  <c r="M96" i="6"/>
  <c r="M51" i="6"/>
  <c r="M50" i="6"/>
  <c r="K80" i="6"/>
  <c r="M66" i="6"/>
  <c r="K67" i="6"/>
  <c r="K66" i="6"/>
  <c r="M72" i="6"/>
  <c r="K73" i="6"/>
  <c r="K72" i="6"/>
  <c r="L13" i="6"/>
  <c r="K13" i="6"/>
  <c r="L19" i="6"/>
  <c r="K19" i="6"/>
  <c r="L15" i="6"/>
  <c r="K15" i="6"/>
  <c r="L22" i="6"/>
  <c r="K22" i="6"/>
  <c r="M22" i="6" s="1"/>
  <c r="M74" i="6"/>
  <c r="K75" i="6"/>
  <c r="K74" i="6"/>
  <c r="M15" i="6" l="1"/>
  <c r="M19" i="6"/>
  <c r="M13" i="6"/>
  <c r="K71" i="6"/>
  <c r="K70" i="6"/>
  <c r="K69" i="6"/>
  <c r="K68" i="6"/>
  <c r="L47" i="6"/>
  <c r="K47" i="6"/>
  <c r="L45" i="6"/>
  <c r="K45" i="6"/>
  <c r="L46" i="6"/>
  <c r="K46" i="6"/>
  <c r="K78" i="6"/>
  <c r="M78" i="6" s="1"/>
  <c r="M46" i="6" l="1"/>
  <c r="M45" i="6"/>
  <c r="M47" i="6"/>
  <c r="L14" i="6" l="1"/>
  <c r="K14" i="6"/>
  <c r="L17" i="6"/>
  <c r="K17" i="6"/>
  <c r="L18" i="6"/>
  <c r="K18" i="6"/>
  <c r="M17" i="6" l="1"/>
  <c r="M18" i="6"/>
  <c r="M14" i="6"/>
  <c r="P16" i="6" l="1"/>
  <c r="K299" i="6" l="1"/>
  <c r="L299" i="6" s="1"/>
  <c r="P97" i="6"/>
  <c r="K320" i="6" l="1"/>
  <c r="L320" i="6" s="1"/>
  <c r="P12" i="6" l="1"/>
  <c r="K321" i="6" l="1"/>
  <c r="L321" i="6" s="1"/>
  <c r="K287" i="6" l="1"/>
  <c r="L287" i="6" s="1"/>
  <c r="K306" i="6" l="1"/>
  <c r="L306" i="6" s="1"/>
  <c r="K312" i="6" l="1"/>
  <c r="L312" i="6" s="1"/>
  <c r="K318" i="6" l="1"/>
  <c r="L318" i="6" s="1"/>
  <c r="P10" i="6"/>
  <c r="P95" i="6" l="1"/>
  <c r="K297" i="6" l="1"/>
  <c r="L297" i="6" s="1"/>
  <c r="K307" i="6" l="1"/>
  <c r="L307" i="6" s="1"/>
  <c r="K313" i="6" l="1"/>
  <c r="L313" i="6" s="1"/>
  <c r="K281" i="6" l="1"/>
  <c r="L281" i="6" s="1"/>
  <c r="K282" i="6" l="1"/>
  <c r="L282" i="6" s="1"/>
  <c r="K308" i="6" l="1"/>
  <c r="L308" i="6" s="1"/>
  <c r="K300" i="6" l="1"/>
  <c r="L300" i="6" s="1"/>
  <c r="K304" i="6" l="1"/>
  <c r="L304" i="6" s="1"/>
  <c r="K309" i="6" l="1"/>
  <c r="L309" i="6" s="1"/>
  <c r="K301" i="6" l="1"/>
  <c r="L301" i="6" s="1"/>
  <c r="K295" i="6"/>
  <c r="L295" i="6" s="1"/>
  <c r="K303" i="6" l="1"/>
  <c r="L303" i="6" s="1"/>
  <c r="K291" i="6" l="1"/>
  <c r="L291" i="6" s="1"/>
  <c r="K292" i="6" l="1"/>
  <c r="L292" i="6" s="1"/>
  <c r="K285" i="6"/>
  <c r="L285" i="6" s="1"/>
  <c r="K302" i="6" l="1"/>
  <c r="L302" i="6" s="1"/>
  <c r="K296" i="6"/>
  <c r="L296" i="6" s="1"/>
  <c r="K298" i="6" l="1"/>
  <c r="L298" i="6" s="1"/>
  <c r="L6" i="2" l="1"/>
  <c r="K6" i="3"/>
  <c r="D7" i="5" l="1"/>
  <c r="M7" i="6"/>
  <c r="K293" i="6" l="1"/>
  <c r="L293" i="6" s="1"/>
  <c r="K290" i="6" l="1"/>
  <c r="L290" i="6" s="1"/>
  <c r="K294" i="6" l="1"/>
  <c r="L294" i="6" s="1"/>
  <c r="K289" i="6"/>
  <c r="L289" i="6" s="1"/>
  <c r="K288" i="6"/>
  <c r="L288" i="6" s="1"/>
  <c r="K286" i="6"/>
  <c r="L286" i="6" s="1"/>
  <c r="H284" i="6"/>
  <c r="K284" i="6" s="1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6" i="4"/>
</calcChain>
</file>

<file path=xl/sharedStrings.xml><?xml version="1.0" encoding="utf-8"?>
<sst xmlns="http://schemas.openxmlformats.org/spreadsheetml/2006/main" count="3207" uniqueCount="1182">
  <si>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</si>
  <si>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</si>
  <si>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</si>
  <si>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</si>
  <si>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</si>
  <si>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</si>
  <si>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</si>
  <si>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</si>
  <si>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</si>
  <si>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</si>
  <si>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</si>
  <si>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</si>
  <si>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</si>
  <si>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</si>
  <si>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</si>
  <si>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</si>
  <si>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</si>
  <si>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</si>
  <si>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</si>
  <si>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</si>
  <si>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</si>
  <si>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</si>
  <si>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</si>
  <si>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</si>
  <si>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</si>
  <si>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</si>
  <si>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</si>
  <si>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</si>
  <si>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</si>
  <si>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</si>
  <si>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</si>
  <si>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</si>
  <si>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</si>
  <si>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</si>
  <si>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</si>
  <si>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</si>
  <si>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</si>
  <si>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</si>
  <si>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</si>
  <si>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</si>
  <si>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</si>
  <si>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</si>
  <si>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</si>
  <si>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</si>
  <si>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</si>
  <si>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</si>
  <si>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</si>
  <si>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</si>
  <si>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</si>
  <si>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</si>
  <si>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</si>
  <si>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</si>
  <si>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</si>
  <si>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</si>
  <si>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</si>
  <si>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</si>
  <si>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</si>
  <si>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</si>
  <si>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</si>
  <si>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</si>
  <si>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</si>
  <si>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</si>
  <si>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</si>
  <si>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</si>
  <si>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</si>
  <si>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</si>
  <si>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</si>
  <si>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</si>
  <si>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</si>
  <si>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</si>
  <si>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</si>
  <si>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</si>
  <si>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</si>
  <si>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</si>
  <si>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</si>
  <si>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</si>
  <si>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</si>
  <si>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</si>
  <si>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</si>
  <si>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</si>
  <si>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</si>
  <si>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</si>
  <si>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</si>
  <si>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</si>
  <si>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</si>
  <si>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</si>
  <si>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</si>
  <si>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</si>
  <si>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</si>
  <si>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</si>
  <si>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</si>
  <si>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</si>
  <si>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</si>
  <si>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</si>
  <si>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</si>
  <si>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</si>
  <si>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</si>
  <si>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</si>
  <si>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</si>
  <si>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</si>
  <si>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</si>
  <si>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</si>
  <si>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</si>
  <si>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</si>
  <si>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</si>
  <si>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</si>
  <si>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</si>
  <si>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</si>
  <si>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</si>
  <si>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</si>
  <si>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</si>
  <si>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</si>
  <si>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</si>
  <si>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</si>
  <si>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</si>
  <si>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</si>
  <si>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</si>
  <si>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</si>
  <si>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</si>
  <si>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</si>
  <si>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</si>
  <si>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</si>
  <si>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</si>
  <si>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</si>
  <si>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</si>
  <si>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</si>
  <si>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</si>
  <si>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</si>
  <si>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</si>
  <si>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</si>
  <si>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</si>
  <si>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</si>
  <si>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</si>
  <si>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</si>
  <si>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</si>
  <si>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</si>
  <si>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</si>
  <si>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</si>
  <si>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</si>
  <si>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</si>
  <si>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</si>
  <si>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</si>
  <si>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</si>
  <si>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</si>
  <si>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</si>
  <si>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</si>
  <si>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</si>
  <si>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</si>
  <si>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</si>
  <si>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</si>
  <si>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</si>
  <si>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</si>
  <si>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</si>
  <si>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</si>
  <si>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</si>
  <si>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</si>
  <si>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</si>
  <si>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</si>
  <si>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</si>
  <si>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</si>
  <si>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</si>
  <si>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</si>
  <si>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</si>
  <si>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</si>
  <si>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</si>
  <si>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</si>
  <si>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</si>
  <si>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</si>
  <si>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</si>
  <si>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</si>
  <si>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</si>
  <si>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</si>
  <si>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</si>
  <si>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</si>
  <si>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</si>
  <si>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</si>
  <si>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</si>
  <si>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</si>
  <si>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</si>
  <si>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</si>
  <si>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</si>
  <si>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</si>
  <si>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</si>
  <si>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</si>
  <si>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</si>
  <si>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</si>
  <si>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</si>
  <si>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</si>
  <si>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</si>
  <si>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</si>
  <si>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</si>
  <si>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</si>
  <si>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</si>
  <si>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</si>
  <si>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</si>
  <si>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</si>
  <si>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</si>
  <si>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</si>
  <si>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</si>
  <si>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</si>
  <si>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</si>
  <si>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</si>
  <si>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</si>
  <si>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</si>
  <si>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</si>
  <si>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</si>
  <si>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</si>
  <si>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</si>
  <si>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</si>
  <si>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</si>
  <si>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</si>
  <si>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</si>
  <si>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</si>
  <si>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</si>
  <si>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</si>
  <si>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</si>
  <si>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</si>
  <si>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</si>
  <si>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</si>
  <si>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</si>
  <si>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</si>
  <si>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</si>
  <si>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</si>
  <si>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</si>
  <si>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</si>
  <si>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</si>
  <si>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</si>
  <si>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</si>
  <si>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</si>
  <si>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</si>
  <si>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</si>
  <si>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</si>
  <si>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</si>
  <si>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</si>
  <si>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</si>
  <si>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</si>
  <si>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</si>
  <si>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</si>
  <si>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</si>
  <si>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</si>
  <si>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</si>
  <si>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</si>
  <si>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</si>
  <si>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</si>
  <si>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</si>
  <si>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</si>
  <si>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</si>
  <si>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</si>
  <si>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</si>
  <si>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</si>
  <si>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</si>
  <si>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</si>
  <si>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</si>
  <si>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</si>
  <si>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</si>
  <si>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</si>
  <si>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</si>
  <si>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</si>
  <si>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</si>
  <si>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</si>
  <si>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</si>
  <si>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</si>
  <si>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</si>
  <si>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</si>
  <si>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</si>
  <si>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</si>
  <si>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</si>
  <si>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</si>
  <si>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</si>
  <si>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</si>
  <si>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</si>
  <si>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</si>
  <si>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</si>
  <si>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</si>
  <si>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</si>
  <si>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</si>
  <si>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</si>
  <si>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</si>
  <si>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</si>
  <si>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</si>
  <si>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</si>
  <si>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</si>
  <si>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</si>
  <si>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</si>
  <si>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</si>
  <si>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</si>
  <si>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</si>
  <si>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</si>
  <si>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</si>
  <si>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</si>
  <si>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</si>
  <si>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</si>
  <si>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</si>
  <si>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</si>
  <si>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</si>
  <si>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</si>
  <si>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</si>
  <si>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</si>
  <si>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</si>
  <si>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</si>
  <si>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</si>
  <si>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</si>
  <si>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</si>
  <si>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</si>
  <si>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</si>
  <si>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</si>
  <si>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</si>
  <si>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</si>
  <si>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</si>
  <si>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</si>
  <si>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</si>
  <si>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</si>
  <si>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</si>
  <si>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</si>
  <si>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</si>
  <si>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</si>
  <si>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</si>
  <si>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</si>
  <si>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</si>
  <si>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</si>
  <si>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</si>
  <si>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</si>
  <si>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</si>
  <si>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</si>
  <si>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</si>
  <si>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</si>
  <si>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</si>
  <si>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</si>
  <si>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</si>
  <si>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</si>
  <si>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</si>
  <si>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</si>
  <si>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</si>
  <si>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</si>
  <si>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</si>
  <si>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</si>
  <si>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</si>
  <si>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</si>
  <si>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</si>
  <si>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</si>
  <si>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</si>
  <si>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</si>
  <si>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</si>
  <si>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</si>
  <si>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</si>
  <si>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</si>
  <si>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</si>
  <si>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</si>
  <si>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</si>
  <si>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</si>
  <si>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</si>
  <si>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</si>
  <si>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</si>
  <si>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</si>
  <si>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</si>
  <si>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</si>
  <si>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</si>
  <si>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</si>
  <si>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</si>
  <si>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</si>
  <si>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</si>
  <si>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</si>
  <si>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</si>
  <si>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</si>
  <si>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</si>
  <si>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</si>
  <si>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</si>
  <si>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</si>
  <si>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</si>
  <si>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</si>
  <si>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</si>
  <si>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</si>
  <si>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</si>
  <si>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</si>
  <si>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</si>
  <si>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</si>
  <si>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</si>
  <si>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</si>
  <si>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</si>
  <si>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</si>
  <si>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</si>
  <si>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</si>
  <si>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</si>
  <si>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</si>
  <si>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</si>
  <si>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</si>
  <si>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</si>
  <si>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</si>
  <si>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</si>
  <si>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</si>
  <si>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</si>
  <si>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</si>
  <si>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</si>
  <si>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</si>
  <si>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</si>
  <si>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</si>
  <si>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</si>
  <si>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</si>
  <si>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</si>
  <si>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</si>
  <si>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</si>
  <si>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</si>
  <si>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</si>
  <si>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</si>
  <si>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</si>
  <si>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</si>
  <si>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</si>
  <si>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</si>
  <si>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</si>
  <si>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</si>
  <si>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</si>
  <si>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</si>
  <si>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</si>
  <si>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</si>
  <si>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</si>
  <si>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</si>
  <si>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</si>
  <si>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</si>
  <si>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</si>
  <si>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</si>
  <si>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</si>
  <si>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</si>
  <si>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</si>
  <si>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</si>
  <si>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</si>
  <si>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</si>
  <si>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</si>
  <si>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</si>
  <si>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</si>
  <si>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</si>
  <si>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</si>
  <si>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</si>
  <si>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</si>
  <si>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</si>
  <si>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</si>
  <si>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</si>
  <si>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</si>
  <si>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</si>
  <si>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</si>
  <si>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</si>
  <si>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</si>
  <si>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</si>
  <si>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</si>
  <si>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</si>
  <si>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</si>
  <si>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</si>
  <si>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</si>
  <si>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</si>
  <si>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</si>
  <si>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</si>
  <si>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</si>
  <si>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</si>
  <si>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</si>
  <si>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</si>
  <si>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</si>
  <si>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</si>
  <si>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</si>
  <si>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</si>
  <si>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</si>
  <si>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</si>
  <si>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</si>
  <si>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</si>
  <si>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</si>
  <si>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</si>
  <si>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</si>
  <si>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</si>
  <si>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</si>
  <si>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</si>
  <si>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</si>
  <si>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</si>
  <si>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</si>
  <si>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</si>
  <si>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</si>
  <si>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</si>
  <si>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</si>
  <si>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</si>
  <si>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</si>
  <si>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</si>
  <si>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</si>
  <si>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</si>
  <si>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</si>
  <si>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</si>
  <si>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</si>
  <si>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</si>
  <si>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</si>
  <si>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</si>
  <si>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</si>
  <si>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</si>
  <si>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</si>
  <si>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</si>
  <si>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</si>
  <si>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</si>
  <si>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</si>
  <si>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</si>
  <si>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</si>
  <si>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</si>
  <si>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</si>
  <si>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</si>
  <si>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</si>
  <si>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</si>
  <si>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</si>
  <si>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</si>
  <si>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</si>
  <si>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</si>
  <si>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</si>
  <si>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</si>
  <si>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</si>
  <si>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</si>
  <si>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</si>
  <si>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</si>
  <si>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</si>
  <si>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</si>
  <si>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</si>
  <si>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</si>
  <si>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</si>
  <si>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</si>
  <si>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</si>
  <si>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</si>
  <si>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</si>
  <si>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</si>
  <si>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</si>
  <si>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</si>
  <si>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</si>
  <si>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</si>
  <si>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</si>
  <si>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</si>
  <si>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</si>
  <si>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</si>
  <si>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</si>
  <si>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</si>
  <si>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</si>
  <si>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</si>
  <si>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</si>
  <si>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</si>
  <si>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</si>
  <si>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</si>
  <si>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</si>
  <si>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</si>
  <si>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</si>
  <si>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</si>
  <si>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</si>
  <si>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</si>
  <si>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</si>
  <si>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</si>
  <si>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</si>
  <si>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</si>
  <si>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</si>
  <si>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</si>
  <si>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</si>
  <si>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</si>
  <si>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</si>
  <si>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</si>
  <si>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</si>
  <si>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</si>
  <si>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</si>
  <si>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</si>
  <si>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</si>
  <si>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</si>
  <si>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</si>
  <si>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</si>
  <si>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</si>
  <si>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</si>
  <si>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</si>
  <si>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</si>
  <si>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</si>
  <si>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</si>
  <si>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</si>
  <si>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</si>
  <si>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</si>
  <si>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</si>
  <si>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</si>
  <si>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</si>
  <si>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</si>
  <si>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</si>
  <si>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</si>
  <si>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</si>
  <si>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</si>
  <si>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</si>
  <si>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</si>
  <si>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</si>
  <si>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</si>
  <si>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</si>
  <si>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</si>
  <si>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</si>
  <si>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</si>
  <si>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</si>
  <si>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</si>
  <si>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</si>
  <si>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</si>
  <si>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</si>
  <si>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</si>
  <si>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</si>
  <si>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</si>
  <si>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</si>
  <si>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</si>
  <si>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</si>
  <si>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</si>
  <si>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</si>
  <si>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</si>
  <si>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</si>
  <si>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</si>
  <si>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</si>
  <si>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</si>
  <si>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</si>
  <si>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</si>
  <si>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</si>
  <si>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</si>
  <si>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</si>
  <si>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</si>
  <si>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</si>
  <si>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</si>
  <si>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</si>
  <si>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</si>
  <si>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</si>
  <si>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</si>
  <si>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</si>
  <si>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</si>
  <si>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</si>
  <si>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</si>
  <si>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</si>
  <si>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</si>
  <si>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</si>
  <si>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</si>
  <si>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</si>
  <si>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</si>
  <si>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</si>
  <si>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</si>
  <si>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</si>
  <si>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</si>
  <si>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</si>
  <si>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</si>
  <si>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</si>
  <si>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</si>
  <si>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</si>
  <si>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</si>
  <si>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</si>
  <si>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</si>
  <si>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</si>
  <si>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</si>
  <si>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</si>
  <si>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</si>
  <si>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</si>
  <si>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</si>
  <si>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</si>
  <si>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</si>
  <si>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</si>
  <si>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</si>
  <si>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</si>
  <si>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</si>
  <si>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</si>
  <si>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</si>
  <si>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</si>
  <si>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</si>
  <si>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</si>
  <si>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</si>
  <si>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</si>
  <si>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</si>
  <si>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</si>
  <si>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</si>
  <si>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</si>
  <si>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</si>
  <si>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</si>
  <si>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</si>
  <si>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</si>
  <si>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</si>
  <si>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</si>
  <si>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</si>
  <si>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</si>
  <si>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</si>
  <si>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</si>
  <si>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</si>
  <si>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</si>
  <si>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</si>
  <si>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</si>
  <si>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</si>
  <si>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</si>
  <si>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</si>
  <si>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</si>
  <si>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</si>
  <si>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</si>
  <si>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</si>
  <si>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</si>
  <si>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</si>
  <si>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</si>
  <si>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</si>
  <si>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</si>
  <si>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</si>
  <si>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</si>
  <si>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</si>
  <si>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</si>
  <si>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</si>
  <si>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</si>
  <si>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</si>
  <si>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</si>
  <si>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</si>
  <si>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</si>
  <si>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</si>
  <si>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</si>
  <si>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</si>
  <si>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</si>
  <si>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</si>
  <si>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</si>
  <si>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</si>
  <si>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</si>
  <si>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</si>
  <si>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</si>
  <si>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</si>
  <si>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</si>
  <si>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</si>
  <si>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</si>
  <si>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</si>
  <si>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</si>
  <si>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</si>
  <si>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</si>
  <si>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</si>
  <si>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</si>
  <si>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</si>
  <si>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</si>
  <si>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</si>
  <si>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</si>
  <si>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</si>
  <si>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</si>
  <si>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</si>
  <si>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</si>
  <si>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</si>
  <si>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</si>
  <si>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</si>
  <si>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</si>
  <si>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</si>
  <si>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</si>
  <si>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</si>
  <si>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</si>
  <si>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</si>
  <si>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</si>
  <si>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</si>
  <si>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</si>
  <si>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</si>
  <si>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</si>
  <si>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</si>
  <si>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</si>
  <si>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</si>
  <si>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</si>
  <si>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</si>
  <si>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</si>
  <si>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</si>
  <si>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</si>
  <si>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</si>
  <si>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</si>
  <si>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</si>
  <si>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</si>
  <si>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</si>
  <si>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</si>
  <si>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</si>
  <si>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</si>
  <si>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</si>
  <si>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</si>
  <si>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</si>
  <si>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</si>
  <si>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</si>
  <si>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</si>
  <si>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</si>
  <si>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</si>
  <si>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</si>
  <si>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</si>
  <si>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</si>
  <si>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</si>
  <si>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</si>
  <si>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</si>
  <si>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</si>
  <si>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</si>
  <si>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</si>
  <si>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</si>
  <si>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</si>
  <si>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</si>
  <si>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</si>
  <si>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</si>
  <si>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</si>
  <si>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</si>
  <si>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</si>
  <si>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</si>
  <si>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</si>
  <si>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</si>
  <si>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</si>
  <si>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</si>
  <si>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</si>
  <si>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</si>
  <si>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</si>
  <si>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</si>
  <si>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</si>
  <si>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</si>
  <si>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</si>
  <si>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</si>
  <si>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</si>
  <si>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</si>
  <si>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</si>
  <si>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</si>
  <si>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</si>
  <si>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</si>
  <si>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</si>
  <si>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</si>
  <si>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</si>
  <si>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</si>
  <si>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</si>
  <si>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</si>
  <si>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</si>
  <si>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</si>
  <si>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</si>
  <si>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</si>
  <si>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</si>
  <si>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</si>
  <si>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</si>
  <si>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</si>
  <si>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</si>
  <si>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</si>
  <si>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</si>
  <si>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</si>
  <si>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</si>
  <si>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</si>
  <si>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</si>
  <si>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</si>
  <si>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</si>
  <si>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</si>
  <si>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</si>
  <si>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</si>
  <si>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</si>
  <si>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</si>
  <si>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</si>
  <si>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</si>
  <si>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</si>
  <si>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</si>
  <si>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</si>
  <si>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</si>
  <si>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</si>
  <si>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</si>
  <si>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</si>
  <si>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</si>
  <si>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</si>
  <si>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</si>
  <si>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</si>
  <si>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</si>
  <si>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</si>
  <si>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</si>
  <si>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</si>
  <si>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</si>
  <si>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</si>
  <si>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</si>
  <si>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</si>
  <si>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</si>
  <si>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</si>
  <si>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</si>
  <si>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</si>
  <si>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</si>
  <si>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</si>
  <si>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</si>
  <si>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</si>
  <si>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</si>
  <si>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</si>
  <si>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</si>
  <si>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</si>
  <si>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</si>
  <si>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</si>
  <si>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</si>
  <si>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</si>
  <si>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</si>
  <si>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</si>
  <si>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</si>
  <si>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</si>
  <si>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</si>
  <si>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</si>
  <si>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</si>
  <si>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</si>
  <si>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</si>
  <si>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</si>
  <si>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</si>
  <si>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</si>
  <si>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</si>
  <si>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</si>
  <si>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</si>
  <si>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</si>
  <si>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</si>
  <si>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</si>
  <si>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</si>
  <si>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</si>
  <si>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</si>
  <si>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</si>
  <si>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</si>
  <si>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</si>
  <si>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</si>
  <si>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</si>
  <si>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</si>
  <si>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</si>
  <si>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</si>
  <si>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</si>
  <si>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</si>
  <si>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</si>
  <si>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</si>
  <si>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</si>
  <si>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</si>
  <si>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</si>
  <si>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1005-1040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</si>
  <si>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</si>
  <si>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</si>
  <si>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</si>
  <si>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</si>
  <si>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</si>
  <si>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</si>
  <si>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</si>
  <si>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</si>
  <si>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</si>
  <si>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</si>
  <si>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</si>
  <si>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</si>
  <si>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</si>
  <si>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</si>
  <si>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</si>
  <si>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</si>
  <si>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</si>
  <si>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</si>
  <si>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</si>
  <si>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</si>
  <si>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</si>
  <si>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</si>
  <si>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</si>
  <si>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</si>
  <si>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</si>
  <si>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</si>
  <si>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</si>
  <si>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TRU</t>
  </si>
  <si>
    <t>TruCap Finance Limited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</si>
  <si>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</si>
  <si>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</si>
  <si>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</si>
  <si>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</si>
  <si>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</si>
  <si>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</si>
  <si>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</si>
  <si>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</si>
  <si>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</si>
  <si>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</si>
  <si>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</si>
  <si>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</si>
  <si>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</si>
  <si>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</si>
  <si>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</si>
  <si>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</si>
  <si>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</si>
  <si>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</si>
  <si>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</si>
  <si>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</si>
  <si>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</si>
  <si>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</si>
  <si>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IND SWIFT LABORATORIES LIMITED</t>
  </si>
  <si>
    <t>180-190</t>
  </si>
  <si>
    <t>152.50-164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</si>
  <si>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</si>
  <si>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</si>
  <si>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</si>
  <si>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</si>
  <si>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</si>
  <si>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</si>
  <si>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</si>
  <si>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</si>
  <si>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</si>
  <si>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</si>
  <si>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</si>
  <si>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</si>
  <si>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</si>
  <si>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</si>
  <si>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</si>
  <si>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</si>
  <si>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</si>
  <si>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</si>
  <si>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</si>
  <si>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</si>
  <si>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</si>
  <si>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</si>
  <si>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</si>
  <si>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</si>
  <si>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</si>
  <si>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</si>
  <si>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GLOBALWORTH SECURITIES LIMITED</t>
  </si>
  <si>
    <t>MULTIPLIER SHARE &amp; STOCK ADVISORS PRIVATE LIMITED</t>
  </si>
  <si>
    <t>SAHASTRAA ADVISORS PRIVATE LIMITED</t>
  </si>
  <si>
    <t>HOACFOODS</t>
  </si>
  <si>
    <t>Hoac Foods India Limited</t>
  </si>
  <si>
    <t>SHUBHLAXMI</t>
  </si>
  <si>
    <t>Shubhlaxmi Jewel Art Ltd</t>
  </si>
  <si>
    <t>INTERMOBILITY VISA SOLUTION PRIVATE LIMITED</t>
  </si>
  <si>
    <t>JAINAM BROKING LIMITED</t>
  </si>
  <si>
    <t>SOHAM NARENDRASINH CHAUHAN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</si>
  <si>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</si>
  <si>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</si>
  <si>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</si>
  <si>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</si>
  <si>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</si>
  <si>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</si>
  <si>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</si>
  <si>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</si>
  <si>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</si>
  <si>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</si>
  <si>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</si>
  <si>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</si>
  <si>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</si>
  <si>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</si>
  <si>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</si>
  <si>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</si>
  <si>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</si>
  <si>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</si>
  <si>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</si>
  <si>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</si>
  <si>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FTL</t>
  </si>
  <si>
    <t>MANSI SHARE &amp; STOCK ADVISORS PRIVATE LIMITED</t>
  </si>
  <si>
    <t>GLHRL</t>
  </si>
  <si>
    <t>RAJESH AGRAWAL</t>
  </si>
  <si>
    <t>NIKHIL RAJESH SINGH</t>
  </si>
  <si>
    <t>VMS</t>
  </si>
  <si>
    <t>VISHAL BIPINKUMAR DOSHI</t>
  </si>
  <si>
    <t>ASHOKAMET</t>
  </si>
  <si>
    <t>Ashoka Metcast Limited</t>
  </si>
  <si>
    <t>YMD FINANCIAL CONSULTANCY PRIVATE LIMITED</t>
  </si>
  <si>
    <t>HRTI PRIVATE LIMITED</t>
  </si>
  <si>
    <t>KCP</t>
  </si>
  <si>
    <t>KCP Ltd</t>
  </si>
  <si>
    <t>AAREM INSIGHTS PRIVATE LIMITED</t>
  </si>
  <si>
    <t>BLKASHYAP</t>
  </si>
  <si>
    <t>B. L. Kashyap and Sons Li</t>
  </si>
  <si>
    <t>EMBASSY PROPERTY DEVELOPMENTS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</si>
  <si>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</si>
  <si>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</si>
  <si>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</si>
  <si>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</si>
  <si>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</si>
  <si>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</si>
  <si>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</si>
  <si>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</si>
  <si>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</si>
  <si>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</si>
  <si>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</si>
  <si>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</si>
  <si>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2164-2166</t>
  </si>
  <si>
    <t>2195-2225</t>
  </si>
  <si>
    <t>MPHASIS JUNE FUT</t>
  </si>
  <si>
    <t>2468-2472</t>
  </si>
  <si>
    <t>2512-2550</t>
  </si>
  <si>
    <t>WIPRO JUNE FUT</t>
  </si>
  <si>
    <t>483.5-484.5</t>
  </si>
  <si>
    <t>492-500</t>
  </si>
  <si>
    <t>2195-2295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</si>
  <si>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</si>
  <si>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</si>
  <si>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</si>
  <si>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</si>
  <si>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</si>
  <si>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</si>
  <si>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</si>
  <si>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AFEL</t>
  </si>
  <si>
    <t>GREEN PEAKS ENTERPRISES LLP</t>
  </si>
  <si>
    <t>AMKAY</t>
  </si>
  <si>
    <t>MERU INVESTMENT FUND PCC-CELL 1</t>
  </si>
  <si>
    <t>ASSOCIATED</t>
  </si>
  <si>
    <t>RPV HOLDINGS PRIVATE LIMITED</t>
  </si>
  <si>
    <t>SHERWOOD SECURITIES PVT LTD</t>
  </si>
  <si>
    <t>AZTEC</t>
  </si>
  <si>
    <t>FINAVENUE GROWTH FUND</t>
  </si>
  <si>
    <t>BRANDBUCKT</t>
  </si>
  <si>
    <t>YOGESH JOTIRAM KALE</t>
  </si>
  <si>
    <t>BTML</t>
  </si>
  <si>
    <t>PRIYA KABRA</t>
  </si>
  <si>
    <t>SHRI MUKTA SHARES</t>
  </si>
  <si>
    <t>ENCODE</t>
  </si>
  <si>
    <t>BHAILAL DAHYABHAI PATEL</t>
  </si>
  <si>
    <t>FAALCON</t>
  </si>
  <si>
    <t>MANOHAR MANCHURI</t>
  </si>
  <si>
    <t>GLOBOFFS</t>
  </si>
  <si>
    <t>RAJESH H BUDHRANI</t>
  </si>
  <si>
    <t>GUJTLRM</t>
  </si>
  <si>
    <t>VIJAY VINODCHANDRA SHAH</t>
  </si>
  <si>
    <t>HARMESH ARVINDBHAI SHAREDALAL</t>
  </si>
  <si>
    <t>IFL</t>
  </si>
  <si>
    <t>MOSCHIP</t>
  </si>
  <si>
    <t>RAJESBHAI NAVINCHANDRA SHAH</t>
  </si>
  <si>
    <t>SOMATEX</t>
  </si>
  <si>
    <t>PRASANN ARVINDKUMAR SOMANY</t>
  </si>
  <si>
    <t>VANDANA JATIA</t>
  </si>
  <si>
    <t>VANDANA JATIA FAMILY TRUST</t>
  </si>
  <si>
    <t>SUDARSCHEM</t>
  </si>
  <si>
    <t>RATHI AJAY BALKRISHNA</t>
  </si>
  <si>
    <t>HDFC MUTUAL FUND</t>
  </si>
  <si>
    <t>NALANDA INDIA EQUITY FUND LIMITED</t>
  </si>
  <si>
    <t>SBI MUTUAL FUND</t>
  </si>
  <si>
    <t>EASY INVESTOLOGY PRIVATE LIMITED</t>
  </si>
  <si>
    <t>SHREYANS SHANTILAL SHAH</t>
  </si>
  <si>
    <t>VAXFAB ENTERPRISES LIMITED</t>
  </si>
  <si>
    <t>ANLON</t>
  </si>
  <si>
    <t>Anlon Technology Sol Ltd</t>
  </si>
  <si>
    <t>SUMICKSHA BANSAL</t>
  </si>
  <si>
    <t>Apl Apollo Tubes Ltd</t>
  </si>
  <si>
    <t>SG TECH ENGINEERING PRIVATE LIMITED</t>
  </si>
  <si>
    <t>Amara Raja Energy Mob Ltd</t>
  </si>
  <si>
    <t>ASHOKA</t>
  </si>
  <si>
    <t>ASIANENE</t>
  </si>
  <si>
    <t>Asian Energy Services Ltd</t>
  </si>
  <si>
    <t>RASHI ENTERPRISES</t>
  </si>
  <si>
    <t>Avanti Feeds Limited</t>
  </si>
  <si>
    <t>QE SECURITIES LLP</t>
  </si>
  <si>
    <t>BIRLAMONEY</t>
  </si>
  <si>
    <t>Aditya Birla Money Ltd</t>
  </si>
  <si>
    <t>Bodhi Tree Multimedia Ltd</t>
  </si>
  <si>
    <t>KABRA  PRIYA</t>
  </si>
  <si>
    <t>AVIRAT ENTERPRISE</t>
  </si>
  <si>
    <t>BYKE</t>
  </si>
  <si>
    <t>The Byke Hospitality Ltd</t>
  </si>
  <si>
    <t>GENESIS GRAND GENERAL TRADING L.L.C</t>
  </si>
  <si>
    <t>CADSYS</t>
  </si>
  <si>
    <t>Cadsys (India) Limited</t>
  </si>
  <si>
    <t>CIGNITITEC</t>
  </si>
  <si>
    <t>Cigniti Technologies Ltd</t>
  </si>
  <si>
    <t>RAJASTHAN GLOBAL SECURITIES PVT LTD</t>
  </si>
  <si>
    <t>CLOUD</t>
  </si>
  <si>
    <t>Varanium Cloud Limited</t>
  </si>
  <si>
    <t>ARHAM SHARE PRIVATE LIMITED</t>
  </si>
  <si>
    <t>HPL</t>
  </si>
  <si>
    <t>HPL Electric &amp; Power Ltd</t>
  </si>
  <si>
    <t>HRHNEXT</t>
  </si>
  <si>
    <t>HRH Next Services Limited</t>
  </si>
  <si>
    <t>RAJESH PANDEY</t>
  </si>
  <si>
    <t>JSLL</t>
  </si>
  <si>
    <t>Jeena Sikho Lifecare Ltd</t>
  </si>
  <si>
    <t>SIXTEENTH STREET ASIAN GEMS FUND</t>
  </si>
  <si>
    <t>MEGAFLEX</t>
  </si>
  <si>
    <t>Mega Flex Plastics Ltd</t>
  </si>
  <si>
    <t>JINENDRA KUMAR JAIN</t>
  </si>
  <si>
    <t>PENIND</t>
  </si>
  <si>
    <t>SALZERELEC</t>
  </si>
  <si>
    <t>Salzer Electronics Ltd.</t>
  </si>
  <si>
    <t>SANGINITA</t>
  </si>
  <si>
    <t>Sanginita Chemicals Limit</t>
  </si>
  <si>
    <t>SRESTHA FINVEST LIMITED</t>
  </si>
  <si>
    <t>RUPABEN BIPINBHAI NATHWANI</t>
  </si>
  <si>
    <t>RESHMA GAURANGBHAI NATHVANI</t>
  </si>
  <si>
    <t>KUSUM GUPTA</t>
  </si>
  <si>
    <t>SRPL</t>
  </si>
  <si>
    <t>Shree Ram Proteins Ltd.</t>
  </si>
  <si>
    <t>NIKUNJ KAUSHIK SHAH</t>
  </si>
  <si>
    <t>SUULD</t>
  </si>
  <si>
    <t>Suumaya Industries Ltd</t>
  </si>
  <si>
    <t>GANDHI BHAVER AMRITLAL</t>
  </si>
  <si>
    <t>TBI</t>
  </si>
  <si>
    <t>TBI Corn Limited</t>
  </si>
  <si>
    <t>ANKUSH  KEDIA</t>
  </si>
  <si>
    <t>YUGA STOCKS AND COMMODITIES PRIVATE LIMITED  .</t>
  </si>
  <si>
    <t>TERASOFT</t>
  </si>
  <si>
    <t>Tera Software Limited</t>
  </si>
  <si>
    <t>NK SECURITIES RESEARCH PRIVATE LIMITED</t>
  </si>
  <si>
    <t>TFCILTD</t>
  </si>
  <si>
    <t>Tourism Finance Corp</t>
  </si>
  <si>
    <t>VALIANTLAB</t>
  </si>
  <si>
    <t>Valiant Laboratories Ltd</t>
  </si>
  <si>
    <t>JALIYAN COMMODITY</t>
  </si>
  <si>
    <t>VIKASA INDIA EIF I FUND-INCUBE GLOBAL OPPORTUNITIES</t>
  </si>
  <si>
    <t>APL INFRASTRUCTURE PVT. LTD.</t>
  </si>
  <si>
    <t>RASHI FINCORP LTD</t>
  </si>
  <si>
    <t>BEACON</t>
  </si>
  <si>
    <t>Beacon Trusteeship Ltd</t>
  </si>
  <si>
    <t>KUTIR NAVINCHANDRA PATEL</t>
  </si>
  <si>
    <t>KUTIRNAVINCHANDRAPATEL</t>
  </si>
  <si>
    <t>CARTRADE</t>
  </si>
  <si>
    <t>Cartrade Tech Limited</t>
  </si>
  <si>
    <t>TAIYO GREATER INDIA FUND LTD</t>
  </si>
  <si>
    <t>SMC GLOBAL SECURITIES LIMITED</t>
  </si>
  <si>
    <t>ISFT</t>
  </si>
  <si>
    <t>Intrasoft Tech. Ltd</t>
  </si>
  <si>
    <t>LNJ FINANCIAL SERVICES LTD</t>
  </si>
  <si>
    <t>MANISH GROVER</t>
  </si>
  <si>
    <t>BHAVNA GROVER</t>
  </si>
  <si>
    <t>MGEL-RE</t>
  </si>
  <si>
    <t>Mangalam Global Ent Ltd</t>
  </si>
  <si>
    <t>CHENNUPATI SARATH KUMAR</t>
  </si>
  <si>
    <t>MOXSH</t>
  </si>
  <si>
    <t>Moxsh Overseas Educon Ltd</t>
  </si>
  <si>
    <t>AMITA DEVANG PANDYA</t>
  </si>
  <si>
    <t>USHIK MAHESH GALA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</si>
</sst>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0" borderId="28" xfId="0" applyFont="1" applyFill="1" applyBorder="1"/>
    <xf numFmtId="0" fontId="3" fillId="2" borderId="28" xfId="0" applyFont="1" applyFill="1" applyBorder="1"/>
    <xf numFmtId="0" fontId="3" fillId="0" borderId="40" xfId="0" applyFont="1" applyFill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166" fontId="36" fillId="0" borderId="28" xfId="0" applyNumberFormat="1" applyFont="1" applyFill="1" applyBorder="1" applyAlignment="1">
      <alignment horizontal="center" vertical="center"/>
    </xf>
    <xf numFmtId="0" fontId="0" fillId="0" borderId="28" xfId="0" applyFill="1" applyBorder="1"/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16" fontId="36" fillId="0" borderId="38" xfId="0" applyNumberFormat="1" applyFont="1" applyFill="1" applyBorder="1" applyAlignment="1">
      <alignment horizontal="center" vertical="center"/>
    </xf>
    <xf numFmtId="16" fontId="36" fillId="0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6" t="s">
        <v>20</v>
      </c>
      <c r="F9" s="26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6"/>
      <c r="N9" s="27"/>
      <c r="O9" s="27"/>
      <c r="P9" s="27"/>
    </row>
    <row r="10" spans="1:16" ht="38.25">
      <c r="A10" s="361"/>
      <c r="B10" s="363"/>
      <c r="C10" s="363"/>
      <c r="D10" s="363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23325.15</v>
      </c>
      <c r="F11" s="204">
        <v>23172.916666666668</v>
      </c>
      <c r="G11" s="203">
        <v>23004.333333333336</v>
      </c>
      <c r="H11" s="203">
        <v>22683.516666666666</v>
      </c>
      <c r="I11" s="203">
        <v>22514.933333333334</v>
      </c>
      <c r="J11" s="203">
        <v>23493.733333333337</v>
      </c>
      <c r="K11" s="203">
        <v>23662.316666666673</v>
      </c>
      <c r="L11" s="203">
        <v>23983.133333333339</v>
      </c>
      <c r="M11" s="202">
        <v>23341.5</v>
      </c>
      <c r="N11" s="202">
        <v>22852.1</v>
      </c>
      <c r="O11" s="202">
        <v>14553750</v>
      </c>
      <c r="P11" s="205">
        <v>-8.1406918736199336E-3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49908.95</v>
      </c>
      <c r="F12" s="204">
        <v>49493.65</v>
      </c>
      <c r="G12" s="203">
        <v>48962.3</v>
      </c>
      <c r="H12" s="203">
        <v>48015.65</v>
      </c>
      <c r="I12" s="203">
        <v>47484.3</v>
      </c>
      <c r="J12" s="203">
        <v>50440.3</v>
      </c>
      <c r="K12" s="203">
        <v>50971.649999999994</v>
      </c>
      <c r="L12" s="203">
        <v>51918.3</v>
      </c>
      <c r="M12" s="202">
        <v>50025</v>
      </c>
      <c r="N12" s="202">
        <v>48547</v>
      </c>
      <c r="O12" s="202">
        <v>2935680</v>
      </c>
      <c r="P12" s="205">
        <v>8.7779432912906095E-3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22221.35</v>
      </c>
      <c r="F13" s="217">
        <v>22117.733333333334</v>
      </c>
      <c r="G13" s="219">
        <v>21977.216666666667</v>
      </c>
      <c r="H13" s="219">
        <v>21733.083333333332</v>
      </c>
      <c r="I13" s="219">
        <v>21592.566666666666</v>
      </c>
      <c r="J13" s="219">
        <v>22361.866666666669</v>
      </c>
      <c r="K13" s="219">
        <v>22502.383333333339</v>
      </c>
      <c r="L13" s="219">
        <v>22746.51666666667</v>
      </c>
      <c r="M13" s="220">
        <v>22258.25</v>
      </c>
      <c r="N13" s="220">
        <v>21873.599999999999</v>
      </c>
      <c r="O13" s="220">
        <v>63710</v>
      </c>
      <c r="P13" s="221">
        <v>-0.12148372862658577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11770.6</v>
      </c>
      <c r="F14" s="217">
        <v>11708.833333333334</v>
      </c>
      <c r="G14" s="219">
        <v>11632.666666666668</v>
      </c>
      <c r="H14" s="219">
        <v>11494.733333333334</v>
      </c>
      <c r="I14" s="219">
        <v>11418.566666666668</v>
      </c>
      <c r="J14" s="219">
        <v>11846.766666666668</v>
      </c>
      <c r="K14" s="219">
        <v>11922.933333333336</v>
      </c>
      <c r="L14" s="219">
        <v>12060.866666666669</v>
      </c>
      <c r="M14" s="220">
        <v>11785</v>
      </c>
      <c r="N14" s="220">
        <v>11570.9</v>
      </c>
      <c r="O14" s="220">
        <v>1465400</v>
      </c>
      <c r="P14" s="221">
        <v>1.1999102225445002E-2</v>
      </c>
    </row>
    <row r="15" spans="1:16" ht="12.75" customHeight="1">
      <c r="A15" s="213">
        <v>5</v>
      </c>
      <c r="B15" s="285" t="s">
        <v>34</v>
      </c>
      <c r="C15" s="217" t="s">
        <v>862</v>
      </c>
      <c r="D15" s="218">
        <v>45471</v>
      </c>
      <c r="E15" s="217">
        <v>69449.95</v>
      </c>
      <c r="F15" s="217">
        <v>69096.71666666666</v>
      </c>
      <c r="G15" s="219">
        <v>68693.383333333317</v>
      </c>
      <c r="H15" s="219">
        <v>67936.816666666651</v>
      </c>
      <c r="I15" s="219">
        <v>67533.483333333308</v>
      </c>
      <c r="J15" s="219">
        <v>69853.283333333326</v>
      </c>
      <c r="K15" s="219">
        <v>70256.616666666669</v>
      </c>
      <c r="L15" s="219">
        <v>71013.183333333334</v>
      </c>
      <c r="M15" s="220">
        <v>69500.05</v>
      </c>
      <c r="N15" s="220">
        <v>68340.149999999994</v>
      </c>
      <c r="O15" s="220">
        <v>6070</v>
      </c>
      <c r="P15" s="221">
        <v>-0.14144271570014144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636.54999999999995</v>
      </c>
      <c r="F16" s="217">
        <v>637.25</v>
      </c>
      <c r="G16" s="219">
        <v>630.29999999999995</v>
      </c>
      <c r="H16" s="219">
        <v>624.04999999999995</v>
      </c>
      <c r="I16" s="219">
        <v>617.09999999999991</v>
      </c>
      <c r="J16" s="219">
        <v>643.5</v>
      </c>
      <c r="K16" s="219">
        <v>650.45000000000005</v>
      </c>
      <c r="L16" s="219">
        <v>656.7</v>
      </c>
      <c r="M16" s="220">
        <v>644.20000000000005</v>
      </c>
      <c r="N16" s="220">
        <v>631</v>
      </c>
      <c r="O16" s="220">
        <v>10344000</v>
      </c>
      <c r="P16" s="221">
        <v>-5.2889700932781999E-3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8100</v>
      </c>
      <c r="F17" s="217">
        <v>8056.3</v>
      </c>
      <c r="G17" s="219">
        <v>7983.7000000000007</v>
      </c>
      <c r="H17" s="219">
        <v>7867.4000000000005</v>
      </c>
      <c r="I17" s="219">
        <v>7794.8000000000011</v>
      </c>
      <c r="J17" s="219">
        <v>8172.6</v>
      </c>
      <c r="K17" s="219">
        <v>8245.2000000000007</v>
      </c>
      <c r="L17" s="219">
        <v>8361.5</v>
      </c>
      <c r="M17" s="220">
        <v>8128.9</v>
      </c>
      <c r="N17" s="220">
        <v>7940</v>
      </c>
      <c r="O17" s="220">
        <v>1150625</v>
      </c>
      <c r="P17" s="221">
        <v>-2.2200977267898873E-2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27563.55</v>
      </c>
      <c r="F18" s="217">
        <v>27476</v>
      </c>
      <c r="G18" s="219">
        <v>27253</v>
      </c>
      <c r="H18" s="219">
        <v>26942.45</v>
      </c>
      <c r="I18" s="219">
        <v>26719.45</v>
      </c>
      <c r="J18" s="219">
        <v>27786.55</v>
      </c>
      <c r="K18" s="219">
        <v>28009.55</v>
      </c>
      <c r="L18" s="219">
        <v>28320.1</v>
      </c>
      <c r="M18" s="220">
        <v>27699</v>
      </c>
      <c r="N18" s="220">
        <v>27165.45</v>
      </c>
      <c r="O18" s="220">
        <v>150500</v>
      </c>
      <c r="P18" s="221">
        <v>2.3977620887171971E-3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232.95</v>
      </c>
      <c r="F19" s="217">
        <v>234.28333333333333</v>
      </c>
      <c r="G19" s="219">
        <v>230.16666666666666</v>
      </c>
      <c r="H19" s="219">
        <v>227.38333333333333</v>
      </c>
      <c r="I19" s="219">
        <v>223.26666666666665</v>
      </c>
      <c r="J19" s="219">
        <v>237.06666666666666</v>
      </c>
      <c r="K19" s="219">
        <v>241.18333333333334</v>
      </c>
      <c r="L19" s="219">
        <v>243.96666666666667</v>
      </c>
      <c r="M19" s="220">
        <v>238.4</v>
      </c>
      <c r="N19" s="220">
        <v>231.5</v>
      </c>
      <c r="O19" s="220">
        <v>65037600</v>
      </c>
      <c r="P19" s="221">
        <v>4.3493328712528159E-2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325.5</v>
      </c>
      <c r="F20" s="217">
        <v>324.88333333333338</v>
      </c>
      <c r="G20" s="219">
        <v>319.06666666666678</v>
      </c>
      <c r="H20" s="219">
        <v>312.63333333333338</v>
      </c>
      <c r="I20" s="219">
        <v>306.81666666666678</v>
      </c>
      <c r="J20" s="219">
        <v>331.31666666666678</v>
      </c>
      <c r="K20" s="219">
        <v>337.13333333333338</v>
      </c>
      <c r="L20" s="219">
        <v>343.56666666666678</v>
      </c>
      <c r="M20" s="220">
        <v>330.7</v>
      </c>
      <c r="N20" s="220">
        <v>318.45</v>
      </c>
      <c r="O20" s="220">
        <v>34317400</v>
      </c>
      <c r="P20" s="221">
        <v>9.1457868188208058E-2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2496.9</v>
      </c>
      <c r="F21" s="217">
        <v>2484.35</v>
      </c>
      <c r="G21" s="219">
        <v>2464.6999999999998</v>
      </c>
      <c r="H21" s="219">
        <v>2432.5</v>
      </c>
      <c r="I21" s="219">
        <v>2412.85</v>
      </c>
      <c r="J21" s="219">
        <v>2516.5499999999997</v>
      </c>
      <c r="K21" s="219">
        <v>2536.2000000000003</v>
      </c>
      <c r="L21" s="219">
        <v>2568.3999999999996</v>
      </c>
      <c r="M21" s="220">
        <v>2504</v>
      </c>
      <c r="N21" s="220">
        <v>2452.15</v>
      </c>
      <c r="O21" s="220">
        <v>4810800</v>
      </c>
      <c r="P21" s="221">
        <v>1.1862396204033216E-3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3232.65</v>
      </c>
      <c r="F22" s="217">
        <v>3214.5333333333333</v>
      </c>
      <c r="G22" s="219">
        <v>3183.2166666666667</v>
      </c>
      <c r="H22" s="219">
        <v>3133.7833333333333</v>
      </c>
      <c r="I22" s="219">
        <v>3102.4666666666667</v>
      </c>
      <c r="J22" s="219">
        <v>3263.9666666666667</v>
      </c>
      <c r="K22" s="219">
        <v>3295.2833333333333</v>
      </c>
      <c r="L22" s="219">
        <v>3344.7166666666667</v>
      </c>
      <c r="M22" s="220">
        <v>3245.85</v>
      </c>
      <c r="N22" s="220">
        <v>3165.1</v>
      </c>
      <c r="O22" s="220">
        <v>13575000</v>
      </c>
      <c r="P22" s="221">
        <v>1.4619489663213596E-2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1378.95</v>
      </c>
      <c r="F23" s="217">
        <v>1372.4000000000003</v>
      </c>
      <c r="G23" s="219">
        <v>1358.9000000000005</v>
      </c>
      <c r="H23" s="219">
        <v>1338.8500000000001</v>
      </c>
      <c r="I23" s="219">
        <v>1325.3500000000004</v>
      </c>
      <c r="J23" s="219">
        <v>1392.4500000000007</v>
      </c>
      <c r="K23" s="219">
        <v>1405.9500000000003</v>
      </c>
      <c r="L23" s="219">
        <v>1426.0000000000009</v>
      </c>
      <c r="M23" s="220">
        <v>1385.9</v>
      </c>
      <c r="N23" s="220">
        <v>1352.35</v>
      </c>
      <c r="O23" s="220">
        <v>31606800</v>
      </c>
      <c r="P23" s="221">
        <v>1.1783487912422077E-3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4976</v>
      </c>
      <c r="F24" s="217">
        <v>4936.8666666666668</v>
      </c>
      <c r="G24" s="219">
        <v>4887.1333333333332</v>
      </c>
      <c r="H24" s="219">
        <v>4798.2666666666664</v>
      </c>
      <c r="I24" s="219">
        <v>4748.5333333333328</v>
      </c>
      <c r="J24" s="219">
        <v>5025.7333333333336</v>
      </c>
      <c r="K24" s="219">
        <v>5075.4666666666672</v>
      </c>
      <c r="L24" s="219">
        <v>5164.3333333333339</v>
      </c>
      <c r="M24" s="220">
        <v>4986.6000000000004</v>
      </c>
      <c r="N24" s="220">
        <v>4848</v>
      </c>
      <c r="O24" s="220">
        <v>924100</v>
      </c>
      <c r="P24" s="221">
        <v>-2.0250212044105174E-2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622.25</v>
      </c>
      <c r="F25" s="217">
        <v>618.41666666666663</v>
      </c>
      <c r="G25" s="219">
        <v>612.33333333333326</v>
      </c>
      <c r="H25" s="219">
        <v>602.41666666666663</v>
      </c>
      <c r="I25" s="219">
        <v>596.33333333333326</v>
      </c>
      <c r="J25" s="219">
        <v>628.33333333333326</v>
      </c>
      <c r="K25" s="219">
        <v>634.41666666666652</v>
      </c>
      <c r="L25" s="219">
        <v>644.33333333333326</v>
      </c>
      <c r="M25" s="220">
        <v>624.5</v>
      </c>
      <c r="N25" s="220">
        <v>608.5</v>
      </c>
      <c r="O25" s="220">
        <v>31987800</v>
      </c>
      <c r="P25" s="221">
        <v>1.6676678394690923E-2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6025.15</v>
      </c>
      <c r="F26" s="217">
        <v>6017.8166666666666</v>
      </c>
      <c r="G26" s="219">
        <v>5990.6333333333332</v>
      </c>
      <c r="H26" s="219">
        <v>5956.1166666666668</v>
      </c>
      <c r="I26" s="219">
        <v>5928.9333333333334</v>
      </c>
      <c r="J26" s="219">
        <v>6052.333333333333</v>
      </c>
      <c r="K26" s="219">
        <v>6079.5166666666655</v>
      </c>
      <c r="L26" s="219">
        <v>6114.0333333333328</v>
      </c>
      <c r="M26" s="220">
        <v>6045</v>
      </c>
      <c r="N26" s="220">
        <v>5983.3</v>
      </c>
      <c r="O26" s="220">
        <v>2250000</v>
      </c>
      <c r="P26" s="221">
        <v>1.700661054296853E-2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487.3</v>
      </c>
      <c r="F27" s="217">
        <v>482.59999999999997</v>
      </c>
      <c r="G27" s="219">
        <v>476.69999999999993</v>
      </c>
      <c r="H27" s="219">
        <v>466.09999999999997</v>
      </c>
      <c r="I27" s="219">
        <v>460.19999999999993</v>
      </c>
      <c r="J27" s="219">
        <v>493.19999999999993</v>
      </c>
      <c r="K27" s="219">
        <v>499.09999999999991</v>
      </c>
      <c r="L27" s="219">
        <v>509.69999999999993</v>
      </c>
      <c r="M27" s="220">
        <v>488.5</v>
      </c>
      <c r="N27" s="220">
        <v>472</v>
      </c>
      <c r="O27" s="220">
        <v>14706700</v>
      </c>
      <c r="P27" s="221">
        <v>4.0158711073704459E-2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231.95</v>
      </c>
      <c r="F28" s="217">
        <v>229.86666666666667</v>
      </c>
      <c r="G28" s="219">
        <v>227.18333333333334</v>
      </c>
      <c r="H28" s="219">
        <v>222.41666666666666</v>
      </c>
      <c r="I28" s="219">
        <v>219.73333333333332</v>
      </c>
      <c r="J28" s="219">
        <v>234.63333333333335</v>
      </c>
      <c r="K28" s="219">
        <v>237.31666666666669</v>
      </c>
      <c r="L28" s="219">
        <v>242.08333333333337</v>
      </c>
      <c r="M28" s="220">
        <v>232.55</v>
      </c>
      <c r="N28" s="220">
        <v>225.1</v>
      </c>
      <c r="O28" s="220">
        <v>84500000</v>
      </c>
      <c r="P28" s="221">
        <v>-2.8009432334502791E-2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2910.5</v>
      </c>
      <c r="F29" s="217">
        <v>2888.0499999999997</v>
      </c>
      <c r="G29" s="219">
        <v>2857.3499999999995</v>
      </c>
      <c r="H29" s="219">
        <v>2804.2</v>
      </c>
      <c r="I29" s="219">
        <v>2773.4999999999995</v>
      </c>
      <c r="J29" s="219">
        <v>2941.1999999999994</v>
      </c>
      <c r="K29" s="219">
        <v>2971.8999999999992</v>
      </c>
      <c r="L29" s="219">
        <v>3025.0499999999993</v>
      </c>
      <c r="M29" s="220">
        <v>2918.75</v>
      </c>
      <c r="N29" s="220">
        <v>2834.9</v>
      </c>
      <c r="O29" s="220">
        <v>12303200</v>
      </c>
      <c r="P29" s="221">
        <v>-1.0555203715431707E-3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2167.9499999999998</v>
      </c>
      <c r="F30" s="217">
        <v>2168.6333333333332</v>
      </c>
      <c r="G30" s="219">
        <v>2149.5166666666664</v>
      </c>
      <c r="H30" s="219">
        <v>2131.083333333333</v>
      </c>
      <c r="I30" s="219">
        <v>2111.9666666666662</v>
      </c>
      <c r="J30" s="219">
        <v>2187.0666666666666</v>
      </c>
      <c r="K30" s="219">
        <v>2206.1833333333334</v>
      </c>
      <c r="L30" s="219">
        <v>2224.6166666666668</v>
      </c>
      <c r="M30" s="220">
        <v>2187.75</v>
      </c>
      <c r="N30" s="220">
        <v>2150.1999999999998</v>
      </c>
      <c r="O30" s="220">
        <v>2419264</v>
      </c>
      <c r="P30" s="221">
        <v>-2.8739978823173499E-3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5875.3</v>
      </c>
      <c r="F31" s="217">
        <v>5860.5</v>
      </c>
      <c r="G31" s="219">
        <v>5831.75</v>
      </c>
      <c r="H31" s="219">
        <v>5788.2</v>
      </c>
      <c r="I31" s="219">
        <v>5759.45</v>
      </c>
      <c r="J31" s="219">
        <v>5904.05</v>
      </c>
      <c r="K31" s="219">
        <v>5932.8</v>
      </c>
      <c r="L31" s="219">
        <v>5976.35</v>
      </c>
      <c r="M31" s="220">
        <v>5889.25</v>
      </c>
      <c r="N31" s="220">
        <v>5816.95</v>
      </c>
      <c r="O31" s="220">
        <v>530800</v>
      </c>
      <c r="P31" s="221">
        <v>1.7394221093487948E-2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655.15</v>
      </c>
      <c r="F32" s="217">
        <v>653.94999999999993</v>
      </c>
      <c r="G32" s="219">
        <v>648.79999999999984</v>
      </c>
      <c r="H32" s="219">
        <v>642.44999999999993</v>
      </c>
      <c r="I32" s="219">
        <v>637.29999999999984</v>
      </c>
      <c r="J32" s="219">
        <v>660.29999999999984</v>
      </c>
      <c r="K32" s="219">
        <v>665.44999999999993</v>
      </c>
      <c r="L32" s="219">
        <v>671.79999999999984</v>
      </c>
      <c r="M32" s="220">
        <v>659.1</v>
      </c>
      <c r="N32" s="220">
        <v>647.6</v>
      </c>
      <c r="O32" s="220">
        <v>24946000</v>
      </c>
      <c r="P32" s="221">
        <v>7.5935051296550614E-3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1267.75</v>
      </c>
      <c r="F33" s="217">
        <v>1272.1333333333332</v>
      </c>
      <c r="G33" s="219">
        <v>1250.1666666666665</v>
      </c>
      <c r="H33" s="219">
        <v>1232.5833333333333</v>
      </c>
      <c r="I33" s="219">
        <v>1210.6166666666666</v>
      </c>
      <c r="J33" s="219">
        <v>1289.7166666666665</v>
      </c>
      <c r="K33" s="219">
        <v>1311.6833333333332</v>
      </c>
      <c r="L33" s="219">
        <v>1329.2666666666664</v>
      </c>
      <c r="M33" s="220">
        <v>1294.0999999999999</v>
      </c>
      <c r="N33" s="220">
        <v>1254.55</v>
      </c>
      <c r="O33" s="220">
        <v>12853500</v>
      </c>
      <c r="P33" s="221">
        <v>3.6363636363636362E-2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1190.95</v>
      </c>
      <c r="F34" s="217">
        <v>1186.3000000000002</v>
      </c>
      <c r="G34" s="219">
        <v>1175.7000000000003</v>
      </c>
      <c r="H34" s="219">
        <v>1160.45</v>
      </c>
      <c r="I34" s="219">
        <v>1149.8500000000001</v>
      </c>
      <c r="J34" s="219">
        <v>1201.5500000000004</v>
      </c>
      <c r="K34" s="219">
        <v>1212.1500000000003</v>
      </c>
      <c r="L34" s="219">
        <v>1227.4000000000005</v>
      </c>
      <c r="M34" s="220">
        <v>1196.9000000000001</v>
      </c>
      <c r="N34" s="220">
        <v>1171.05</v>
      </c>
      <c r="O34" s="220">
        <v>42363750</v>
      </c>
      <c r="P34" s="221">
        <v>-4.878048780487805E-2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9687.15</v>
      </c>
      <c r="F35" s="217">
        <v>9654.6</v>
      </c>
      <c r="G35" s="219">
        <v>9602.3000000000011</v>
      </c>
      <c r="H35" s="219">
        <v>9517.4500000000007</v>
      </c>
      <c r="I35" s="219">
        <v>9465.1500000000015</v>
      </c>
      <c r="J35" s="219">
        <v>9739.4500000000007</v>
      </c>
      <c r="K35" s="219">
        <v>9791.75</v>
      </c>
      <c r="L35" s="219">
        <v>9876.6</v>
      </c>
      <c r="M35" s="220">
        <v>9706.9</v>
      </c>
      <c r="N35" s="220">
        <v>9569.75</v>
      </c>
      <c r="O35" s="220">
        <v>2169700</v>
      </c>
      <c r="P35" s="221">
        <v>-1.3492469451548736E-2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1572.35</v>
      </c>
      <c r="F36" s="217">
        <v>1564</v>
      </c>
      <c r="G36" s="219">
        <v>1542.05</v>
      </c>
      <c r="H36" s="219">
        <v>1511.75</v>
      </c>
      <c r="I36" s="219">
        <v>1489.8</v>
      </c>
      <c r="J36" s="219">
        <v>1594.3</v>
      </c>
      <c r="K36" s="219">
        <v>1616.2499999999998</v>
      </c>
      <c r="L36" s="219">
        <v>1646.55</v>
      </c>
      <c r="M36" s="220">
        <v>1585.95</v>
      </c>
      <c r="N36" s="220">
        <v>1533.7</v>
      </c>
      <c r="O36" s="220">
        <v>11109500</v>
      </c>
      <c r="P36" s="221">
        <v>-4.2036733638009832E-2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7181.45</v>
      </c>
      <c r="F37" s="217">
        <v>7133.0333333333328</v>
      </c>
      <c r="G37" s="219">
        <v>6971.1166666666659</v>
      </c>
      <c r="H37" s="219">
        <v>6760.7833333333328</v>
      </c>
      <c r="I37" s="219">
        <v>6598.8666666666659</v>
      </c>
      <c r="J37" s="219">
        <v>7343.3666666666659</v>
      </c>
      <c r="K37" s="219">
        <v>7505.2833333333338</v>
      </c>
      <c r="L37" s="219">
        <v>7715.6166666666659</v>
      </c>
      <c r="M37" s="220">
        <v>7294.95</v>
      </c>
      <c r="N37" s="220">
        <v>6922.7</v>
      </c>
      <c r="O37" s="220">
        <v>8993000</v>
      </c>
      <c r="P37" s="221">
        <v>1.6632046010145972E-2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3206.15</v>
      </c>
      <c r="F38" s="217">
        <v>3184.0333333333333</v>
      </c>
      <c r="G38" s="219">
        <v>3134.9166666666665</v>
      </c>
      <c r="H38" s="219">
        <v>3063.6833333333334</v>
      </c>
      <c r="I38" s="219">
        <v>3014.5666666666666</v>
      </c>
      <c r="J38" s="219">
        <v>3255.2666666666664</v>
      </c>
      <c r="K38" s="219">
        <v>3304.3833333333332</v>
      </c>
      <c r="L38" s="219">
        <v>3375.6166666666663</v>
      </c>
      <c r="M38" s="220">
        <v>3233.15</v>
      </c>
      <c r="N38" s="220">
        <v>3112.8</v>
      </c>
      <c r="O38" s="220">
        <v>1931700</v>
      </c>
      <c r="P38" s="221">
        <v>7.0134618580688049E-2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402.35</v>
      </c>
      <c r="F39" s="217">
        <v>400.2833333333333</v>
      </c>
      <c r="G39" s="219">
        <v>391.06666666666661</v>
      </c>
      <c r="H39" s="219">
        <v>379.7833333333333</v>
      </c>
      <c r="I39" s="219">
        <v>370.56666666666661</v>
      </c>
      <c r="J39" s="219">
        <v>411.56666666666661</v>
      </c>
      <c r="K39" s="219">
        <v>420.7833333333333</v>
      </c>
      <c r="L39" s="219">
        <v>432.06666666666661</v>
      </c>
      <c r="M39" s="220">
        <v>409.5</v>
      </c>
      <c r="N39" s="220">
        <v>389</v>
      </c>
      <c r="O39" s="220">
        <v>14852800</v>
      </c>
      <c r="P39" s="221">
        <v>0.38016651798988998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197.2</v>
      </c>
      <c r="F40" s="217">
        <v>195.65</v>
      </c>
      <c r="G40" s="219">
        <v>192.8</v>
      </c>
      <c r="H40" s="219">
        <v>188.4</v>
      </c>
      <c r="I40" s="219">
        <v>185.55</v>
      </c>
      <c r="J40" s="219">
        <v>200.05</v>
      </c>
      <c r="K40" s="219">
        <v>202.89999999999998</v>
      </c>
      <c r="L40" s="219">
        <v>207.3</v>
      </c>
      <c r="M40" s="220">
        <v>198.5</v>
      </c>
      <c r="N40" s="220">
        <v>191.25</v>
      </c>
      <c r="O40" s="220">
        <v>94145900</v>
      </c>
      <c r="P40" s="221">
        <v>3.792133283061136E-2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272.05</v>
      </c>
      <c r="F41" s="217">
        <v>271.13333333333338</v>
      </c>
      <c r="G41" s="219">
        <v>268.96666666666675</v>
      </c>
      <c r="H41" s="219">
        <v>265.88333333333338</v>
      </c>
      <c r="I41" s="219">
        <v>263.71666666666675</v>
      </c>
      <c r="J41" s="219">
        <v>274.21666666666675</v>
      </c>
      <c r="K41" s="219">
        <v>276.38333333333338</v>
      </c>
      <c r="L41" s="219">
        <v>279.46666666666675</v>
      </c>
      <c r="M41" s="220">
        <v>273.3</v>
      </c>
      <c r="N41" s="220">
        <v>268.05</v>
      </c>
      <c r="O41" s="220">
        <v>151895250</v>
      </c>
      <c r="P41" s="221">
        <v>1.0409572915653274E-2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1469.65</v>
      </c>
      <c r="F42" s="217">
        <v>1468.5333333333335</v>
      </c>
      <c r="G42" s="219">
        <v>1459.0666666666671</v>
      </c>
      <c r="H42" s="219">
        <v>1448.4833333333336</v>
      </c>
      <c r="I42" s="219">
        <v>1439.0166666666671</v>
      </c>
      <c r="J42" s="219">
        <v>1479.116666666667</v>
      </c>
      <c r="K42" s="219">
        <v>1488.5833333333337</v>
      </c>
      <c r="L42" s="219">
        <v>1499.166666666667</v>
      </c>
      <c r="M42" s="220">
        <v>1478</v>
      </c>
      <c r="N42" s="220">
        <v>1457.95</v>
      </c>
      <c r="O42" s="220">
        <v>3633000</v>
      </c>
      <c r="P42" s="221">
        <v>-1.5046766978446523E-2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283.8</v>
      </c>
      <c r="F43" s="217">
        <v>279.3</v>
      </c>
      <c r="G43" s="219">
        <v>273.85000000000002</v>
      </c>
      <c r="H43" s="219">
        <v>263.90000000000003</v>
      </c>
      <c r="I43" s="219">
        <v>258.45000000000005</v>
      </c>
      <c r="J43" s="219">
        <v>289.25</v>
      </c>
      <c r="K43" s="219">
        <v>294.69999999999993</v>
      </c>
      <c r="L43" s="219">
        <v>304.64999999999998</v>
      </c>
      <c r="M43" s="220">
        <v>284.75</v>
      </c>
      <c r="N43" s="220">
        <v>269.35000000000002</v>
      </c>
      <c r="O43" s="220">
        <v>135728400</v>
      </c>
      <c r="P43" s="221">
        <v>-1.2441937624419376E-2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484.75</v>
      </c>
      <c r="F44" s="217">
        <v>482.01666666666665</v>
      </c>
      <c r="G44" s="219">
        <v>478.73333333333329</v>
      </c>
      <c r="H44" s="219">
        <v>472.71666666666664</v>
      </c>
      <c r="I44" s="219">
        <v>469.43333333333328</v>
      </c>
      <c r="J44" s="219">
        <v>488.0333333333333</v>
      </c>
      <c r="K44" s="219">
        <v>491.31666666666661</v>
      </c>
      <c r="L44" s="219">
        <v>497.33333333333331</v>
      </c>
      <c r="M44" s="220">
        <v>485.3</v>
      </c>
      <c r="N44" s="220">
        <v>476</v>
      </c>
      <c r="O44" s="220">
        <v>26430360</v>
      </c>
      <c r="P44" s="221">
        <v>-1.5633449682906444E-2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1586.6</v>
      </c>
      <c r="F45" s="217">
        <v>1574.3500000000001</v>
      </c>
      <c r="G45" s="219">
        <v>1556.7500000000002</v>
      </c>
      <c r="H45" s="219">
        <v>1526.9</v>
      </c>
      <c r="I45" s="219">
        <v>1509.3000000000002</v>
      </c>
      <c r="J45" s="219">
        <v>1604.2000000000003</v>
      </c>
      <c r="K45" s="219">
        <v>1621.8000000000002</v>
      </c>
      <c r="L45" s="219">
        <v>1651.6500000000003</v>
      </c>
      <c r="M45" s="220">
        <v>1591.95</v>
      </c>
      <c r="N45" s="220">
        <v>1544.5</v>
      </c>
      <c r="O45" s="220">
        <v>6291500</v>
      </c>
      <c r="P45" s="221">
        <v>-1.8180399500624219E-2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1426.9</v>
      </c>
      <c r="F46" s="217">
        <v>1408.0833333333333</v>
      </c>
      <c r="G46" s="219">
        <v>1383.8666666666666</v>
      </c>
      <c r="H46" s="219">
        <v>1340.8333333333333</v>
      </c>
      <c r="I46" s="219">
        <v>1316.6166666666666</v>
      </c>
      <c r="J46" s="219">
        <v>1451.1166666666666</v>
      </c>
      <c r="K46" s="219">
        <v>1475.3333333333333</v>
      </c>
      <c r="L46" s="219">
        <v>1518.3666666666666</v>
      </c>
      <c r="M46" s="220">
        <v>1432.3</v>
      </c>
      <c r="N46" s="220">
        <v>1365.05</v>
      </c>
      <c r="O46" s="220">
        <v>41632800</v>
      </c>
      <c r="P46" s="221">
        <v>1.5914227760069545E-2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286.45</v>
      </c>
      <c r="F47" s="217">
        <v>283.33333333333331</v>
      </c>
      <c r="G47" s="219">
        <v>279.51666666666665</v>
      </c>
      <c r="H47" s="219">
        <v>272.58333333333331</v>
      </c>
      <c r="I47" s="219">
        <v>268.76666666666665</v>
      </c>
      <c r="J47" s="219">
        <v>290.26666666666665</v>
      </c>
      <c r="K47" s="219">
        <v>294.08333333333337</v>
      </c>
      <c r="L47" s="219">
        <v>301.01666666666665</v>
      </c>
      <c r="M47" s="220">
        <v>287.14999999999998</v>
      </c>
      <c r="N47" s="220">
        <v>276.39999999999998</v>
      </c>
      <c r="O47" s="220">
        <v>76153875</v>
      </c>
      <c r="P47" s="221">
        <v>2.3460100190503069E-2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337.35</v>
      </c>
      <c r="F48" s="217">
        <v>337.28333333333336</v>
      </c>
      <c r="G48" s="219">
        <v>331.81666666666672</v>
      </c>
      <c r="H48" s="219">
        <v>326.28333333333336</v>
      </c>
      <c r="I48" s="219">
        <v>320.81666666666672</v>
      </c>
      <c r="J48" s="219">
        <v>342.81666666666672</v>
      </c>
      <c r="K48" s="219">
        <v>348.2833333333333</v>
      </c>
      <c r="L48" s="219">
        <v>353.81666666666672</v>
      </c>
      <c r="M48" s="220">
        <v>342.75</v>
      </c>
      <c r="N48" s="220">
        <v>331.75</v>
      </c>
      <c r="O48" s="220">
        <v>46085000</v>
      </c>
      <c r="P48" s="221">
        <v>5.0909298215609147E-2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30580.9</v>
      </c>
      <c r="F49" s="217">
        <v>30656.850000000002</v>
      </c>
      <c r="G49" s="219">
        <v>30369.500000000004</v>
      </c>
      <c r="H49" s="219">
        <v>30158.100000000002</v>
      </c>
      <c r="I49" s="219">
        <v>29870.750000000004</v>
      </c>
      <c r="J49" s="219">
        <v>30868.250000000004</v>
      </c>
      <c r="K49" s="219">
        <v>31155.600000000002</v>
      </c>
      <c r="L49" s="219">
        <v>31367.000000000004</v>
      </c>
      <c r="M49" s="220">
        <v>30944.2</v>
      </c>
      <c r="N49" s="220">
        <v>30445.45</v>
      </c>
      <c r="O49" s="220">
        <v>307475</v>
      </c>
      <c r="P49" s="221">
        <v>3.1810766721044044E-3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601.1</v>
      </c>
      <c r="F50" s="217">
        <v>595.61666666666667</v>
      </c>
      <c r="G50" s="219">
        <v>587.98333333333335</v>
      </c>
      <c r="H50" s="219">
        <v>574.86666666666667</v>
      </c>
      <c r="I50" s="219">
        <v>567.23333333333335</v>
      </c>
      <c r="J50" s="219">
        <v>608.73333333333335</v>
      </c>
      <c r="K50" s="219">
        <v>616.36666666666679</v>
      </c>
      <c r="L50" s="219">
        <v>629.48333333333335</v>
      </c>
      <c r="M50" s="220">
        <v>603.25</v>
      </c>
      <c r="N50" s="220">
        <v>582.5</v>
      </c>
      <c r="O50" s="220">
        <v>35752500</v>
      </c>
      <c r="P50" s="221">
        <v>-1.9523151347615758E-2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5472.15</v>
      </c>
      <c r="F51" s="217">
        <v>5454.2666666666664</v>
      </c>
      <c r="G51" s="219">
        <v>5426.7833333333328</v>
      </c>
      <c r="H51" s="219">
        <v>5381.4166666666661</v>
      </c>
      <c r="I51" s="219">
        <v>5353.9333333333325</v>
      </c>
      <c r="J51" s="219">
        <v>5499.6333333333332</v>
      </c>
      <c r="K51" s="219">
        <v>5527.1166666666668</v>
      </c>
      <c r="L51" s="219">
        <v>5572.4833333333336</v>
      </c>
      <c r="M51" s="220">
        <v>5481.75</v>
      </c>
      <c r="N51" s="220">
        <v>5408.9</v>
      </c>
      <c r="O51" s="220">
        <v>2242600</v>
      </c>
      <c r="P51" s="221">
        <v>4.1192800214918954E-3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680.05</v>
      </c>
      <c r="F52" s="217">
        <v>673.75</v>
      </c>
      <c r="G52" s="219">
        <v>658.95</v>
      </c>
      <c r="H52" s="219">
        <v>637.85</v>
      </c>
      <c r="I52" s="219">
        <v>623.05000000000007</v>
      </c>
      <c r="J52" s="219">
        <v>694.85</v>
      </c>
      <c r="K52" s="219">
        <v>709.65</v>
      </c>
      <c r="L52" s="219">
        <v>730.75</v>
      </c>
      <c r="M52" s="220">
        <v>688.55</v>
      </c>
      <c r="N52" s="220">
        <v>652.65</v>
      </c>
      <c r="O52" s="220">
        <v>12669000</v>
      </c>
      <c r="P52" s="221">
        <v>-2.4409448818897639E-3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119.45</v>
      </c>
      <c r="F53" s="217">
        <v>119.18333333333334</v>
      </c>
      <c r="G53" s="219">
        <v>118.46666666666667</v>
      </c>
      <c r="H53" s="219">
        <v>117.48333333333333</v>
      </c>
      <c r="I53" s="219">
        <v>116.76666666666667</v>
      </c>
      <c r="J53" s="219">
        <v>120.16666666666667</v>
      </c>
      <c r="K53" s="219">
        <v>120.88333333333334</v>
      </c>
      <c r="L53" s="219">
        <v>121.86666666666667</v>
      </c>
      <c r="M53" s="220">
        <v>119.9</v>
      </c>
      <c r="N53" s="220">
        <v>118.2</v>
      </c>
      <c r="O53" s="220">
        <v>226921500</v>
      </c>
      <c r="P53" s="221">
        <v>-6.9124423963133645E-3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775.85</v>
      </c>
      <c r="F54" s="217">
        <v>771.38333333333333</v>
      </c>
      <c r="G54" s="219">
        <v>763.2166666666667</v>
      </c>
      <c r="H54" s="219">
        <v>750.58333333333337</v>
      </c>
      <c r="I54" s="219">
        <v>742.41666666666674</v>
      </c>
      <c r="J54" s="219">
        <v>784.01666666666665</v>
      </c>
      <c r="K54" s="219">
        <v>792.18333333333339</v>
      </c>
      <c r="L54" s="219">
        <v>804.81666666666661</v>
      </c>
      <c r="M54" s="220">
        <v>779.55</v>
      </c>
      <c r="N54" s="220">
        <v>758.75</v>
      </c>
      <c r="O54" s="220">
        <v>3711825</v>
      </c>
      <c r="P54" s="221">
        <v>6.7283431455004206E-2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409.3</v>
      </c>
      <c r="F55" s="217">
        <v>406.4666666666667</v>
      </c>
      <c r="G55" s="219">
        <v>401.23333333333341</v>
      </c>
      <c r="H55" s="219">
        <v>393.16666666666669</v>
      </c>
      <c r="I55" s="219">
        <v>387.93333333333339</v>
      </c>
      <c r="J55" s="219">
        <v>414.53333333333342</v>
      </c>
      <c r="K55" s="219">
        <v>419.76666666666677</v>
      </c>
      <c r="L55" s="219">
        <v>427.83333333333343</v>
      </c>
      <c r="M55" s="220">
        <v>411.7</v>
      </c>
      <c r="N55" s="220">
        <v>398.4</v>
      </c>
      <c r="O55" s="220">
        <v>10845200</v>
      </c>
      <c r="P55" s="221">
        <v>2.5143678160919541E-2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1339.1</v>
      </c>
      <c r="F56" s="217">
        <v>1341.6166666666666</v>
      </c>
      <c r="G56" s="219">
        <v>1327.2333333333331</v>
      </c>
      <c r="H56" s="219">
        <v>1315.3666666666666</v>
      </c>
      <c r="I56" s="219">
        <v>1300.9833333333331</v>
      </c>
      <c r="J56" s="219">
        <v>1353.4833333333331</v>
      </c>
      <c r="K56" s="219">
        <v>1367.8666666666668</v>
      </c>
      <c r="L56" s="219">
        <v>1379.7333333333331</v>
      </c>
      <c r="M56" s="220">
        <v>1356</v>
      </c>
      <c r="N56" s="220">
        <v>1329.75</v>
      </c>
      <c r="O56" s="220">
        <v>9785625</v>
      </c>
      <c r="P56" s="221">
        <v>-1.4787314372011074E-2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1500.35</v>
      </c>
      <c r="F57" s="217">
        <v>1496.45</v>
      </c>
      <c r="G57" s="219">
        <v>1485.9</v>
      </c>
      <c r="H57" s="219">
        <v>1471.45</v>
      </c>
      <c r="I57" s="219">
        <v>1460.9</v>
      </c>
      <c r="J57" s="219">
        <v>1510.9</v>
      </c>
      <c r="K57" s="219">
        <v>1521.4499999999998</v>
      </c>
      <c r="L57" s="219">
        <v>1535.9</v>
      </c>
      <c r="M57" s="220">
        <v>1507</v>
      </c>
      <c r="N57" s="220">
        <v>1482</v>
      </c>
      <c r="O57" s="220">
        <v>11617450</v>
      </c>
      <c r="P57" s="221">
        <v>5.4205497227792852E-2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480.35</v>
      </c>
      <c r="F58" s="217">
        <v>477.34999999999997</v>
      </c>
      <c r="G58" s="219">
        <v>471.99999999999994</v>
      </c>
      <c r="H58" s="219">
        <v>463.65</v>
      </c>
      <c r="I58" s="219">
        <v>458.29999999999995</v>
      </c>
      <c r="J58" s="219">
        <v>485.69999999999993</v>
      </c>
      <c r="K58" s="219">
        <v>491.04999999999995</v>
      </c>
      <c r="L58" s="219">
        <v>499.39999999999992</v>
      </c>
      <c r="M58" s="220">
        <v>482.7</v>
      </c>
      <c r="N58" s="220">
        <v>469</v>
      </c>
      <c r="O58" s="220">
        <v>51460500</v>
      </c>
      <c r="P58" s="221">
        <v>1.6298938287989381E-2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5439.2</v>
      </c>
      <c r="F59" s="217">
        <v>5415.8666666666659</v>
      </c>
      <c r="G59" s="219">
        <v>5352.7833333333319</v>
      </c>
      <c r="H59" s="219">
        <v>5266.3666666666659</v>
      </c>
      <c r="I59" s="219">
        <v>5203.2833333333319</v>
      </c>
      <c r="J59" s="219">
        <v>5502.2833333333319</v>
      </c>
      <c r="K59" s="219">
        <v>5565.3666666666659</v>
      </c>
      <c r="L59" s="219">
        <v>5651.7833333333319</v>
      </c>
      <c r="M59" s="220">
        <v>5478.95</v>
      </c>
      <c r="N59" s="220">
        <v>5329.45</v>
      </c>
      <c r="O59" s="220">
        <v>1860300</v>
      </c>
      <c r="P59" s="221">
        <v>-3.3585287929556611E-2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2964.45</v>
      </c>
      <c r="F60" s="217">
        <v>2945.8166666666671</v>
      </c>
      <c r="G60" s="219">
        <v>2917.5833333333339</v>
      </c>
      <c r="H60" s="219">
        <v>2870.7166666666667</v>
      </c>
      <c r="I60" s="219">
        <v>2842.4833333333336</v>
      </c>
      <c r="J60" s="219">
        <v>2992.6833333333343</v>
      </c>
      <c r="K60" s="219">
        <v>3020.916666666667</v>
      </c>
      <c r="L60" s="219">
        <v>3067.7833333333347</v>
      </c>
      <c r="M60" s="220">
        <v>2974.05</v>
      </c>
      <c r="N60" s="220">
        <v>2898.95</v>
      </c>
      <c r="O60" s="220">
        <v>2582650</v>
      </c>
      <c r="P60" s="221">
        <v>1.2211668928086838E-3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1056.8499999999999</v>
      </c>
      <c r="F61" s="217">
        <v>1054.8666666666666</v>
      </c>
      <c r="G61" s="219">
        <v>1044.7333333333331</v>
      </c>
      <c r="H61" s="219">
        <v>1032.6166666666666</v>
      </c>
      <c r="I61" s="219">
        <v>1022.4833333333331</v>
      </c>
      <c r="J61" s="219">
        <v>1066.9833333333331</v>
      </c>
      <c r="K61" s="219">
        <v>1077.1166666666668</v>
      </c>
      <c r="L61" s="219">
        <v>1089.2333333333331</v>
      </c>
      <c r="M61" s="220">
        <v>1065</v>
      </c>
      <c r="N61" s="220">
        <v>1042.75</v>
      </c>
      <c r="O61" s="220">
        <v>10088000</v>
      </c>
      <c r="P61" s="221">
        <v>6.6610277014167898E-2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1370.7</v>
      </c>
      <c r="F62" s="217">
        <v>1373.1833333333334</v>
      </c>
      <c r="G62" s="219">
        <v>1360.4166666666667</v>
      </c>
      <c r="H62" s="219">
        <v>1350.1333333333334</v>
      </c>
      <c r="I62" s="219">
        <v>1337.3666666666668</v>
      </c>
      <c r="J62" s="219">
        <v>1383.4666666666667</v>
      </c>
      <c r="K62" s="219">
        <v>1396.2333333333331</v>
      </c>
      <c r="L62" s="219">
        <v>1406.5166666666667</v>
      </c>
      <c r="M62" s="220">
        <v>1385.95</v>
      </c>
      <c r="N62" s="220">
        <v>1362.9</v>
      </c>
      <c r="O62" s="220">
        <v>2509500</v>
      </c>
      <c r="P62" s="221">
        <v>4.4276143314884941E-2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398.95</v>
      </c>
      <c r="F63" s="217">
        <v>400.25</v>
      </c>
      <c r="G63" s="219">
        <v>394.9</v>
      </c>
      <c r="H63" s="219">
        <v>390.84999999999997</v>
      </c>
      <c r="I63" s="219">
        <v>385.49999999999994</v>
      </c>
      <c r="J63" s="219">
        <v>404.3</v>
      </c>
      <c r="K63" s="219">
        <v>409.65000000000003</v>
      </c>
      <c r="L63" s="219">
        <v>413.70000000000005</v>
      </c>
      <c r="M63" s="220">
        <v>405.6</v>
      </c>
      <c r="N63" s="220">
        <v>396.2</v>
      </c>
      <c r="O63" s="220">
        <v>15615000</v>
      </c>
      <c r="P63" s="221">
        <v>3.6068314821449898E-2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147.4</v>
      </c>
      <c r="F64" s="217">
        <v>147.13333333333333</v>
      </c>
      <c r="G64" s="219">
        <v>145.51666666666665</v>
      </c>
      <c r="H64" s="219">
        <v>143.63333333333333</v>
      </c>
      <c r="I64" s="219">
        <v>142.01666666666665</v>
      </c>
      <c r="J64" s="219">
        <v>149.01666666666665</v>
      </c>
      <c r="K64" s="219">
        <v>150.63333333333333</v>
      </c>
      <c r="L64" s="219">
        <v>152.51666666666665</v>
      </c>
      <c r="M64" s="220">
        <v>148.75</v>
      </c>
      <c r="N64" s="220">
        <v>145.25</v>
      </c>
      <c r="O64" s="220">
        <v>24150000</v>
      </c>
      <c r="P64" s="221">
        <v>1.0460251046025104E-2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3616.35</v>
      </c>
      <c r="F65" s="217">
        <v>3578.1166666666668</v>
      </c>
      <c r="G65" s="219">
        <v>3529.2333333333336</v>
      </c>
      <c r="H65" s="219">
        <v>3442.1166666666668</v>
      </c>
      <c r="I65" s="219">
        <v>3393.2333333333336</v>
      </c>
      <c r="J65" s="219">
        <v>3665.2333333333336</v>
      </c>
      <c r="K65" s="219">
        <v>3714.1166666666668</v>
      </c>
      <c r="L65" s="219">
        <v>3801.2333333333336</v>
      </c>
      <c r="M65" s="220">
        <v>3627</v>
      </c>
      <c r="N65" s="220">
        <v>3491</v>
      </c>
      <c r="O65" s="220">
        <v>4610400</v>
      </c>
      <c r="P65" s="221">
        <v>1.0387902695595003E-2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614.5</v>
      </c>
      <c r="F66" s="217">
        <v>610.26666666666665</v>
      </c>
      <c r="G66" s="219">
        <v>604.0333333333333</v>
      </c>
      <c r="H66" s="219">
        <v>593.56666666666661</v>
      </c>
      <c r="I66" s="219">
        <v>587.33333333333326</v>
      </c>
      <c r="J66" s="219">
        <v>620.73333333333335</v>
      </c>
      <c r="K66" s="219">
        <v>626.9666666666667</v>
      </c>
      <c r="L66" s="219">
        <v>637.43333333333339</v>
      </c>
      <c r="M66" s="220">
        <v>616.5</v>
      </c>
      <c r="N66" s="220">
        <v>599.79999999999995</v>
      </c>
      <c r="O66" s="220">
        <v>22797500</v>
      </c>
      <c r="P66" s="221">
        <v>1.4349276974416018E-2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1812.45</v>
      </c>
      <c r="F67" s="217">
        <v>1801.8166666666666</v>
      </c>
      <c r="G67" s="219">
        <v>1770.6333333333332</v>
      </c>
      <c r="H67" s="219">
        <v>1728.8166666666666</v>
      </c>
      <c r="I67" s="219">
        <v>1697.6333333333332</v>
      </c>
      <c r="J67" s="219">
        <v>1843.6333333333332</v>
      </c>
      <c r="K67" s="219">
        <v>1874.8166666666666</v>
      </c>
      <c r="L67" s="219">
        <v>1916.6333333333332</v>
      </c>
      <c r="M67" s="220">
        <v>1833</v>
      </c>
      <c r="N67" s="220">
        <v>1760</v>
      </c>
      <c r="O67" s="220">
        <v>2922450</v>
      </c>
      <c r="P67" s="221">
        <v>6.1001842489811851E-2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2289.8000000000002</v>
      </c>
      <c r="F68" s="217">
        <v>2289.3333333333335</v>
      </c>
      <c r="G68" s="219">
        <v>2273.2666666666669</v>
      </c>
      <c r="H68" s="219">
        <v>2256.7333333333336</v>
      </c>
      <c r="I68" s="219">
        <v>2240.666666666667</v>
      </c>
      <c r="J68" s="219">
        <v>2305.8666666666668</v>
      </c>
      <c r="K68" s="219">
        <v>2321.9333333333334</v>
      </c>
      <c r="L68" s="219">
        <v>2338.4666666666667</v>
      </c>
      <c r="M68" s="220">
        <v>2305.4</v>
      </c>
      <c r="N68" s="220">
        <v>2272.8000000000002</v>
      </c>
      <c r="O68" s="220">
        <v>2126100</v>
      </c>
      <c r="P68" s="221">
        <v>1.3442013442013442E-2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4534.6499999999996</v>
      </c>
      <c r="F69" s="217">
        <v>4511.8666666666668</v>
      </c>
      <c r="G69" s="219">
        <v>4478.6833333333334</v>
      </c>
      <c r="H69" s="219">
        <v>4422.7166666666662</v>
      </c>
      <c r="I69" s="219">
        <v>4389.5333333333328</v>
      </c>
      <c r="J69" s="219">
        <v>4567.8333333333339</v>
      </c>
      <c r="K69" s="219">
        <v>4601.0166666666682</v>
      </c>
      <c r="L69" s="219">
        <v>4656.9833333333345</v>
      </c>
      <c r="M69" s="220">
        <v>4545.05</v>
      </c>
      <c r="N69" s="220">
        <v>4455.8999999999996</v>
      </c>
      <c r="O69" s="220">
        <v>2584600</v>
      </c>
      <c r="P69" s="221">
        <v>9.2151503319016018E-3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10014.9</v>
      </c>
      <c r="F70" s="217">
        <v>10008.533333333335</v>
      </c>
      <c r="G70" s="219">
        <v>9902.0666666666693</v>
      </c>
      <c r="H70" s="219">
        <v>9789.2333333333354</v>
      </c>
      <c r="I70" s="219">
        <v>9682.7666666666701</v>
      </c>
      <c r="J70" s="219">
        <v>10121.366666666669</v>
      </c>
      <c r="K70" s="219">
        <v>10227.833333333332</v>
      </c>
      <c r="L70" s="219">
        <v>10340.666666666668</v>
      </c>
      <c r="M70" s="220">
        <v>10115</v>
      </c>
      <c r="N70" s="220">
        <v>9895.7000000000007</v>
      </c>
      <c r="O70" s="220">
        <v>1498300</v>
      </c>
      <c r="P70" s="221">
        <v>7.4636901559978486E-3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845.55</v>
      </c>
      <c r="F71" s="217">
        <v>840.25</v>
      </c>
      <c r="G71" s="219">
        <v>830.3</v>
      </c>
      <c r="H71" s="219">
        <v>815.05</v>
      </c>
      <c r="I71" s="219">
        <v>805.09999999999991</v>
      </c>
      <c r="J71" s="219">
        <v>855.5</v>
      </c>
      <c r="K71" s="219">
        <v>865.45</v>
      </c>
      <c r="L71" s="219">
        <v>880.7</v>
      </c>
      <c r="M71" s="220">
        <v>850.2</v>
      </c>
      <c r="N71" s="220">
        <v>825</v>
      </c>
      <c r="O71" s="220">
        <v>41701275</v>
      </c>
      <c r="P71" s="221">
        <v>-1.4620738054857009E-2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6068.15</v>
      </c>
      <c r="F72" s="217">
        <v>6015.2666666666664</v>
      </c>
      <c r="G72" s="219">
        <v>5942.5333333333328</v>
      </c>
      <c r="H72" s="219">
        <v>5816.9166666666661</v>
      </c>
      <c r="I72" s="219">
        <v>5744.1833333333325</v>
      </c>
      <c r="J72" s="219">
        <v>6140.8833333333332</v>
      </c>
      <c r="K72" s="219">
        <v>6213.6166666666668</v>
      </c>
      <c r="L72" s="219">
        <v>6339.2333333333336</v>
      </c>
      <c r="M72" s="220">
        <v>6088</v>
      </c>
      <c r="N72" s="220">
        <v>5889.65</v>
      </c>
      <c r="O72" s="220">
        <v>2452125</v>
      </c>
      <c r="P72" s="221">
        <v>-3.7391432356837923E-2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4771.2</v>
      </c>
      <c r="F73" s="217">
        <v>4747.0666666666666</v>
      </c>
      <c r="G73" s="219">
        <v>4715.1333333333332</v>
      </c>
      <c r="H73" s="219">
        <v>4659.0666666666666</v>
      </c>
      <c r="I73" s="219">
        <v>4627.1333333333332</v>
      </c>
      <c r="J73" s="219">
        <v>4803.1333333333332</v>
      </c>
      <c r="K73" s="219">
        <v>4835.0666666666657</v>
      </c>
      <c r="L73" s="219">
        <v>4891.1333333333332</v>
      </c>
      <c r="M73" s="220">
        <v>4779</v>
      </c>
      <c r="N73" s="220">
        <v>4691</v>
      </c>
      <c r="O73" s="220">
        <v>3507175</v>
      </c>
      <c r="P73" s="221">
        <v>3.7050452781371278E-2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4005.55</v>
      </c>
      <c r="F74" s="217">
        <v>4019.5500000000006</v>
      </c>
      <c r="G74" s="219">
        <v>3978.0500000000011</v>
      </c>
      <c r="H74" s="219">
        <v>3950.5500000000006</v>
      </c>
      <c r="I74" s="219">
        <v>3909.0500000000011</v>
      </c>
      <c r="J74" s="219">
        <v>4047.0500000000011</v>
      </c>
      <c r="K74" s="219">
        <v>4088.55</v>
      </c>
      <c r="L74" s="219">
        <v>4116.0500000000011</v>
      </c>
      <c r="M74" s="220">
        <v>4061.05</v>
      </c>
      <c r="N74" s="220">
        <v>3992.05</v>
      </c>
      <c r="O74" s="220">
        <v>1353000</v>
      </c>
      <c r="P74" s="221">
        <v>-7.4641920516441392E-3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528.9</v>
      </c>
      <c r="F75" s="217">
        <v>528.63333333333333</v>
      </c>
      <c r="G75" s="219">
        <v>522.61666666666667</v>
      </c>
      <c r="H75" s="219">
        <v>516.33333333333337</v>
      </c>
      <c r="I75" s="219">
        <v>510.31666666666672</v>
      </c>
      <c r="J75" s="219">
        <v>534.91666666666663</v>
      </c>
      <c r="K75" s="219">
        <v>540.93333333333328</v>
      </c>
      <c r="L75" s="219">
        <v>547.21666666666658</v>
      </c>
      <c r="M75" s="220">
        <v>534.65</v>
      </c>
      <c r="N75" s="220">
        <v>522.35</v>
      </c>
      <c r="O75" s="220">
        <v>22419000</v>
      </c>
      <c r="P75" s="221">
        <v>2.0065520065520065E-2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165.25</v>
      </c>
      <c r="F76" s="217">
        <v>165.79999999999998</v>
      </c>
      <c r="G76" s="219">
        <v>164.29999999999995</v>
      </c>
      <c r="H76" s="219">
        <v>163.34999999999997</v>
      </c>
      <c r="I76" s="219">
        <v>161.84999999999994</v>
      </c>
      <c r="J76" s="219">
        <v>166.74999999999997</v>
      </c>
      <c r="K76" s="219">
        <v>168.25000000000003</v>
      </c>
      <c r="L76" s="219">
        <v>169.2</v>
      </c>
      <c r="M76" s="220">
        <v>167.3</v>
      </c>
      <c r="N76" s="220">
        <v>164.85</v>
      </c>
      <c r="O76" s="220">
        <v>75855000</v>
      </c>
      <c r="P76" s="221">
        <v>-2.4811981744552292E-2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213</v>
      </c>
      <c r="F77" s="217">
        <v>212.16666666666666</v>
      </c>
      <c r="G77" s="219">
        <v>209.23333333333332</v>
      </c>
      <c r="H77" s="219">
        <v>205.46666666666667</v>
      </c>
      <c r="I77" s="219">
        <v>202.53333333333333</v>
      </c>
      <c r="J77" s="219">
        <v>215.93333333333331</v>
      </c>
      <c r="K77" s="219">
        <v>218.86666666666665</v>
      </c>
      <c r="L77" s="219">
        <v>222.6333333333333</v>
      </c>
      <c r="M77" s="220">
        <v>215.1</v>
      </c>
      <c r="N77" s="220">
        <v>208.4</v>
      </c>
      <c r="O77" s="220">
        <v>132386775</v>
      </c>
      <c r="P77" s="221">
        <v>3.9590443686006824E-2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1198.4000000000001</v>
      </c>
      <c r="F78" s="217">
        <v>1204.1333333333332</v>
      </c>
      <c r="G78" s="219">
        <v>1185.7166666666665</v>
      </c>
      <c r="H78" s="219">
        <v>1173.0333333333333</v>
      </c>
      <c r="I78" s="219">
        <v>1154.6166666666666</v>
      </c>
      <c r="J78" s="219">
        <v>1216.8166666666664</v>
      </c>
      <c r="K78" s="219">
        <v>1235.2333333333333</v>
      </c>
      <c r="L78" s="219">
        <v>1247.9166666666663</v>
      </c>
      <c r="M78" s="220">
        <v>1222.55</v>
      </c>
      <c r="N78" s="220">
        <v>1191.45</v>
      </c>
      <c r="O78" s="220">
        <v>9830275</v>
      </c>
      <c r="P78" s="221">
        <v>2.2130421953378578E-4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86.95</v>
      </c>
      <c r="F79" s="217">
        <v>86.15000000000002</v>
      </c>
      <c r="G79" s="219">
        <v>84.900000000000034</v>
      </c>
      <c r="H79" s="219">
        <v>82.850000000000009</v>
      </c>
      <c r="I79" s="219">
        <v>81.600000000000023</v>
      </c>
      <c r="J79" s="219">
        <v>88.200000000000045</v>
      </c>
      <c r="K79" s="219">
        <v>89.450000000000017</v>
      </c>
      <c r="L79" s="219">
        <v>91.500000000000057</v>
      </c>
      <c r="M79" s="220">
        <v>87.4</v>
      </c>
      <c r="N79" s="220">
        <v>84.1</v>
      </c>
      <c r="O79" s="220">
        <v>229376250</v>
      </c>
      <c r="P79" s="221">
        <v>5.1764937882074541E-3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649.54999999999995</v>
      </c>
      <c r="F80" s="217">
        <v>647.16666666666663</v>
      </c>
      <c r="G80" s="219">
        <v>639.73333333333323</v>
      </c>
      <c r="H80" s="219">
        <v>629.91666666666663</v>
      </c>
      <c r="I80" s="219">
        <v>622.48333333333323</v>
      </c>
      <c r="J80" s="219">
        <v>656.98333333333323</v>
      </c>
      <c r="K80" s="219">
        <v>664.41666666666663</v>
      </c>
      <c r="L80" s="219">
        <v>674.23333333333323</v>
      </c>
      <c r="M80" s="220">
        <v>654.6</v>
      </c>
      <c r="N80" s="220">
        <v>637.35</v>
      </c>
      <c r="O80" s="220">
        <v>7125300</v>
      </c>
      <c r="P80" s="221">
        <v>5.8721267143133089E-2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1433.3</v>
      </c>
      <c r="F81" s="217">
        <v>1432.4166666666667</v>
      </c>
      <c r="G81" s="219">
        <v>1401.6333333333334</v>
      </c>
      <c r="H81" s="219">
        <v>1369.9666666666667</v>
      </c>
      <c r="I81" s="219">
        <v>1339.1833333333334</v>
      </c>
      <c r="J81" s="219">
        <v>1464.0833333333335</v>
      </c>
      <c r="K81" s="219">
        <v>1494.8666666666668</v>
      </c>
      <c r="L81" s="219">
        <v>1526.5333333333335</v>
      </c>
      <c r="M81" s="220">
        <v>1463.2</v>
      </c>
      <c r="N81" s="220">
        <v>1400.75</v>
      </c>
      <c r="O81" s="220">
        <v>6363500</v>
      </c>
      <c r="P81" s="221">
        <v>1.0239720590569932E-2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2879.9</v>
      </c>
      <c r="F82" s="217">
        <v>2852.65</v>
      </c>
      <c r="G82" s="219">
        <v>2818.1000000000004</v>
      </c>
      <c r="H82" s="219">
        <v>2756.3</v>
      </c>
      <c r="I82" s="219">
        <v>2721.7500000000005</v>
      </c>
      <c r="J82" s="219">
        <v>2914.4500000000003</v>
      </c>
      <c r="K82" s="219">
        <v>2949.0000000000005</v>
      </c>
      <c r="L82" s="219">
        <v>3010.8</v>
      </c>
      <c r="M82" s="220">
        <v>2887.2</v>
      </c>
      <c r="N82" s="220">
        <v>2790.85</v>
      </c>
      <c r="O82" s="220">
        <v>3425925</v>
      </c>
      <c r="P82" s="221">
        <v>-8.3220563439397339E-3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480.8</v>
      </c>
      <c r="F83" s="217">
        <v>477.91666666666669</v>
      </c>
      <c r="G83" s="219">
        <v>469.83333333333337</v>
      </c>
      <c r="H83" s="219">
        <v>458.86666666666667</v>
      </c>
      <c r="I83" s="219">
        <v>450.78333333333336</v>
      </c>
      <c r="J83" s="219">
        <v>488.88333333333338</v>
      </c>
      <c r="K83" s="219">
        <v>496.96666666666675</v>
      </c>
      <c r="L83" s="219">
        <v>507.93333333333339</v>
      </c>
      <c r="M83" s="220">
        <v>486</v>
      </c>
      <c r="N83" s="220">
        <v>466.95</v>
      </c>
      <c r="O83" s="220">
        <v>8382000</v>
      </c>
      <c r="P83" s="221">
        <v>1.6E-2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2383.15</v>
      </c>
      <c r="F84" s="217">
        <v>2365.9</v>
      </c>
      <c r="G84" s="219">
        <v>2344.5500000000002</v>
      </c>
      <c r="H84" s="219">
        <v>2305.9500000000003</v>
      </c>
      <c r="I84" s="219">
        <v>2284.6000000000004</v>
      </c>
      <c r="J84" s="219">
        <v>2404.5</v>
      </c>
      <c r="K84" s="219">
        <v>2425.8499999999995</v>
      </c>
      <c r="L84" s="219">
        <v>2464.4499999999998</v>
      </c>
      <c r="M84" s="220">
        <v>2387.25</v>
      </c>
      <c r="N84" s="220">
        <v>2327.3000000000002</v>
      </c>
      <c r="O84" s="220">
        <v>7294802</v>
      </c>
      <c r="P84" s="221">
        <v>-1.1048628716294077E-2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584.04999999999995</v>
      </c>
      <c r="F85" s="217">
        <v>578</v>
      </c>
      <c r="G85" s="219">
        <v>568</v>
      </c>
      <c r="H85" s="219">
        <v>551.95000000000005</v>
      </c>
      <c r="I85" s="219">
        <v>541.95000000000005</v>
      </c>
      <c r="J85" s="219">
        <v>594.04999999999995</v>
      </c>
      <c r="K85" s="219">
        <v>604.04999999999995</v>
      </c>
      <c r="L85" s="219">
        <v>620.09999999999991</v>
      </c>
      <c r="M85" s="220">
        <v>588</v>
      </c>
      <c r="N85" s="220">
        <v>561.95000000000005</v>
      </c>
      <c r="O85" s="220">
        <v>7690000</v>
      </c>
      <c r="P85" s="221">
        <v>2.4991669443518827E-2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4761.3</v>
      </c>
      <c r="F86" s="217">
        <v>4710.3</v>
      </c>
      <c r="G86" s="219">
        <v>4622.7000000000007</v>
      </c>
      <c r="H86" s="219">
        <v>4484.1000000000004</v>
      </c>
      <c r="I86" s="219">
        <v>4396.5000000000009</v>
      </c>
      <c r="J86" s="219">
        <v>4848.9000000000005</v>
      </c>
      <c r="K86" s="219">
        <v>4936.5000000000009</v>
      </c>
      <c r="L86" s="219">
        <v>5075.1000000000004</v>
      </c>
      <c r="M86" s="220">
        <v>4797.8999999999996</v>
      </c>
      <c r="N86" s="220">
        <v>4571.7</v>
      </c>
      <c r="O86" s="220">
        <v>12713700</v>
      </c>
      <c r="P86" s="221">
        <v>5.814781411686524E-3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1858.4</v>
      </c>
      <c r="F87" s="217">
        <v>1850.7</v>
      </c>
      <c r="G87" s="219">
        <v>1837</v>
      </c>
      <c r="H87" s="219">
        <v>1815.6</v>
      </c>
      <c r="I87" s="219">
        <v>1801.8999999999999</v>
      </c>
      <c r="J87" s="219">
        <v>1872.1000000000001</v>
      </c>
      <c r="K87" s="219">
        <v>1885.8000000000004</v>
      </c>
      <c r="L87" s="219">
        <v>1907.2000000000003</v>
      </c>
      <c r="M87" s="220">
        <v>1864.4</v>
      </c>
      <c r="N87" s="220">
        <v>1829.3</v>
      </c>
      <c r="O87" s="220">
        <v>5547500</v>
      </c>
      <c r="P87" s="221">
        <v>-1.3501350135013501E-3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1434.2</v>
      </c>
      <c r="F88" s="217">
        <v>1419.45</v>
      </c>
      <c r="G88" s="219">
        <v>1397.75</v>
      </c>
      <c r="H88" s="219">
        <v>1361.3</v>
      </c>
      <c r="I88" s="219">
        <v>1339.6</v>
      </c>
      <c r="J88" s="219">
        <v>1455.9</v>
      </c>
      <c r="K88" s="219">
        <v>1477.6000000000004</v>
      </c>
      <c r="L88" s="219">
        <v>1514.0500000000002</v>
      </c>
      <c r="M88" s="220">
        <v>1441.15</v>
      </c>
      <c r="N88" s="220">
        <v>1383</v>
      </c>
      <c r="O88" s="220">
        <v>21121100</v>
      </c>
      <c r="P88" s="221">
        <v>-3.539002557544757E-2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3769.4</v>
      </c>
      <c r="F89" s="217">
        <v>3743.6</v>
      </c>
      <c r="G89" s="219">
        <v>3706.2999999999997</v>
      </c>
      <c r="H89" s="219">
        <v>3643.2</v>
      </c>
      <c r="I89" s="219">
        <v>3605.8999999999996</v>
      </c>
      <c r="J89" s="219">
        <v>3806.7</v>
      </c>
      <c r="K89" s="219">
        <v>3844</v>
      </c>
      <c r="L89" s="219">
        <v>3907.1</v>
      </c>
      <c r="M89" s="220">
        <v>3780.9</v>
      </c>
      <c r="N89" s="220">
        <v>3680.5</v>
      </c>
      <c r="O89" s="220">
        <v>2726250</v>
      </c>
      <c r="P89" s="221">
        <v>-5.526373385861239E-3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1577.5</v>
      </c>
      <c r="F90" s="217">
        <v>1574.0666666666666</v>
      </c>
      <c r="G90" s="219">
        <v>1561.6833333333332</v>
      </c>
      <c r="H90" s="219">
        <v>1545.8666666666666</v>
      </c>
      <c r="I90" s="219">
        <v>1533.4833333333331</v>
      </c>
      <c r="J90" s="219">
        <v>1589.8833333333332</v>
      </c>
      <c r="K90" s="219">
        <v>1602.2666666666664</v>
      </c>
      <c r="L90" s="219">
        <v>1618.0833333333333</v>
      </c>
      <c r="M90" s="220">
        <v>1586.45</v>
      </c>
      <c r="N90" s="220">
        <v>1558.25</v>
      </c>
      <c r="O90" s="220">
        <v>181666100</v>
      </c>
      <c r="P90" s="221">
        <v>-1.5868759459878198E-2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561.85</v>
      </c>
      <c r="F91" s="217">
        <v>559.15</v>
      </c>
      <c r="G91" s="219">
        <v>555.69999999999993</v>
      </c>
      <c r="H91" s="219">
        <v>549.54999999999995</v>
      </c>
      <c r="I91" s="219">
        <v>546.09999999999991</v>
      </c>
      <c r="J91" s="219">
        <v>565.29999999999995</v>
      </c>
      <c r="K91" s="219">
        <v>568.75</v>
      </c>
      <c r="L91" s="219">
        <v>574.9</v>
      </c>
      <c r="M91" s="220">
        <v>562.6</v>
      </c>
      <c r="N91" s="220">
        <v>553</v>
      </c>
      <c r="O91" s="220">
        <v>44287100</v>
      </c>
      <c r="P91" s="221">
        <v>-2.7112582461397191E-2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5599.8</v>
      </c>
      <c r="F92" s="217">
        <v>5596.6333333333341</v>
      </c>
      <c r="G92" s="219">
        <v>5553.2666666666682</v>
      </c>
      <c r="H92" s="219">
        <v>5506.7333333333345</v>
      </c>
      <c r="I92" s="219">
        <v>5463.3666666666686</v>
      </c>
      <c r="J92" s="219">
        <v>5643.1666666666679</v>
      </c>
      <c r="K92" s="219">
        <v>5686.5333333333347</v>
      </c>
      <c r="L92" s="219">
        <v>5733.0666666666675</v>
      </c>
      <c r="M92" s="220">
        <v>5640</v>
      </c>
      <c r="N92" s="220">
        <v>5550.1</v>
      </c>
      <c r="O92" s="220">
        <v>3797100</v>
      </c>
      <c r="P92" s="221">
        <v>-2.9933044505710909E-3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682.65</v>
      </c>
      <c r="F93" s="217">
        <v>682.53333333333342</v>
      </c>
      <c r="G93" s="219">
        <v>675.56666666666683</v>
      </c>
      <c r="H93" s="219">
        <v>668.48333333333346</v>
      </c>
      <c r="I93" s="219">
        <v>661.51666666666688</v>
      </c>
      <c r="J93" s="219">
        <v>689.61666666666679</v>
      </c>
      <c r="K93" s="219">
        <v>696.58333333333326</v>
      </c>
      <c r="L93" s="219">
        <v>703.66666666666674</v>
      </c>
      <c r="M93" s="220">
        <v>689.5</v>
      </c>
      <c r="N93" s="220">
        <v>675.45</v>
      </c>
      <c r="O93" s="220">
        <v>42470400</v>
      </c>
      <c r="P93" s="221">
        <v>2.5446974453881489E-3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341.7</v>
      </c>
      <c r="F94" s="217">
        <v>339.9666666666667</v>
      </c>
      <c r="G94" s="219">
        <v>335.18333333333339</v>
      </c>
      <c r="H94" s="219">
        <v>328.66666666666669</v>
      </c>
      <c r="I94" s="219">
        <v>323.88333333333338</v>
      </c>
      <c r="J94" s="219">
        <v>346.48333333333341</v>
      </c>
      <c r="K94" s="219">
        <v>351.26666666666671</v>
      </c>
      <c r="L94" s="219">
        <v>357.78333333333342</v>
      </c>
      <c r="M94" s="220">
        <v>344.75</v>
      </c>
      <c r="N94" s="220">
        <v>333.45</v>
      </c>
      <c r="O94" s="220">
        <v>33782200</v>
      </c>
      <c r="P94" s="221">
        <v>2.4264824039852161E-2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526.15</v>
      </c>
      <c r="F95" s="217">
        <v>520.58333333333337</v>
      </c>
      <c r="G95" s="219">
        <v>512.06666666666672</v>
      </c>
      <c r="H95" s="219">
        <v>497.98333333333335</v>
      </c>
      <c r="I95" s="219">
        <v>489.4666666666667</v>
      </c>
      <c r="J95" s="219">
        <v>534.66666666666674</v>
      </c>
      <c r="K95" s="219">
        <v>543.18333333333339</v>
      </c>
      <c r="L95" s="219">
        <v>557.26666666666677</v>
      </c>
      <c r="M95" s="220">
        <v>529.1</v>
      </c>
      <c r="N95" s="220">
        <v>506.5</v>
      </c>
      <c r="O95" s="220">
        <v>31681800</v>
      </c>
      <c r="P95" s="221">
        <v>1.2774037631624375E-2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2560.65</v>
      </c>
      <c r="F96" s="217">
        <v>2550.1833333333334</v>
      </c>
      <c r="G96" s="219">
        <v>2524.4666666666667</v>
      </c>
      <c r="H96" s="219">
        <v>2488.2833333333333</v>
      </c>
      <c r="I96" s="219">
        <v>2462.5666666666666</v>
      </c>
      <c r="J96" s="219">
        <v>2586.3666666666668</v>
      </c>
      <c r="K96" s="219">
        <v>2612.0833333333339</v>
      </c>
      <c r="L96" s="219">
        <v>2648.2666666666669</v>
      </c>
      <c r="M96" s="220">
        <v>2575.9</v>
      </c>
      <c r="N96" s="220">
        <v>2514</v>
      </c>
      <c r="O96" s="220">
        <v>18537000</v>
      </c>
      <c r="P96" s="221">
        <v>-1.3553856223758362E-2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1124.5999999999999</v>
      </c>
      <c r="F97" s="217">
        <v>1119.7333333333333</v>
      </c>
      <c r="G97" s="219">
        <v>1110.5166666666667</v>
      </c>
      <c r="H97" s="219">
        <v>1096.4333333333334</v>
      </c>
      <c r="I97" s="219">
        <v>1087.2166666666667</v>
      </c>
      <c r="J97" s="219">
        <v>1133.8166666666666</v>
      </c>
      <c r="K97" s="219">
        <v>1143.0333333333333</v>
      </c>
      <c r="L97" s="219">
        <v>1157.1166666666666</v>
      </c>
      <c r="M97" s="220">
        <v>1128.95</v>
      </c>
      <c r="N97" s="220">
        <v>1105.6500000000001</v>
      </c>
      <c r="O97" s="220">
        <v>79142700</v>
      </c>
      <c r="P97" s="221">
        <v>-6.0900550696469061E-2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1657.5</v>
      </c>
      <c r="F98" s="217">
        <v>1651.2666666666667</v>
      </c>
      <c r="G98" s="219">
        <v>1641.4833333333333</v>
      </c>
      <c r="H98" s="219">
        <v>1625.4666666666667</v>
      </c>
      <c r="I98" s="219">
        <v>1615.6833333333334</v>
      </c>
      <c r="J98" s="219">
        <v>1667.2833333333333</v>
      </c>
      <c r="K98" s="219">
        <v>1677.0666666666666</v>
      </c>
      <c r="L98" s="219">
        <v>1693.0833333333333</v>
      </c>
      <c r="M98" s="220">
        <v>1661.05</v>
      </c>
      <c r="N98" s="220">
        <v>1635.25</v>
      </c>
      <c r="O98" s="220">
        <v>3603000</v>
      </c>
      <c r="P98" s="221">
        <v>-2.3709524454680938E-2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571.54999999999995</v>
      </c>
      <c r="F99" s="217">
        <v>569.25</v>
      </c>
      <c r="G99" s="219">
        <v>564.54999999999995</v>
      </c>
      <c r="H99" s="219">
        <v>557.54999999999995</v>
      </c>
      <c r="I99" s="219">
        <v>552.84999999999991</v>
      </c>
      <c r="J99" s="219">
        <v>576.25</v>
      </c>
      <c r="K99" s="219">
        <v>580.95000000000005</v>
      </c>
      <c r="L99" s="219">
        <v>587.95000000000005</v>
      </c>
      <c r="M99" s="220">
        <v>573.95000000000005</v>
      </c>
      <c r="N99" s="220">
        <v>562.25</v>
      </c>
      <c r="O99" s="220">
        <v>12478500</v>
      </c>
      <c r="P99" s="221">
        <v>-9.1710338256312529E-3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</v>
      </c>
      <c r="F100" s="217">
        <v>15.716666666666667</v>
      </c>
      <c r="G100" s="219">
        <v>15.283333333333335</v>
      </c>
      <c r="H100" s="219">
        <v>14.566666666666668</v>
      </c>
      <c r="I100" s="219">
        <v>14.133333333333336</v>
      </c>
      <c r="J100" s="219">
        <v>16.433333333333334</v>
      </c>
      <c r="K100" s="219">
        <v>16.866666666666667</v>
      </c>
      <c r="L100" s="219">
        <v>17.583333333333332</v>
      </c>
      <c r="M100" s="220">
        <v>16.149999999999999</v>
      </c>
      <c r="N100" s="220">
        <v>15</v>
      </c>
      <c r="O100" s="220">
        <v>3555120000</v>
      </c>
      <c r="P100" s="221">
        <v>7.489871197919816E-2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115.55</v>
      </c>
      <c r="F101" s="217">
        <v>115.39999999999999</v>
      </c>
      <c r="G101" s="219">
        <v>114.49999999999999</v>
      </c>
      <c r="H101" s="219">
        <v>113.44999999999999</v>
      </c>
      <c r="I101" s="219">
        <v>112.54999999999998</v>
      </c>
      <c r="J101" s="219">
        <v>116.44999999999999</v>
      </c>
      <c r="K101" s="219">
        <v>117.35</v>
      </c>
      <c r="L101" s="219">
        <v>118.39999999999999</v>
      </c>
      <c r="M101" s="220">
        <v>116.3</v>
      </c>
      <c r="N101" s="220">
        <v>114.35</v>
      </c>
      <c r="O101" s="220">
        <v>90065000</v>
      </c>
      <c r="P101" s="221">
        <v>-4.3115361229340557E-3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77.900000000000006</v>
      </c>
      <c r="F102" s="217">
        <v>77.933333333333323</v>
      </c>
      <c r="G102" s="219">
        <v>77.316666666666649</v>
      </c>
      <c r="H102" s="219">
        <v>76.73333333333332</v>
      </c>
      <c r="I102" s="219">
        <v>76.116666666666646</v>
      </c>
      <c r="J102" s="219">
        <v>78.516666666666652</v>
      </c>
      <c r="K102" s="219">
        <v>79.133333333333326</v>
      </c>
      <c r="L102" s="219">
        <v>79.716666666666654</v>
      </c>
      <c r="M102" s="220">
        <v>78.55</v>
      </c>
      <c r="N102" s="220">
        <v>77.349999999999994</v>
      </c>
      <c r="O102" s="220">
        <v>356107500</v>
      </c>
      <c r="P102" s="221">
        <v>-1.8379160636758322E-2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164.3</v>
      </c>
      <c r="F103" s="217">
        <v>164.25</v>
      </c>
      <c r="G103" s="219">
        <v>162.5</v>
      </c>
      <c r="H103" s="219">
        <v>160.69999999999999</v>
      </c>
      <c r="I103" s="219">
        <v>158.94999999999999</v>
      </c>
      <c r="J103" s="219">
        <v>166.05</v>
      </c>
      <c r="K103" s="219">
        <v>167.8</v>
      </c>
      <c r="L103" s="219">
        <v>169.60000000000002</v>
      </c>
      <c r="M103" s="220">
        <v>166</v>
      </c>
      <c r="N103" s="220">
        <v>162.44999999999999</v>
      </c>
      <c r="O103" s="220">
        <v>62160000</v>
      </c>
      <c r="P103" s="221">
        <v>4.2646873820606362E-2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469.15</v>
      </c>
      <c r="F104" s="217">
        <v>468.41666666666669</v>
      </c>
      <c r="G104" s="219">
        <v>460.68333333333339</v>
      </c>
      <c r="H104" s="219">
        <v>452.2166666666667</v>
      </c>
      <c r="I104" s="219">
        <v>444.48333333333341</v>
      </c>
      <c r="J104" s="219">
        <v>476.88333333333338</v>
      </c>
      <c r="K104" s="219">
        <v>484.61666666666662</v>
      </c>
      <c r="L104" s="219">
        <v>493.08333333333337</v>
      </c>
      <c r="M104" s="220">
        <v>476.15</v>
      </c>
      <c r="N104" s="220">
        <v>459.95</v>
      </c>
      <c r="O104" s="220">
        <v>17771875</v>
      </c>
      <c r="P104" s="221">
        <v>1.8438263336222518E-2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586.25</v>
      </c>
      <c r="F105" s="217">
        <v>585.5333333333333</v>
      </c>
      <c r="G105" s="219">
        <v>576.31666666666661</v>
      </c>
      <c r="H105" s="219">
        <v>566.38333333333333</v>
      </c>
      <c r="I105" s="219">
        <v>557.16666666666663</v>
      </c>
      <c r="J105" s="219">
        <v>595.46666666666658</v>
      </c>
      <c r="K105" s="219">
        <v>604.68333333333328</v>
      </c>
      <c r="L105" s="219">
        <v>614.61666666666656</v>
      </c>
      <c r="M105" s="220">
        <v>594.75</v>
      </c>
      <c r="N105" s="220">
        <v>575.6</v>
      </c>
      <c r="O105" s="220">
        <v>18624000</v>
      </c>
      <c r="P105" s="221">
        <v>4.8412519702769649E-2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215.4</v>
      </c>
      <c r="F106" s="217">
        <v>212.85</v>
      </c>
      <c r="G106" s="219">
        <v>208.5</v>
      </c>
      <c r="H106" s="219">
        <v>201.6</v>
      </c>
      <c r="I106" s="219">
        <v>197.25</v>
      </c>
      <c r="J106" s="219">
        <v>219.75</v>
      </c>
      <c r="K106" s="219">
        <v>224.09999999999997</v>
      </c>
      <c r="L106" s="219">
        <v>231</v>
      </c>
      <c r="M106" s="220">
        <v>217.2</v>
      </c>
      <c r="N106" s="220">
        <v>205.95</v>
      </c>
      <c r="O106" s="220">
        <v>24580400</v>
      </c>
      <c r="P106" s="221">
        <v>4.7415836889521104E-3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2554.65</v>
      </c>
      <c r="F107" s="217">
        <v>2553.9166666666665</v>
      </c>
      <c r="G107" s="219">
        <v>2527.833333333333</v>
      </c>
      <c r="H107" s="219">
        <v>2501.0166666666664</v>
      </c>
      <c r="I107" s="219">
        <v>2474.9333333333329</v>
      </c>
      <c r="J107" s="219">
        <v>2580.7333333333331</v>
      </c>
      <c r="K107" s="219">
        <v>2606.8166666666662</v>
      </c>
      <c r="L107" s="219">
        <v>2633.6333333333332</v>
      </c>
      <c r="M107" s="220">
        <v>2580</v>
      </c>
      <c r="N107" s="220">
        <v>2527.1</v>
      </c>
      <c r="O107" s="220">
        <v>1112700</v>
      </c>
      <c r="P107" s="221">
        <v>-3.386298515238343E-2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4391.25</v>
      </c>
      <c r="F108" s="217">
        <v>4382.2</v>
      </c>
      <c r="G108" s="219">
        <v>4339.3999999999996</v>
      </c>
      <c r="H108" s="219">
        <v>4287.55</v>
      </c>
      <c r="I108" s="219">
        <v>4244.75</v>
      </c>
      <c r="J108" s="219">
        <v>4434.0499999999993</v>
      </c>
      <c r="K108" s="219">
        <v>4476.8500000000004</v>
      </c>
      <c r="L108" s="219">
        <v>4528.6999999999989</v>
      </c>
      <c r="M108" s="220">
        <v>4425</v>
      </c>
      <c r="N108" s="220">
        <v>4330.3500000000004</v>
      </c>
      <c r="O108" s="220">
        <v>5285400</v>
      </c>
      <c r="P108" s="221">
        <v>2.3409817020040663E-2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1495.15</v>
      </c>
      <c r="F109" s="217">
        <v>1488.5666666666666</v>
      </c>
      <c r="G109" s="219">
        <v>1476.6333333333332</v>
      </c>
      <c r="H109" s="219">
        <v>1458.1166666666666</v>
      </c>
      <c r="I109" s="219">
        <v>1446.1833333333332</v>
      </c>
      <c r="J109" s="219">
        <v>1507.0833333333333</v>
      </c>
      <c r="K109" s="219">
        <v>1519.0166666666667</v>
      </c>
      <c r="L109" s="219">
        <v>1537.5333333333333</v>
      </c>
      <c r="M109" s="220">
        <v>1500.5</v>
      </c>
      <c r="N109" s="220">
        <v>1470.05</v>
      </c>
      <c r="O109" s="220">
        <v>22336500</v>
      </c>
      <c r="P109" s="221">
        <v>-7.6856438392678651E-3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348.8</v>
      </c>
      <c r="F110" s="217">
        <v>346.8</v>
      </c>
      <c r="G110" s="219">
        <v>340.40000000000003</v>
      </c>
      <c r="H110" s="219">
        <v>332</v>
      </c>
      <c r="I110" s="219">
        <v>325.60000000000002</v>
      </c>
      <c r="J110" s="219">
        <v>355.20000000000005</v>
      </c>
      <c r="K110" s="219">
        <v>361.6</v>
      </c>
      <c r="L110" s="219">
        <v>370.00000000000006</v>
      </c>
      <c r="M110" s="220">
        <v>353.2</v>
      </c>
      <c r="N110" s="220">
        <v>338.4</v>
      </c>
      <c r="O110" s="220">
        <v>71236800</v>
      </c>
      <c r="P110" s="221">
        <v>7.5896066550272159E-2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1535.05</v>
      </c>
      <c r="F111" s="217">
        <v>1519.3999999999999</v>
      </c>
      <c r="G111" s="219">
        <v>1498.1499999999996</v>
      </c>
      <c r="H111" s="219">
        <v>1461.2499999999998</v>
      </c>
      <c r="I111" s="219">
        <v>1439.9999999999995</v>
      </c>
      <c r="J111" s="219">
        <v>1556.2999999999997</v>
      </c>
      <c r="K111" s="219">
        <v>1577.5500000000002</v>
      </c>
      <c r="L111" s="219">
        <v>1614.4499999999998</v>
      </c>
      <c r="M111" s="220">
        <v>1540.65</v>
      </c>
      <c r="N111" s="220">
        <v>1482.5</v>
      </c>
      <c r="O111" s="220">
        <v>44927600</v>
      </c>
      <c r="P111" s="221">
        <v>-8.3185046118684186E-2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164.55</v>
      </c>
      <c r="F112" s="217">
        <v>163.91666666666666</v>
      </c>
      <c r="G112" s="219">
        <v>162.2833333333333</v>
      </c>
      <c r="H112" s="219">
        <v>160.01666666666665</v>
      </c>
      <c r="I112" s="219">
        <v>158.3833333333333</v>
      </c>
      <c r="J112" s="219">
        <v>166.18333333333331</v>
      </c>
      <c r="K112" s="219">
        <v>167.81666666666669</v>
      </c>
      <c r="L112" s="219">
        <v>170.08333333333331</v>
      </c>
      <c r="M112" s="220">
        <v>165.55</v>
      </c>
      <c r="N112" s="220">
        <v>161.65</v>
      </c>
      <c r="O112" s="220">
        <v>148716750</v>
      </c>
      <c r="P112" s="221">
        <v>-3.8545179488795739E-2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1168.5</v>
      </c>
      <c r="F113" s="217">
        <v>1166.2666666666667</v>
      </c>
      <c r="G113" s="219">
        <v>1152.7333333333333</v>
      </c>
      <c r="H113" s="219">
        <v>1136.9666666666667</v>
      </c>
      <c r="I113" s="219">
        <v>1123.4333333333334</v>
      </c>
      <c r="J113" s="219">
        <v>1182.0333333333333</v>
      </c>
      <c r="K113" s="219">
        <v>1195.5666666666666</v>
      </c>
      <c r="L113" s="219">
        <v>1211.3333333333333</v>
      </c>
      <c r="M113" s="220">
        <v>1179.8</v>
      </c>
      <c r="N113" s="220">
        <v>1150.5</v>
      </c>
      <c r="O113" s="220">
        <v>2507700</v>
      </c>
      <c r="P113" s="221">
        <v>8.8912133891213396E-3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981.1</v>
      </c>
      <c r="F114" s="217">
        <v>978.7166666666667</v>
      </c>
      <c r="G114" s="219">
        <v>970.83333333333337</v>
      </c>
      <c r="H114" s="219">
        <v>960.56666666666672</v>
      </c>
      <c r="I114" s="219">
        <v>952.68333333333339</v>
      </c>
      <c r="J114" s="219">
        <v>988.98333333333335</v>
      </c>
      <c r="K114" s="219">
        <v>996.86666666666656</v>
      </c>
      <c r="L114" s="219">
        <v>1007.1333333333333</v>
      </c>
      <c r="M114" s="220">
        <v>986.6</v>
      </c>
      <c r="N114" s="220">
        <v>968.45</v>
      </c>
      <c r="O114" s="220">
        <v>16912000</v>
      </c>
      <c r="P114" s="221">
        <v>2.5902335456475585E-2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440.2</v>
      </c>
      <c r="F115" s="217">
        <v>438.58333333333331</v>
      </c>
      <c r="G115" s="219">
        <v>434.36666666666662</v>
      </c>
      <c r="H115" s="219">
        <v>428.5333333333333</v>
      </c>
      <c r="I115" s="219">
        <v>424.31666666666661</v>
      </c>
      <c r="J115" s="219">
        <v>444.41666666666663</v>
      </c>
      <c r="K115" s="219">
        <v>448.63333333333333</v>
      </c>
      <c r="L115" s="219">
        <v>454.46666666666664</v>
      </c>
      <c r="M115" s="220">
        <v>442.8</v>
      </c>
      <c r="N115" s="220">
        <v>432.75</v>
      </c>
      <c r="O115" s="220">
        <v>101980800</v>
      </c>
      <c r="P115" s="221">
        <v>-5.0981209612578543E-2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1031.6500000000001</v>
      </c>
      <c r="F116" s="217">
        <v>1034.3166666666668</v>
      </c>
      <c r="G116" s="219">
        <v>1023.6833333333336</v>
      </c>
      <c r="H116" s="219">
        <v>1015.7166666666667</v>
      </c>
      <c r="I116" s="219">
        <v>1005.0833333333335</v>
      </c>
      <c r="J116" s="219">
        <v>1042.2833333333338</v>
      </c>
      <c r="K116" s="219">
        <v>1052.916666666667</v>
      </c>
      <c r="L116" s="219">
        <v>1060.8833333333339</v>
      </c>
      <c r="M116" s="220">
        <v>1044.95</v>
      </c>
      <c r="N116" s="220">
        <v>1026.3499999999999</v>
      </c>
      <c r="O116" s="220">
        <v>10765000</v>
      </c>
      <c r="P116" s="221">
        <v>5.1397875717250643E-2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4194.1499999999996</v>
      </c>
      <c r="F117" s="217">
        <v>4141.3</v>
      </c>
      <c r="G117" s="219">
        <v>4075.75</v>
      </c>
      <c r="H117" s="219">
        <v>3957.35</v>
      </c>
      <c r="I117" s="219">
        <v>3891.7999999999997</v>
      </c>
      <c r="J117" s="219">
        <v>4259.7000000000007</v>
      </c>
      <c r="K117" s="219">
        <v>4325.2500000000018</v>
      </c>
      <c r="L117" s="219">
        <v>4443.6500000000005</v>
      </c>
      <c r="M117" s="220">
        <v>4206.8500000000004</v>
      </c>
      <c r="N117" s="220">
        <v>4022.9</v>
      </c>
      <c r="O117" s="220">
        <v>449375</v>
      </c>
      <c r="P117" s="221">
        <v>4.9635036496350364E-2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913.45</v>
      </c>
      <c r="F118" s="217">
        <v>904.1</v>
      </c>
      <c r="G118" s="219">
        <v>891.30000000000007</v>
      </c>
      <c r="H118" s="219">
        <v>869.15000000000009</v>
      </c>
      <c r="I118" s="219">
        <v>856.35000000000014</v>
      </c>
      <c r="J118" s="219">
        <v>926.25</v>
      </c>
      <c r="K118" s="219">
        <v>939.05</v>
      </c>
      <c r="L118" s="219">
        <v>961.19999999999993</v>
      </c>
      <c r="M118" s="220">
        <v>916.9</v>
      </c>
      <c r="N118" s="220">
        <v>881.95</v>
      </c>
      <c r="O118" s="220">
        <v>14606325</v>
      </c>
      <c r="P118" s="221">
        <v>-6.6681043778304944E-2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519.20000000000005</v>
      </c>
      <c r="F119" s="217">
        <v>519.9</v>
      </c>
      <c r="G119" s="219">
        <v>514.29999999999995</v>
      </c>
      <c r="H119" s="219">
        <v>509.4</v>
      </c>
      <c r="I119" s="219">
        <v>503.79999999999995</v>
      </c>
      <c r="J119" s="219">
        <v>524.79999999999995</v>
      </c>
      <c r="K119" s="219">
        <v>530.40000000000009</v>
      </c>
      <c r="L119" s="219">
        <v>535.29999999999995</v>
      </c>
      <c r="M119" s="220">
        <v>525.5</v>
      </c>
      <c r="N119" s="220">
        <v>515</v>
      </c>
      <c r="O119" s="220">
        <v>22655000</v>
      </c>
      <c r="P119" s="221">
        <v>3.3413159995438479E-2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1756.95</v>
      </c>
      <c r="F120" s="217">
        <v>1748.7333333333333</v>
      </c>
      <c r="G120" s="219">
        <v>1735.2666666666667</v>
      </c>
      <c r="H120" s="219">
        <v>1713.5833333333333</v>
      </c>
      <c r="I120" s="219">
        <v>1700.1166666666666</v>
      </c>
      <c r="J120" s="219">
        <v>1770.4166666666667</v>
      </c>
      <c r="K120" s="219">
        <v>1783.8833333333334</v>
      </c>
      <c r="L120" s="219">
        <v>1805.5666666666668</v>
      </c>
      <c r="M120" s="220">
        <v>1762.2</v>
      </c>
      <c r="N120" s="220">
        <v>1727.05</v>
      </c>
      <c r="O120" s="220">
        <v>41191600</v>
      </c>
      <c r="P120" s="221">
        <v>-2.9690002826721944E-2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166.65</v>
      </c>
      <c r="F121" s="217">
        <v>163.35</v>
      </c>
      <c r="G121" s="219">
        <v>159.29999999999998</v>
      </c>
      <c r="H121" s="219">
        <v>151.94999999999999</v>
      </c>
      <c r="I121" s="219">
        <v>147.89999999999998</v>
      </c>
      <c r="J121" s="219">
        <v>170.7</v>
      </c>
      <c r="K121" s="219">
        <v>174.75</v>
      </c>
      <c r="L121" s="219">
        <v>182.1</v>
      </c>
      <c r="M121" s="220">
        <v>167.4</v>
      </c>
      <c r="N121" s="220">
        <v>156</v>
      </c>
      <c r="O121" s="220">
        <v>55364496</v>
      </c>
      <c r="P121" s="221">
        <v>0.17388836329233681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2800</v>
      </c>
      <c r="F122" s="217">
        <v>2800.0166666666664</v>
      </c>
      <c r="G122" s="219">
        <v>2750.1833333333329</v>
      </c>
      <c r="H122" s="219">
        <v>2700.3666666666663</v>
      </c>
      <c r="I122" s="219">
        <v>2650.5333333333328</v>
      </c>
      <c r="J122" s="219">
        <v>2849.833333333333</v>
      </c>
      <c r="K122" s="219">
        <v>2899.666666666667</v>
      </c>
      <c r="L122" s="219">
        <v>2949.4833333333331</v>
      </c>
      <c r="M122" s="220">
        <v>2849.85</v>
      </c>
      <c r="N122" s="220">
        <v>2750.2</v>
      </c>
      <c r="O122" s="220">
        <v>1373400</v>
      </c>
      <c r="P122" s="221">
        <v>2.8477546549835705E-3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439.8</v>
      </c>
      <c r="F123" s="217">
        <v>438.91666666666669</v>
      </c>
      <c r="G123" s="219">
        <v>430.83333333333337</v>
      </c>
      <c r="H123" s="219">
        <v>421.86666666666667</v>
      </c>
      <c r="I123" s="219">
        <v>413.78333333333336</v>
      </c>
      <c r="J123" s="219">
        <v>447.88333333333338</v>
      </c>
      <c r="K123" s="219">
        <v>455.96666666666675</v>
      </c>
      <c r="L123" s="219">
        <v>464.93333333333339</v>
      </c>
      <c r="M123" s="220">
        <v>447</v>
      </c>
      <c r="N123" s="220">
        <v>429.95</v>
      </c>
      <c r="O123" s="220">
        <v>14869900</v>
      </c>
      <c r="P123" s="221">
        <v>1.9107538156821625E-2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665</v>
      </c>
      <c r="F124" s="217">
        <v>662.9</v>
      </c>
      <c r="G124" s="219">
        <v>652.09999999999991</v>
      </c>
      <c r="H124" s="219">
        <v>639.19999999999993</v>
      </c>
      <c r="I124" s="219">
        <v>628.39999999999986</v>
      </c>
      <c r="J124" s="219">
        <v>675.8</v>
      </c>
      <c r="K124" s="219">
        <v>686.59999999999991</v>
      </c>
      <c r="L124" s="219">
        <v>699.5</v>
      </c>
      <c r="M124" s="220">
        <v>673.7</v>
      </c>
      <c r="N124" s="220">
        <v>650</v>
      </c>
      <c r="O124" s="220">
        <v>26316000</v>
      </c>
      <c r="P124" s="221">
        <v>1.6366612111292963E-3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3518.2</v>
      </c>
      <c r="F125" s="217">
        <v>3493.8333333333335</v>
      </c>
      <c r="G125" s="219">
        <v>3459.3666666666668</v>
      </c>
      <c r="H125" s="219">
        <v>3400.5333333333333</v>
      </c>
      <c r="I125" s="219">
        <v>3366.0666666666666</v>
      </c>
      <c r="J125" s="219">
        <v>3552.666666666667</v>
      </c>
      <c r="K125" s="219">
        <v>3587.1333333333332</v>
      </c>
      <c r="L125" s="219">
        <v>3645.9666666666672</v>
      </c>
      <c r="M125" s="220">
        <v>3528.3</v>
      </c>
      <c r="N125" s="220">
        <v>3435</v>
      </c>
      <c r="O125" s="220">
        <v>15625650</v>
      </c>
      <c r="P125" s="221">
        <v>-2.4076971360583094E-2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4940.55</v>
      </c>
      <c r="F126" s="217">
        <v>4907.1833333333334</v>
      </c>
      <c r="G126" s="219">
        <v>4829.416666666667</v>
      </c>
      <c r="H126" s="219">
        <v>4718.2833333333338</v>
      </c>
      <c r="I126" s="219">
        <v>4640.5166666666673</v>
      </c>
      <c r="J126" s="219">
        <v>5018.3166666666666</v>
      </c>
      <c r="K126" s="219">
        <v>5096.083333333333</v>
      </c>
      <c r="L126" s="219">
        <v>5207.2166666666662</v>
      </c>
      <c r="M126" s="220">
        <v>4984.95</v>
      </c>
      <c r="N126" s="220">
        <v>4796.05</v>
      </c>
      <c r="O126" s="220">
        <v>3692400</v>
      </c>
      <c r="P126" s="221">
        <v>-3.8850493928390142E-2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4787.6000000000004</v>
      </c>
      <c r="F127" s="217">
        <v>4781.8666666666668</v>
      </c>
      <c r="G127" s="219">
        <v>4708.7333333333336</v>
      </c>
      <c r="H127" s="219">
        <v>4629.8666666666668</v>
      </c>
      <c r="I127" s="219">
        <v>4556.7333333333336</v>
      </c>
      <c r="J127" s="219">
        <v>4860.7333333333336</v>
      </c>
      <c r="K127" s="219">
        <v>4933.8666666666668</v>
      </c>
      <c r="L127" s="219">
        <v>5012.7333333333336</v>
      </c>
      <c r="M127" s="220">
        <v>4855</v>
      </c>
      <c r="N127" s="220">
        <v>4703</v>
      </c>
      <c r="O127" s="220">
        <v>1472100</v>
      </c>
      <c r="P127" s="221">
        <v>-2.263975567653698E-2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1636.55</v>
      </c>
      <c r="F128" s="217">
        <v>1638.5166666666664</v>
      </c>
      <c r="G128" s="219">
        <v>1620.1833333333329</v>
      </c>
      <c r="H128" s="219">
        <v>1603.8166666666666</v>
      </c>
      <c r="I128" s="219">
        <v>1585.4833333333331</v>
      </c>
      <c r="J128" s="219">
        <v>1654.8833333333328</v>
      </c>
      <c r="K128" s="219">
        <v>1673.2166666666662</v>
      </c>
      <c r="L128" s="219">
        <v>1689.5833333333326</v>
      </c>
      <c r="M128" s="220">
        <v>1656.85</v>
      </c>
      <c r="N128" s="220">
        <v>1622.15</v>
      </c>
      <c r="O128" s="220">
        <v>6495275</v>
      </c>
      <c r="P128" s="221">
        <v>1.0780423280423281E-2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2860.2</v>
      </c>
      <c r="F129" s="217">
        <v>2803.3999999999996</v>
      </c>
      <c r="G129" s="219">
        <v>2735.9499999999994</v>
      </c>
      <c r="H129" s="219">
        <v>2611.6999999999998</v>
      </c>
      <c r="I129" s="219">
        <v>2544.2499999999995</v>
      </c>
      <c r="J129" s="219">
        <v>2927.6499999999992</v>
      </c>
      <c r="K129" s="219">
        <v>2995.1</v>
      </c>
      <c r="L129" s="219">
        <v>3119.349999999999</v>
      </c>
      <c r="M129" s="220">
        <v>2870.85</v>
      </c>
      <c r="N129" s="220">
        <v>2679.15</v>
      </c>
      <c r="O129" s="220">
        <v>15180550</v>
      </c>
      <c r="P129" s="221">
        <v>1.3909018654448548E-2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280.95</v>
      </c>
      <c r="F130" s="217">
        <v>278.35000000000002</v>
      </c>
      <c r="G130" s="219">
        <v>274.95000000000005</v>
      </c>
      <c r="H130" s="219">
        <v>268.95000000000005</v>
      </c>
      <c r="I130" s="219">
        <v>265.55000000000007</v>
      </c>
      <c r="J130" s="219">
        <v>284.35000000000002</v>
      </c>
      <c r="K130" s="219">
        <v>287.75</v>
      </c>
      <c r="L130" s="219">
        <v>293.75</v>
      </c>
      <c r="M130" s="220">
        <v>281.75</v>
      </c>
      <c r="N130" s="220">
        <v>272.35000000000002</v>
      </c>
      <c r="O130" s="220">
        <v>29952000</v>
      </c>
      <c r="P130" s="221">
        <v>1.5666327568667347E-2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179.55</v>
      </c>
      <c r="F131" s="217">
        <v>179.15</v>
      </c>
      <c r="G131" s="219">
        <v>177.75</v>
      </c>
      <c r="H131" s="219">
        <v>175.95</v>
      </c>
      <c r="I131" s="219">
        <v>174.54999999999998</v>
      </c>
      <c r="J131" s="219">
        <v>180.95000000000002</v>
      </c>
      <c r="K131" s="219">
        <v>182.35000000000005</v>
      </c>
      <c r="L131" s="219">
        <v>184.15000000000003</v>
      </c>
      <c r="M131" s="220">
        <v>180.55</v>
      </c>
      <c r="N131" s="220">
        <v>177.35</v>
      </c>
      <c r="O131" s="220">
        <v>49872000</v>
      </c>
      <c r="P131" s="221">
        <v>9.5955301834082345E-3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654.9</v>
      </c>
      <c r="F132" s="217">
        <v>650.1</v>
      </c>
      <c r="G132" s="219">
        <v>642.70000000000005</v>
      </c>
      <c r="H132" s="219">
        <v>630.5</v>
      </c>
      <c r="I132" s="219">
        <v>623.1</v>
      </c>
      <c r="J132" s="219">
        <v>662.30000000000007</v>
      </c>
      <c r="K132" s="219">
        <v>669.69999999999993</v>
      </c>
      <c r="L132" s="219">
        <v>681.90000000000009</v>
      </c>
      <c r="M132" s="220">
        <v>657.5</v>
      </c>
      <c r="N132" s="220">
        <v>637.9</v>
      </c>
      <c r="O132" s="220">
        <v>12870000</v>
      </c>
      <c r="P132" s="221">
        <v>7.1749775157389825E-2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12820.4</v>
      </c>
      <c r="F133" s="217">
        <v>12758.683333333334</v>
      </c>
      <c r="G133" s="219">
        <v>12679.766666666668</v>
      </c>
      <c r="H133" s="219">
        <v>12539.133333333333</v>
      </c>
      <c r="I133" s="219">
        <v>12460.216666666667</v>
      </c>
      <c r="J133" s="219">
        <v>12899.316666666669</v>
      </c>
      <c r="K133" s="219">
        <v>12978.233333333334</v>
      </c>
      <c r="L133" s="219">
        <v>13118.86666666667</v>
      </c>
      <c r="M133" s="220">
        <v>12837.6</v>
      </c>
      <c r="N133" s="220">
        <v>12618.05</v>
      </c>
      <c r="O133" s="220">
        <v>2206800</v>
      </c>
      <c r="P133" s="221">
        <v>5.208457486114753E-2</v>
      </c>
    </row>
    <row r="134" spans="1:16" ht="12.75" customHeight="1">
      <c r="A134" s="213">
        <v>124</v>
      </c>
      <c r="B134" s="225" t="s">
        <v>57</v>
      </c>
      <c r="C134" s="217" t="s">
        <v>1053</v>
      </c>
      <c r="D134" s="218">
        <v>45470</v>
      </c>
      <c r="E134" s="217">
        <v>1312.25</v>
      </c>
      <c r="F134" s="217">
        <v>1312.4</v>
      </c>
      <c r="G134" s="219">
        <v>1300.0000000000002</v>
      </c>
      <c r="H134" s="219">
        <v>1287.7500000000002</v>
      </c>
      <c r="I134" s="219">
        <v>1275.3500000000004</v>
      </c>
      <c r="J134" s="219">
        <v>1324.65</v>
      </c>
      <c r="K134" s="219">
        <v>1337.0499999999997</v>
      </c>
      <c r="L134" s="219">
        <v>1349.3</v>
      </c>
      <c r="M134" s="220">
        <v>1324.8</v>
      </c>
      <c r="N134" s="220">
        <v>1300.1500000000001</v>
      </c>
      <c r="O134" s="220">
        <v>8354500</v>
      </c>
      <c r="P134" s="221">
        <v>8.7904657256360416E-3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3645.2</v>
      </c>
      <c r="F135" s="217">
        <v>3597.3333333333335</v>
      </c>
      <c r="G135" s="219">
        <v>3527.3166666666671</v>
      </c>
      <c r="H135" s="219">
        <v>3409.4333333333334</v>
      </c>
      <c r="I135" s="219">
        <v>3339.416666666667</v>
      </c>
      <c r="J135" s="219">
        <v>3715.2166666666672</v>
      </c>
      <c r="K135" s="219">
        <v>3785.2333333333336</v>
      </c>
      <c r="L135" s="219">
        <v>3903.1166666666672</v>
      </c>
      <c r="M135" s="220">
        <v>3667.35</v>
      </c>
      <c r="N135" s="220">
        <v>3479.45</v>
      </c>
      <c r="O135" s="220">
        <v>2652600</v>
      </c>
      <c r="P135" s="221">
        <v>-2.1817634667469156E-3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2011.3</v>
      </c>
      <c r="F136" s="217">
        <v>2026.5166666666667</v>
      </c>
      <c r="G136" s="219">
        <v>1988.8333333333335</v>
      </c>
      <c r="H136" s="219">
        <v>1966.3666666666668</v>
      </c>
      <c r="I136" s="219">
        <v>1928.6833333333336</v>
      </c>
      <c r="J136" s="219">
        <v>2048.9833333333336</v>
      </c>
      <c r="K136" s="219">
        <v>2086.6666666666661</v>
      </c>
      <c r="L136" s="219">
        <v>2109.1333333333332</v>
      </c>
      <c r="M136" s="220">
        <v>2064.1999999999998</v>
      </c>
      <c r="N136" s="220">
        <v>2004.05</v>
      </c>
      <c r="O136" s="220">
        <v>1637600</v>
      </c>
      <c r="P136" s="221">
        <v>0.10142588108689804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941.05</v>
      </c>
      <c r="F137" s="217">
        <v>940.21666666666658</v>
      </c>
      <c r="G137" s="219">
        <v>928.88333333333321</v>
      </c>
      <c r="H137" s="219">
        <v>916.71666666666658</v>
      </c>
      <c r="I137" s="219">
        <v>905.38333333333321</v>
      </c>
      <c r="J137" s="219">
        <v>952.38333333333321</v>
      </c>
      <c r="K137" s="219">
        <v>963.71666666666647</v>
      </c>
      <c r="L137" s="219">
        <v>975.88333333333321</v>
      </c>
      <c r="M137" s="220">
        <v>951.55</v>
      </c>
      <c r="N137" s="220">
        <v>928.05</v>
      </c>
      <c r="O137" s="220">
        <v>5739200</v>
      </c>
      <c r="P137" s="221">
        <v>-1.6182117388919365E-2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1386.45</v>
      </c>
      <c r="F138" s="217">
        <v>1386.3333333333333</v>
      </c>
      <c r="G138" s="219">
        <v>1362.9666666666665</v>
      </c>
      <c r="H138" s="219">
        <v>1339.4833333333331</v>
      </c>
      <c r="I138" s="219">
        <v>1316.1166666666663</v>
      </c>
      <c r="J138" s="219">
        <v>1409.8166666666666</v>
      </c>
      <c r="K138" s="219">
        <v>1433.1833333333334</v>
      </c>
      <c r="L138" s="219">
        <v>1456.6666666666667</v>
      </c>
      <c r="M138" s="220">
        <v>1409.7</v>
      </c>
      <c r="N138" s="220">
        <v>1362.85</v>
      </c>
      <c r="O138" s="220">
        <v>1981600</v>
      </c>
      <c r="P138" s="221">
        <v>-1.0189810189810191E-2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157.25</v>
      </c>
      <c r="F139" s="217">
        <v>155.83333333333334</v>
      </c>
      <c r="G139" s="219">
        <v>153.16666666666669</v>
      </c>
      <c r="H139" s="219">
        <v>149.08333333333334</v>
      </c>
      <c r="I139" s="219">
        <v>146.41666666666669</v>
      </c>
      <c r="J139" s="219">
        <v>159.91666666666669</v>
      </c>
      <c r="K139" s="219">
        <v>162.58333333333337</v>
      </c>
      <c r="L139" s="219">
        <v>166.66666666666669</v>
      </c>
      <c r="M139" s="220">
        <v>158.5</v>
      </c>
      <c r="N139" s="220">
        <v>151.75</v>
      </c>
      <c r="O139" s="220">
        <v>111505500</v>
      </c>
      <c r="P139" s="221">
        <v>1.3487351574599897E-2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2475.15</v>
      </c>
      <c r="F140" s="217">
        <v>2494.1833333333329</v>
      </c>
      <c r="G140" s="219">
        <v>2425.3666666666659</v>
      </c>
      <c r="H140" s="219">
        <v>2375.583333333333</v>
      </c>
      <c r="I140" s="219">
        <v>2306.766666666666</v>
      </c>
      <c r="J140" s="219">
        <v>2543.9666666666658</v>
      </c>
      <c r="K140" s="219">
        <v>2612.7833333333324</v>
      </c>
      <c r="L140" s="219">
        <v>2662.5666666666657</v>
      </c>
      <c r="M140" s="220">
        <v>2563</v>
      </c>
      <c r="N140" s="220">
        <v>2444.4</v>
      </c>
      <c r="O140" s="220">
        <v>2865775</v>
      </c>
      <c r="P140" s="221">
        <v>0.15416989699856021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127794.35</v>
      </c>
      <c r="F141" s="217">
        <v>127262.61666666665</v>
      </c>
      <c r="G141" s="219">
        <v>126635.23333333331</v>
      </c>
      <c r="H141" s="219">
        <v>125476.11666666665</v>
      </c>
      <c r="I141" s="219">
        <v>124848.73333333331</v>
      </c>
      <c r="J141" s="219">
        <v>128421.73333333331</v>
      </c>
      <c r="K141" s="219">
        <v>129049.11666666664</v>
      </c>
      <c r="L141" s="219">
        <v>130208.23333333331</v>
      </c>
      <c r="M141" s="220">
        <v>127890</v>
      </c>
      <c r="N141" s="220">
        <v>126103.5</v>
      </c>
      <c r="O141" s="220">
        <v>50190</v>
      </c>
      <c r="P141" s="221">
        <v>-1.8892313811275728E-3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1773.5</v>
      </c>
      <c r="F142" s="217">
        <v>1768.5</v>
      </c>
      <c r="G142" s="219">
        <v>1747.9</v>
      </c>
      <c r="H142" s="219">
        <v>1722.3000000000002</v>
      </c>
      <c r="I142" s="219">
        <v>1701.7000000000003</v>
      </c>
      <c r="J142" s="219">
        <v>1794.1</v>
      </c>
      <c r="K142" s="219">
        <v>1814.6999999999998</v>
      </c>
      <c r="L142" s="219">
        <v>1840.2999999999997</v>
      </c>
      <c r="M142" s="220">
        <v>1789.1</v>
      </c>
      <c r="N142" s="220">
        <v>1742.9</v>
      </c>
      <c r="O142" s="220">
        <v>3763650</v>
      </c>
      <c r="P142" s="221">
        <v>-4.6545454545454546E-3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185.6</v>
      </c>
      <c r="F143" s="217">
        <v>183.43333333333331</v>
      </c>
      <c r="G143" s="219">
        <v>180.66666666666663</v>
      </c>
      <c r="H143" s="219">
        <v>175.73333333333332</v>
      </c>
      <c r="I143" s="219">
        <v>172.96666666666664</v>
      </c>
      <c r="J143" s="219">
        <v>188.36666666666662</v>
      </c>
      <c r="K143" s="219">
        <v>191.13333333333333</v>
      </c>
      <c r="L143" s="219">
        <v>196.06666666666661</v>
      </c>
      <c r="M143" s="220">
        <v>186.2</v>
      </c>
      <c r="N143" s="220">
        <v>178.5</v>
      </c>
      <c r="O143" s="220">
        <v>75033750</v>
      </c>
      <c r="P143" s="221">
        <v>-7.0960698689956333E-3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6251.05</v>
      </c>
      <c r="F144" s="217">
        <v>6245.9833333333336</v>
      </c>
      <c r="G144" s="219">
        <v>6120.0666666666675</v>
      </c>
      <c r="H144" s="219">
        <v>5989.0833333333339</v>
      </c>
      <c r="I144" s="219">
        <v>5863.1666666666679</v>
      </c>
      <c r="J144" s="219">
        <v>6376.9666666666672</v>
      </c>
      <c r="K144" s="219">
        <v>6502.8833333333332</v>
      </c>
      <c r="L144" s="219">
        <v>6633.8666666666668</v>
      </c>
      <c r="M144" s="220">
        <v>6371.9</v>
      </c>
      <c r="N144" s="220">
        <v>6115</v>
      </c>
      <c r="O144" s="220">
        <v>1390200</v>
      </c>
      <c r="P144" s="221">
        <v>-2.4831649831649833E-2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3339.7</v>
      </c>
      <c r="F145" s="217">
        <v>3331.8000000000006</v>
      </c>
      <c r="G145" s="219">
        <v>3307.9500000000012</v>
      </c>
      <c r="H145" s="219">
        <v>3276.2000000000007</v>
      </c>
      <c r="I145" s="219">
        <v>3252.3500000000013</v>
      </c>
      <c r="J145" s="219">
        <v>3363.5500000000011</v>
      </c>
      <c r="K145" s="219">
        <v>3387.4000000000005</v>
      </c>
      <c r="L145" s="219">
        <v>3419.150000000001</v>
      </c>
      <c r="M145" s="220">
        <v>3355.65</v>
      </c>
      <c r="N145" s="220">
        <v>3300.05</v>
      </c>
      <c r="O145" s="220">
        <v>1315350</v>
      </c>
      <c r="P145" s="221">
        <v>-1.6192969334330592E-2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2511.9499999999998</v>
      </c>
      <c r="F146" s="217">
        <v>2500.3333333333335</v>
      </c>
      <c r="G146" s="219">
        <v>2480.666666666667</v>
      </c>
      <c r="H146" s="219">
        <v>2449.3833333333337</v>
      </c>
      <c r="I146" s="219">
        <v>2429.7166666666672</v>
      </c>
      <c r="J146" s="219">
        <v>2531.6166666666668</v>
      </c>
      <c r="K146" s="219">
        <v>2551.2833333333338</v>
      </c>
      <c r="L146" s="219">
        <v>2582.5666666666666</v>
      </c>
      <c r="M146" s="220">
        <v>2520</v>
      </c>
      <c r="N146" s="220">
        <v>2469.0500000000002</v>
      </c>
      <c r="O146" s="220">
        <v>5867800</v>
      </c>
      <c r="P146" s="221">
        <v>-2.7801709854861158E-2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259.45</v>
      </c>
      <c r="F147" s="217">
        <v>258.06666666666666</v>
      </c>
      <c r="G147" s="219">
        <v>255.43333333333334</v>
      </c>
      <c r="H147" s="219">
        <v>251.41666666666669</v>
      </c>
      <c r="I147" s="219">
        <v>248.78333333333336</v>
      </c>
      <c r="J147" s="219">
        <v>262.08333333333331</v>
      </c>
      <c r="K147" s="219">
        <v>264.71666666666664</v>
      </c>
      <c r="L147" s="219">
        <v>268.73333333333329</v>
      </c>
      <c r="M147" s="220">
        <v>260.7</v>
      </c>
      <c r="N147" s="220">
        <v>254.05</v>
      </c>
      <c r="O147" s="220">
        <v>73174500</v>
      </c>
      <c r="P147" s="221">
        <v>-1.5260703688003391E-2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361.2</v>
      </c>
      <c r="F148" s="217">
        <v>357.5</v>
      </c>
      <c r="G148" s="219">
        <v>352.65</v>
      </c>
      <c r="H148" s="219">
        <v>344.09999999999997</v>
      </c>
      <c r="I148" s="219">
        <v>339.24999999999994</v>
      </c>
      <c r="J148" s="219">
        <v>366.05</v>
      </c>
      <c r="K148" s="219">
        <v>370.90000000000003</v>
      </c>
      <c r="L148" s="219">
        <v>379.45000000000005</v>
      </c>
      <c r="M148" s="220">
        <v>362.35</v>
      </c>
      <c r="N148" s="220">
        <v>348.95</v>
      </c>
      <c r="O148" s="220">
        <v>94630500</v>
      </c>
      <c r="P148" s="221">
        <v>-6.0254424119644878E-2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1897.85</v>
      </c>
      <c r="F149" s="217">
        <v>1911.1833333333334</v>
      </c>
      <c r="G149" s="219">
        <v>1874.9666666666667</v>
      </c>
      <c r="H149" s="219">
        <v>1852.0833333333333</v>
      </c>
      <c r="I149" s="219">
        <v>1815.8666666666666</v>
      </c>
      <c r="J149" s="219">
        <v>1934.0666666666668</v>
      </c>
      <c r="K149" s="219">
        <v>1970.2833333333335</v>
      </c>
      <c r="L149" s="219">
        <v>1993.166666666667</v>
      </c>
      <c r="M149" s="220">
        <v>1947.4</v>
      </c>
      <c r="N149" s="220">
        <v>1888.3</v>
      </c>
      <c r="O149" s="220">
        <v>5307400</v>
      </c>
      <c r="P149" s="221">
        <v>8.3787737731081269E-3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8439.9</v>
      </c>
      <c r="F150" s="217">
        <v>8401.25</v>
      </c>
      <c r="G150" s="219">
        <v>8267.5</v>
      </c>
      <c r="H150" s="219">
        <v>8095.1</v>
      </c>
      <c r="I150" s="219">
        <v>7961.35</v>
      </c>
      <c r="J150" s="219">
        <v>8573.65</v>
      </c>
      <c r="K150" s="219">
        <v>8707.4</v>
      </c>
      <c r="L150" s="219">
        <v>8879.7999999999993</v>
      </c>
      <c r="M150" s="220">
        <v>8535</v>
      </c>
      <c r="N150" s="220">
        <v>8228.85</v>
      </c>
      <c r="O150" s="220">
        <v>693700</v>
      </c>
      <c r="P150" s="221">
        <v>1.9097987365946818E-2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260.8</v>
      </c>
      <c r="F151" s="217">
        <v>258.28333333333336</v>
      </c>
      <c r="G151" s="219">
        <v>255.36666666666673</v>
      </c>
      <c r="H151" s="219">
        <v>249.93333333333337</v>
      </c>
      <c r="I151" s="219">
        <v>247.01666666666674</v>
      </c>
      <c r="J151" s="219">
        <v>263.7166666666667</v>
      </c>
      <c r="K151" s="219">
        <v>266.63333333333333</v>
      </c>
      <c r="L151" s="219">
        <v>272.06666666666672</v>
      </c>
      <c r="M151" s="220">
        <v>261.2</v>
      </c>
      <c r="N151" s="220">
        <v>252.85</v>
      </c>
      <c r="O151" s="220">
        <v>79435125</v>
      </c>
      <c r="P151" s="221">
        <v>-2.1042892389447714E-2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38522.65</v>
      </c>
      <c r="F152" s="217">
        <v>38573.316666666666</v>
      </c>
      <c r="G152" s="219">
        <v>38149.533333333333</v>
      </c>
      <c r="H152" s="219">
        <v>37776.416666666664</v>
      </c>
      <c r="I152" s="219">
        <v>37352.633333333331</v>
      </c>
      <c r="J152" s="219">
        <v>38946.433333333334</v>
      </c>
      <c r="K152" s="219">
        <v>39370.21666666666</v>
      </c>
      <c r="L152" s="219">
        <v>39743.333333333336</v>
      </c>
      <c r="M152" s="220">
        <v>38997.1</v>
      </c>
      <c r="N152" s="220">
        <v>38200.199999999997</v>
      </c>
      <c r="O152" s="220">
        <v>211740</v>
      </c>
      <c r="P152" s="221">
        <v>-1.1623021985716285E-2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819.85</v>
      </c>
      <c r="F153" s="217">
        <v>816.88333333333321</v>
      </c>
      <c r="G153" s="219">
        <v>810.51666666666642</v>
      </c>
      <c r="H153" s="219">
        <v>801.18333333333317</v>
      </c>
      <c r="I153" s="219">
        <v>794.81666666666638</v>
      </c>
      <c r="J153" s="219">
        <v>826.21666666666647</v>
      </c>
      <c r="K153" s="219">
        <v>832.58333333333326</v>
      </c>
      <c r="L153" s="219">
        <v>841.91666666666652</v>
      </c>
      <c r="M153" s="220">
        <v>823.25</v>
      </c>
      <c r="N153" s="220">
        <v>807.55</v>
      </c>
      <c r="O153" s="220">
        <v>12463500</v>
      </c>
      <c r="P153" s="221">
        <v>-1.2020675561966582E-3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3853.6</v>
      </c>
      <c r="F154" s="217">
        <v>3822.5166666666664</v>
      </c>
      <c r="G154" s="219">
        <v>3767.4833333333327</v>
      </c>
      <c r="H154" s="219">
        <v>3681.3666666666663</v>
      </c>
      <c r="I154" s="219">
        <v>3626.3333333333326</v>
      </c>
      <c r="J154" s="219">
        <v>3908.6333333333328</v>
      </c>
      <c r="K154" s="219">
        <v>3963.6666666666665</v>
      </c>
      <c r="L154" s="219">
        <v>4049.7833333333328</v>
      </c>
      <c r="M154" s="220">
        <v>3877.55</v>
      </c>
      <c r="N154" s="220">
        <v>3736.4</v>
      </c>
      <c r="O154" s="220">
        <v>2448200</v>
      </c>
      <c r="P154" s="221">
        <v>-1.875751503006012E-2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302.2</v>
      </c>
      <c r="F155" s="217">
        <v>301.55</v>
      </c>
      <c r="G155" s="219">
        <v>299.05</v>
      </c>
      <c r="H155" s="219">
        <v>295.89999999999998</v>
      </c>
      <c r="I155" s="219">
        <v>293.39999999999998</v>
      </c>
      <c r="J155" s="219">
        <v>304.70000000000005</v>
      </c>
      <c r="K155" s="219">
        <v>307.20000000000005</v>
      </c>
      <c r="L155" s="219">
        <v>310.35000000000008</v>
      </c>
      <c r="M155" s="220">
        <v>304.05</v>
      </c>
      <c r="N155" s="220">
        <v>298.39999999999998</v>
      </c>
      <c r="O155" s="220">
        <v>40674000</v>
      </c>
      <c r="P155" s="221">
        <v>3.2675755960088357E-2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482.75</v>
      </c>
      <c r="F156" s="217">
        <v>476.11666666666662</v>
      </c>
      <c r="G156" s="219">
        <v>467.23333333333323</v>
      </c>
      <c r="H156" s="219">
        <v>451.71666666666664</v>
      </c>
      <c r="I156" s="219">
        <v>442.83333333333326</v>
      </c>
      <c r="J156" s="219">
        <v>491.63333333333321</v>
      </c>
      <c r="K156" s="219">
        <v>500.51666666666654</v>
      </c>
      <c r="L156" s="219">
        <v>516.03333333333319</v>
      </c>
      <c r="M156" s="220">
        <v>485</v>
      </c>
      <c r="N156" s="220">
        <v>460.6</v>
      </c>
      <c r="O156" s="220">
        <v>67683500</v>
      </c>
      <c r="P156" s="221">
        <v>8.7786629306426008E-3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3134.3</v>
      </c>
      <c r="F157" s="217">
        <v>3124.6666666666665</v>
      </c>
      <c r="G157" s="219">
        <v>3108.333333333333</v>
      </c>
      <c r="H157" s="219">
        <v>3082.3666666666663</v>
      </c>
      <c r="I157" s="219">
        <v>3066.0333333333328</v>
      </c>
      <c r="J157" s="219">
        <v>3150.6333333333332</v>
      </c>
      <c r="K157" s="219">
        <v>3166.9666666666662</v>
      </c>
      <c r="L157" s="219">
        <v>3192.9333333333334</v>
      </c>
      <c r="M157" s="220">
        <v>3141</v>
      </c>
      <c r="N157" s="220">
        <v>3098.7</v>
      </c>
      <c r="O157" s="220">
        <v>1934250</v>
      </c>
      <c r="P157" s="221">
        <v>6.7319630293833629E-2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3647.15</v>
      </c>
      <c r="F158" s="217">
        <v>3640.3500000000004</v>
      </c>
      <c r="G158" s="219">
        <v>3615.4000000000005</v>
      </c>
      <c r="H158" s="219">
        <v>3583.65</v>
      </c>
      <c r="I158" s="219">
        <v>3558.7000000000003</v>
      </c>
      <c r="J158" s="219">
        <v>3672.1000000000008</v>
      </c>
      <c r="K158" s="219">
        <v>3697.0500000000006</v>
      </c>
      <c r="L158" s="219">
        <v>3728.8000000000011</v>
      </c>
      <c r="M158" s="220">
        <v>3665.3</v>
      </c>
      <c r="N158" s="220">
        <v>3608.6</v>
      </c>
      <c r="O158" s="220">
        <v>1319750</v>
      </c>
      <c r="P158" s="221">
        <v>-0.10479905036459217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124.1</v>
      </c>
      <c r="F159" s="217">
        <v>123.60000000000001</v>
      </c>
      <c r="G159" s="219">
        <v>122.50000000000001</v>
      </c>
      <c r="H159" s="219">
        <v>120.9</v>
      </c>
      <c r="I159" s="219">
        <v>119.80000000000001</v>
      </c>
      <c r="J159" s="219">
        <v>125.20000000000002</v>
      </c>
      <c r="K159" s="219">
        <v>126.30000000000001</v>
      </c>
      <c r="L159" s="219">
        <v>127.90000000000002</v>
      </c>
      <c r="M159" s="220">
        <v>124.7</v>
      </c>
      <c r="N159" s="220">
        <v>122</v>
      </c>
      <c r="O159" s="220">
        <v>281272000</v>
      </c>
      <c r="P159" s="221">
        <v>-5.8249681888873179E-3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6866.15</v>
      </c>
      <c r="F160" s="217">
        <v>6860.2333333333336</v>
      </c>
      <c r="G160" s="219">
        <v>6825.916666666667</v>
      </c>
      <c r="H160" s="219">
        <v>6785.6833333333334</v>
      </c>
      <c r="I160" s="219">
        <v>6751.3666666666668</v>
      </c>
      <c r="J160" s="219">
        <v>6900.4666666666672</v>
      </c>
      <c r="K160" s="219">
        <v>6934.7833333333328</v>
      </c>
      <c r="L160" s="219">
        <v>6975.0166666666673</v>
      </c>
      <c r="M160" s="220">
        <v>6894.55</v>
      </c>
      <c r="N160" s="220">
        <v>6820</v>
      </c>
      <c r="O160" s="220">
        <v>1524325</v>
      </c>
      <c r="P160" s="221">
        <v>-6.1450692746536266E-3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310.55</v>
      </c>
      <c r="F161" s="217">
        <v>306.86666666666667</v>
      </c>
      <c r="G161" s="219">
        <v>301.93333333333334</v>
      </c>
      <c r="H161" s="219">
        <v>293.31666666666666</v>
      </c>
      <c r="I161" s="219">
        <v>288.38333333333333</v>
      </c>
      <c r="J161" s="219">
        <v>315.48333333333335</v>
      </c>
      <c r="K161" s="219">
        <v>320.41666666666674</v>
      </c>
      <c r="L161" s="219">
        <v>329.03333333333336</v>
      </c>
      <c r="M161" s="220">
        <v>311.8</v>
      </c>
      <c r="N161" s="220">
        <v>298.25</v>
      </c>
      <c r="O161" s="220">
        <v>69570000</v>
      </c>
      <c r="P161" s="221">
        <v>-8.1205724337945137E-2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1343.7</v>
      </c>
      <c r="F162" s="217">
        <v>1346.3833333333334</v>
      </c>
      <c r="G162" s="219">
        <v>1332.3166666666668</v>
      </c>
      <c r="H162" s="219">
        <v>1320.9333333333334</v>
      </c>
      <c r="I162" s="219">
        <v>1306.8666666666668</v>
      </c>
      <c r="J162" s="219">
        <v>1357.7666666666669</v>
      </c>
      <c r="K162" s="219">
        <v>1371.8333333333335</v>
      </c>
      <c r="L162" s="219">
        <v>1383.2166666666669</v>
      </c>
      <c r="M162" s="220">
        <v>1360.45</v>
      </c>
      <c r="N162" s="220">
        <v>1335</v>
      </c>
      <c r="O162" s="220">
        <v>4525433</v>
      </c>
      <c r="P162" s="221">
        <v>5.2138531415594248E-2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833.3</v>
      </c>
      <c r="F163" s="217">
        <v>818.75</v>
      </c>
      <c r="G163" s="219">
        <v>800.55</v>
      </c>
      <c r="H163" s="219">
        <v>767.8</v>
      </c>
      <c r="I163" s="219">
        <v>749.59999999999991</v>
      </c>
      <c r="J163" s="219">
        <v>851.5</v>
      </c>
      <c r="K163" s="219">
        <v>869.7</v>
      </c>
      <c r="L163" s="219">
        <v>902.45</v>
      </c>
      <c r="M163" s="220">
        <v>836.95</v>
      </c>
      <c r="N163" s="220">
        <v>786</v>
      </c>
      <c r="O163" s="220">
        <v>8352950</v>
      </c>
      <c r="P163" s="221">
        <v>5.2028690718338509E-2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251.7</v>
      </c>
      <c r="F164" s="217">
        <v>249.54999999999998</v>
      </c>
      <c r="G164" s="219">
        <v>245.54999999999995</v>
      </c>
      <c r="H164" s="219">
        <v>239.39999999999998</v>
      </c>
      <c r="I164" s="219">
        <v>235.39999999999995</v>
      </c>
      <c r="J164" s="219">
        <v>255.69999999999996</v>
      </c>
      <c r="K164" s="219">
        <v>259.70000000000005</v>
      </c>
      <c r="L164" s="219">
        <v>265.84999999999997</v>
      </c>
      <c r="M164" s="220">
        <v>253.55</v>
      </c>
      <c r="N164" s="220">
        <v>243.4</v>
      </c>
      <c r="O164" s="220">
        <v>53507500</v>
      </c>
      <c r="P164" s="221">
        <v>-1.0540428089316259E-2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498.1</v>
      </c>
      <c r="F165" s="217">
        <v>493.36666666666662</v>
      </c>
      <c r="G165" s="219">
        <v>483.53333333333325</v>
      </c>
      <c r="H165" s="219">
        <v>468.96666666666664</v>
      </c>
      <c r="I165" s="219">
        <v>459.13333333333327</v>
      </c>
      <c r="J165" s="219">
        <v>507.93333333333322</v>
      </c>
      <c r="K165" s="219">
        <v>517.76666666666665</v>
      </c>
      <c r="L165" s="219">
        <v>532.33333333333326</v>
      </c>
      <c r="M165" s="220">
        <v>503.2</v>
      </c>
      <c r="N165" s="220">
        <v>478.8</v>
      </c>
      <c r="O165" s="220">
        <v>64010000</v>
      </c>
      <c r="P165" s="221">
        <v>3.7506483402489625E-2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2944.3</v>
      </c>
      <c r="F166" s="217">
        <v>2918.4166666666665</v>
      </c>
      <c r="G166" s="219">
        <v>2887.9333333333329</v>
      </c>
      <c r="H166" s="219">
        <v>2831.5666666666666</v>
      </c>
      <c r="I166" s="219">
        <v>2801.083333333333</v>
      </c>
      <c r="J166" s="219">
        <v>2974.7833333333328</v>
      </c>
      <c r="K166" s="219">
        <v>3005.2666666666664</v>
      </c>
      <c r="L166" s="219">
        <v>3061.6333333333328</v>
      </c>
      <c r="M166" s="220">
        <v>2948.9</v>
      </c>
      <c r="N166" s="220">
        <v>2862.05</v>
      </c>
      <c r="O166" s="220">
        <v>39848250</v>
      </c>
      <c r="P166" s="221">
        <v>-6.8155111633372498E-2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153.1</v>
      </c>
      <c r="F167" s="217">
        <v>151.26666666666668</v>
      </c>
      <c r="G167" s="219">
        <v>148.03333333333336</v>
      </c>
      <c r="H167" s="219">
        <v>142.96666666666667</v>
      </c>
      <c r="I167" s="219">
        <v>139.73333333333335</v>
      </c>
      <c r="J167" s="219">
        <v>156.33333333333337</v>
      </c>
      <c r="K167" s="219">
        <v>159.56666666666666</v>
      </c>
      <c r="L167" s="219">
        <v>164.63333333333338</v>
      </c>
      <c r="M167" s="220">
        <v>154.5</v>
      </c>
      <c r="N167" s="220">
        <v>146.19999999999999</v>
      </c>
      <c r="O167" s="220">
        <v>185532000</v>
      </c>
      <c r="P167" s="221">
        <v>7.2538500670582248E-2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718.4</v>
      </c>
      <c r="F168" s="217">
        <v>714.81666666666661</v>
      </c>
      <c r="G168" s="219">
        <v>704.18333333333317</v>
      </c>
      <c r="H168" s="219">
        <v>689.96666666666658</v>
      </c>
      <c r="I168" s="219">
        <v>679.33333333333314</v>
      </c>
      <c r="J168" s="219">
        <v>729.03333333333319</v>
      </c>
      <c r="K168" s="219">
        <v>739.66666666666663</v>
      </c>
      <c r="L168" s="219">
        <v>753.88333333333321</v>
      </c>
      <c r="M168" s="220">
        <v>725.45</v>
      </c>
      <c r="N168" s="220">
        <v>700.6</v>
      </c>
      <c r="O168" s="220">
        <v>17595200</v>
      </c>
      <c r="P168" s="221">
        <v>-5.4062190873510815E-2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1429.1</v>
      </c>
      <c r="F169" s="217">
        <v>1430.3500000000001</v>
      </c>
      <c r="G169" s="219">
        <v>1420.5500000000002</v>
      </c>
      <c r="H169" s="219">
        <v>1412</v>
      </c>
      <c r="I169" s="219">
        <v>1402.2</v>
      </c>
      <c r="J169" s="219">
        <v>1438.9000000000003</v>
      </c>
      <c r="K169" s="219">
        <v>1448.7</v>
      </c>
      <c r="L169" s="219">
        <v>1457.2500000000005</v>
      </c>
      <c r="M169" s="220">
        <v>1440.15</v>
      </c>
      <c r="N169" s="220">
        <v>1421.8</v>
      </c>
      <c r="O169" s="220">
        <v>9267000</v>
      </c>
      <c r="P169" s="221">
        <v>-2.2854883353103993E-2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831.25</v>
      </c>
      <c r="F170" s="217">
        <v>825.13333333333333</v>
      </c>
      <c r="G170" s="219">
        <v>818.06666666666661</v>
      </c>
      <c r="H170" s="219">
        <v>804.88333333333333</v>
      </c>
      <c r="I170" s="219">
        <v>797.81666666666661</v>
      </c>
      <c r="J170" s="219">
        <v>838.31666666666661</v>
      </c>
      <c r="K170" s="219">
        <v>845.38333333333344</v>
      </c>
      <c r="L170" s="219">
        <v>858.56666666666661</v>
      </c>
      <c r="M170" s="220">
        <v>832.2</v>
      </c>
      <c r="N170" s="220">
        <v>811.95</v>
      </c>
      <c r="O170" s="220">
        <v>94670250</v>
      </c>
      <c r="P170" s="221">
        <v>-4.307515029300503E-2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26128.85</v>
      </c>
      <c r="F171" s="217">
        <v>25984.983333333334</v>
      </c>
      <c r="G171" s="219">
        <v>25674.066666666666</v>
      </c>
      <c r="H171" s="219">
        <v>25219.283333333333</v>
      </c>
      <c r="I171" s="219">
        <v>24908.366666666665</v>
      </c>
      <c r="J171" s="219">
        <v>26439.766666666666</v>
      </c>
      <c r="K171" s="219">
        <v>26750.683333333331</v>
      </c>
      <c r="L171" s="219">
        <v>27205.466666666667</v>
      </c>
      <c r="M171" s="220">
        <v>26295.9</v>
      </c>
      <c r="N171" s="220">
        <v>25530.2</v>
      </c>
      <c r="O171" s="220">
        <v>268600</v>
      </c>
      <c r="P171" s="221">
        <v>-3.2682092374178448E-2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6884.8</v>
      </c>
      <c r="F172" s="217">
        <v>6841.2833333333328</v>
      </c>
      <c r="G172" s="219">
        <v>6771.5666666666657</v>
      </c>
      <c r="H172" s="219">
        <v>6658.333333333333</v>
      </c>
      <c r="I172" s="219">
        <v>6588.6166666666659</v>
      </c>
      <c r="J172" s="219">
        <v>6954.5166666666655</v>
      </c>
      <c r="K172" s="219">
        <v>7024.2333333333327</v>
      </c>
      <c r="L172" s="219">
        <v>7137.4666666666653</v>
      </c>
      <c r="M172" s="220">
        <v>6911</v>
      </c>
      <c r="N172" s="220">
        <v>6728.05</v>
      </c>
      <c r="O172" s="220">
        <v>1645950</v>
      </c>
      <c r="P172" s="221">
        <v>9.1970937183849903E-3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2317.3000000000002</v>
      </c>
      <c r="F173" s="217">
        <v>2292.9166666666665</v>
      </c>
      <c r="G173" s="219">
        <v>2265.8833333333332</v>
      </c>
      <c r="H173" s="219">
        <v>2214.4666666666667</v>
      </c>
      <c r="I173" s="219">
        <v>2187.4333333333334</v>
      </c>
      <c r="J173" s="219">
        <v>2344.333333333333</v>
      </c>
      <c r="K173" s="219">
        <v>2371.3666666666668</v>
      </c>
      <c r="L173" s="219">
        <v>2422.7833333333328</v>
      </c>
      <c r="M173" s="220">
        <v>2319.9499999999998</v>
      </c>
      <c r="N173" s="220">
        <v>2241.5</v>
      </c>
      <c r="O173" s="220">
        <v>4182750</v>
      </c>
      <c r="P173" s="221">
        <v>1.9188596491228071E-2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2501.75</v>
      </c>
      <c r="F174" s="217">
        <v>2492.5</v>
      </c>
      <c r="G174" s="219">
        <v>2474.3000000000002</v>
      </c>
      <c r="H174" s="219">
        <v>2446.8500000000004</v>
      </c>
      <c r="I174" s="219">
        <v>2428.6500000000005</v>
      </c>
      <c r="J174" s="219">
        <v>2519.9499999999998</v>
      </c>
      <c r="K174" s="219">
        <v>2538.1499999999996</v>
      </c>
      <c r="L174" s="219">
        <v>2565.5999999999995</v>
      </c>
      <c r="M174" s="220">
        <v>2510.6999999999998</v>
      </c>
      <c r="N174" s="220">
        <v>2465.0500000000002</v>
      </c>
      <c r="O174" s="220">
        <v>6156000</v>
      </c>
      <c r="P174" s="221">
        <v>-1.0082493125572869E-2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1508.9</v>
      </c>
      <c r="F175" s="217">
        <v>1498.7833333333335</v>
      </c>
      <c r="G175" s="219">
        <v>1485.166666666667</v>
      </c>
      <c r="H175" s="219">
        <v>1461.4333333333334</v>
      </c>
      <c r="I175" s="219">
        <v>1447.8166666666668</v>
      </c>
      <c r="J175" s="219">
        <v>1522.5166666666671</v>
      </c>
      <c r="K175" s="219">
        <v>1536.1333333333334</v>
      </c>
      <c r="L175" s="219">
        <v>1559.8666666666672</v>
      </c>
      <c r="M175" s="220">
        <v>1512.4</v>
      </c>
      <c r="N175" s="220">
        <v>1475.05</v>
      </c>
      <c r="O175" s="220">
        <v>16943500</v>
      </c>
      <c r="P175" s="221">
        <v>1.5757779223231707E-2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723.55</v>
      </c>
      <c r="F176" s="217">
        <v>721.83333333333337</v>
      </c>
      <c r="G176" s="219">
        <v>713.31666666666672</v>
      </c>
      <c r="H176" s="219">
        <v>703.08333333333337</v>
      </c>
      <c r="I176" s="219">
        <v>694.56666666666672</v>
      </c>
      <c r="J176" s="219">
        <v>732.06666666666672</v>
      </c>
      <c r="K176" s="219">
        <v>740.58333333333337</v>
      </c>
      <c r="L176" s="219">
        <v>750.81666666666672</v>
      </c>
      <c r="M176" s="220">
        <v>730.35</v>
      </c>
      <c r="N176" s="220">
        <v>711.6</v>
      </c>
      <c r="O176" s="220">
        <v>4732500</v>
      </c>
      <c r="P176" s="221">
        <v>4.92184901895577E-2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697.35</v>
      </c>
      <c r="F177" s="217">
        <v>693.96666666666658</v>
      </c>
      <c r="G177" s="219">
        <v>688.18333333333317</v>
      </c>
      <c r="H177" s="219">
        <v>679.01666666666654</v>
      </c>
      <c r="I177" s="219">
        <v>673.23333333333312</v>
      </c>
      <c r="J177" s="219">
        <v>703.13333333333321</v>
      </c>
      <c r="K177" s="219">
        <v>708.91666666666674</v>
      </c>
      <c r="L177" s="219">
        <v>718.08333333333326</v>
      </c>
      <c r="M177" s="220">
        <v>699.75</v>
      </c>
      <c r="N177" s="220">
        <v>684.8</v>
      </c>
      <c r="O177" s="220">
        <v>5311000</v>
      </c>
      <c r="P177" s="221">
        <v>3.4677576466004285E-2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1041</v>
      </c>
      <c r="F178" s="217">
        <v>1030.0666666666666</v>
      </c>
      <c r="G178" s="219">
        <v>1014.9833333333331</v>
      </c>
      <c r="H178" s="219">
        <v>988.96666666666647</v>
      </c>
      <c r="I178" s="219">
        <v>973.88333333333298</v>
      </c>
      <c r="J178" s="219">
        <v>1056.0833333333333</v>
      </c>
      <c r="K178" s="219">
        <v>1071.1666666666667</v>
      </c>
      <c r="L178" s="219">
        <v>1097.1833333333334</v>
      </c>
      <c r="M178" s="220">
        <v>1045.1500000000001</v>
      </c>
      <c r="N178" s="220">
        <v>1004.05</v>
      </c>
      <c r="O178" s="220">
        <v>9263650</v>
      </c>
      <c r="P178" s="221">
        <v>7.7883015487008836E-2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1818.4</v>
      </c>
      <c r="F179" s="217">
        <v>1810.1499999999999</v>
      </c>
      <c r="G179" s="219">
        <v>1794.0499999999997</v>
      </c>
      <c r="H179" s="219">
        <v>1769.6999999999998</v>
      </c>
      <c r="I179" s="219">
        <v>1753.5999999999997</v>
      </c>
      <c r="J179" s="219">
        <v>1834.4999999999998</v>
      </c>
      <c r="K179" s="219">
        <v>1850.5999999999997</v>
      </c>
      <c r="L179" s="219">
        <v>1874.9499999999998</v>
      </c>
      <c r="M179" s="220">
        <v>1826.25</v>
      </c>
      <c r="N179" s="220">
        <v>1785.8</v>
      </c>
      <c r="O179" s="220">
        <v>5927000</v>
      </c>
      <c r="P179" s="221">
        <v>-9.3598529165970241E-3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1140.3</v>
      </c>
      <c r="F180" s="217">
        <v>1140.4333333333332</v>
      </c>
      <c r="G180" s="219">
        <v>1134.0166666666664</v>
      </c>
      <c r="H180" s="219">
        <v>1127.7333333333333</v>
      </c>
      <c r="I180" s="219">
        <v>1121.3166666666666</v>
      </c>
      <c r="J180" s="219">
        <v>1146.7166666666662</v>
      </c>
      <c r="K180" s="219">
        <v>1153.1333333333328</v>
      </c>
      <c r="L180" s="219">
        <v>1159.4166666666661</v>
      </c>
      <c r="M180" s="220">
        <v>1146.8499999999999</v>
      </c>
      <c r="N180" s="220">
        <v>1134.1500000000001</v>
      </c>
      <c r="O180" s="220">
        <v>10468800</v>
      </c>
      <c r="P180" s="221">
        <v>3.9174520927323896E-2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968.55</v>
      </c>
      <c r="F181" s="217">
        <v>957.4</v>
      </c>
      <c r="G181" s="219">
        <v>943.15</v>
      </c>
      <c r="H181" s="219">
        <v>917.75</v>
      </c>
      <c r="I181" s="219">
        <v>903.5</v>
      </c>
      <c r="J181" s="219">
        <v>982.8</v>
      </c>
      <c r="K181" s="219">
        <v>997.05</v>
      </c>
      <c r="L181" s="219">
        <v>1022.4499999999999</v>
      </c>
      <c r="M181" s="220">
        <v>971.65</v>
      </c>
      <c r="N181" s="220">
        <v>932</v>
      </c>
      <c r="O181" s="220">
        <v>72378775</v>
      </c>
      <c r="P181" s="221">
        <v>-6.1836524879297942E-3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445.5</v>
      </c>
      <c r="F182" s="217">
        <v>440.84999999999997</v>
      </c>
      <c r="G182" s="219">
        <v>433.89999999999992</v>
      </c>
      <c r="H182" s="219">
        <v>422.29999999999995</v>
      </c>
      <c r="I182" s="219">
        <v>415.34999999999991</v>
      </c>
      <c r="J182" s="219">
        <v>452.44999999999993</v>
      </c>
      <c r="K182" s="219">
        <v>459.4</v>
      </c>
      <c r="L182" s="219">
        <v>470.99999999999994</v>
      </c>
      <c r="M182" s="220">
        <v>447.8</v>
      </c>
      <c r="N182" s="220">
        <v>429.25</v>
      </c>
      <c r="O182" s="220">
        <v>81654075</v>
      </c>
      <c r="P182" s="221">
        <v>-3.4927878872752136E-3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179.7</v>
      </c>
      <c r="F183" s="217">
        <v>177.25</v>
      </c>
      <c r="G183" s="219">
        <v>174.05</v>
      </c>
      <c r="H183" s="219">
        <v>168.4</v>
      </c>
      <c r="I183" s="219">
        <v>165.20000000000002</v>
      </c>
      <c r="J183" s="219">
        <v>182.9</v>
      </c>
      <c r="K183" s="219">
        <v>186.1</v>
      </c>
      <c r="L183" s="219">
        <v>191.75</v>
      </c>
      <c r="M183" s="220">
        <v>180.45</v>
      </c>
      <c r="N183" s="220">
        <v>171.6</v>
      </c>
      <c r="O183" s="220">
        <v>206772500</v>
      </c>
      <c r="P183" s="221">
        <v>-2.0174670170688327E-3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3905.7</v>
      </c>
      <c r="F184" s="217">
        <v>3892.7000000000003</v>
      </c>
      <c r="G184" s="219">
        <v>3863.0000000000005</v>
      </c>
      <c r="H184" s="219">
        <v>3820.3</v>
      </c>
      <c r="I184" s="219">
        <v>3790.6000000000004</v>
      </c>
      <c r="J184" s="219">
        <v>3935.4000000000005</v>
      </c>
      <c r="K184" s="219">
        <v>3965.1000000000004</v>
      </c>
      <c r="L184" s="219">
        <v>4007.8000000000006</v>
      </c>
      <c r="M184" s="220">
        <v>3922.4</v>
      </c>
      <c r="N184" s="220">
        <v>3850</v>
      </c>
      <c r="O184" s="220">
        <v>18300100</v>
      </c>
      <c r="P184" s="221">
        <v>-1.9401543496403821E-2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1379.85</v>
      </c>
      <c r="F185" s="217">
        <v>1366.3166666666668</v>
      </c>
      <c r="G185" s="219">
        <v>1347.1833333333336</v>
      </c>
      <c r="H185" s="219">
        <v>1314.5166666666669</v>
      </c>
      <c r="I185" s="219">
        <v>1295.3833333333337</v>
      </c>
      <c r="J185" s="219">
        <v>1398.9833333333336</v>
      </c>
      <c r="K185" s="219">
        <v>1418.1166666666668</v>
      </c>
      <c r="L185" s="219">
        <v>1450.7833333333335</v>
      </c>
      <c r="M185" s="220">
        <v>1385.45</v>
      </c>
      <c r="N185" s="220">
        <v>1333.65</v>
      </c>
      <c r="O185" s="220">
        <v>16442400</v>
      </c>
      <c r="P185" s="221">
        <v>1.68140945975583E-3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3437.45</v>
      </c>
      <c r="F186" s="217">
        <v>3398.3833333333332</v>
      </c>
      <c r="G186" s="219">
        <v>3345.7666666666664</v>
      </c>
      <c r="H186" s="219">
        <v>3254.083333333333</v>
      </c>
      <c r="I186" s="219">
        <v>3201.4666666666662</v>
      </c>
      <c r="J186" s="219">
        <v>3490.0666666666666</v>
      </c>
      <c r="K186" s="219">
        <v>3542.6833333333334</v>
      </c>
      <c r="L186" s="219">
        <v>3634.3666666666668</v>
      </c>
      <c r="M186" s="220">
        <v>3451</v>
      </c>
      <c r="N186" s="220">
        <v>3306.7</v>
      </c>
      <c r="O186" s="220">
        <v>8183700</v>
      </c>
      <c r="P186" s="221">
        <v>-6.8260609683203827E-2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2847.5</v>
      </c>
      <c r="F187" s="217">
        <v>2829</v>
      </c>
      <c r="G187" s="219">
        <v>2783.1</v>
      </c>
      <c r="H187" s="219">
        <v>2718.7</v>
      </c>
      <c r="I187" s="219">
        <v>2672.7999999999997</v>
      </c>
      <c r="J187" s="219">
        <v>2893.4</v>
      </c>
      <c r="K187" s="219">
        <v>2939.2999999999997</v>
      </c>
      <c r="L187" s="219">
        <v>3003.7000000000003</v>
      </c>
      <c r="M187" s="220">
        <v>2874.9</v>
      </c>
      <c r="N187" s="220">
        <v>2764.6</v>
      </c>
      <c r="O187" s="220">
        <v>1441000</v>
      </c>
      <c r="P187" s="221">
        <v>1.891461905603677E-2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4981.8500000000004</v>
      </c>
      <c r="F188" s="217">
        <v>4950.2833333333338</v>
      </c>
      <c r="G188" s="219">
        <v>4881.5666666666675</v>
      </c>
      <c r="H188" s="219">
        <v>4781.2833333333338</v>
      </c>
      <c r="I188" s="219">
        <v>4712.5666666666675</v>
      </c>
      <c r="J188" s="219">
        <v>5050.5666666666675</v>
      </c>
      <c r="K188" s="219">
        <v>5119.2833333333328</v>
      </c>
      <c r="L188" s="219">
        <v>5219.5666666666675</v>
      </c>
      <c r="M188" s="220">
        <v>5019</v>
      </c>
      <c r="N188" s="220">
        <v>4850</v>
      </c>
      <c r="O188" s="220">
        <v>2956200</v>
      </c>
      <c r="P188" s="221">
        <v>-1.564997336174747E-2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2411.0500000000002</v>
      </c>
      <c r="F189" s="217">
        <v>2412.8500000000004</v>
      </c>
      <c r="G189" s="219">
        <v>2391.0500000000006</v>
      </c>
      <c r="H189" s="219">
        <v>2371.0500000000002</v>
      </c>
      <c r="I189" s="219">
        <v>2349.2500000000005</v>
      </c>
      <c r="J189" s="219">
        <v>2432.8500000000008</v>
      </c>
      <c r="K189" s="219">
        <v>2454.65</v>
      </c>
      <c r="L189" s="219">
        <v>2474.650000000001</v>
      </c>
      <c r="M189" s="220">
        <v>2434.65</v>
      </c>
      <c r="N189" s="220">
        <v>2392.85</v>
      </c>
      <c r="O189" s="220">
        <v>7330750</v>
      </c>
      <c r="P189" s="221">
        <v>1.1493697783358285E-2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2076.6999999999998</v>
      </c>
      <c r="F190" s="217">
        <v>2075.7666666666664</v>
      </c>
      <c r="G190" s="219">
        <v>2045.5333333333328</v>
      </c>
      <c r="H190" s="219">
        <v>2014.3666666666663</v>
      </c>
      <c r="I190" s="219">
        <v>1984.1333333333328</v>
      </c>
      <c r="J190" s="219">
        <v>2106.9333333333329</v>
      </c>
      <c r="K190" s="219">
        <v>2137.1666666666665</v>
      </c>
      <c r="L190" s="219">
        <v>2168.333333333333</v>
      </c>
      <c r="M190" s="220">
        <v>2106</v>
      </c>
      <c r="N190" s="220">
        <v>2044.6</v>
      </c>
      <c r="O190" s="220">
        <v>1669600</v>
      </c>
      <c r="P190" s="221">
        <v>1.4091350826044704E-2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10475.299999999999</v>
      </c>
      <c r="F191" s="217">
        <v>10335.883333333333</v>
      </c>
      <c r="G191" s="219">
        <v>10149.566666666666</v>
      </c>
      <c r="H191" s="219">
        <v>9823.8333333333321</v>
      </c>
      <c r="I191" s="219">
        <v>9637.5166666666646</v>
      </c>
      <c r="J191" s="219">
        <v>10661.616666666667</v>
      </c>
      <c r="K191" s="219">
        <v>10847.933333333336</v>
      </c>
      <c r="L191" s="219">
        <v>11173.666666666668</v>
      </c>
      <c r="M191" s="220">
        <v>10522.2</v>
      </c>
      <c r="N191" s="220">
        <v>10010.15</v>
      </c>
      <c r="O191" s="220">
        <v>1864800</v>
      </c>
      <c r="P191" s="221">
        <v>-1.2445056399936451E-2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541.95000000000005</v>
      </c>
      <c r="F192" s="217">
        <v>541.11666666666667</v>
      </c>
      <c r="G192" s="219">
        <v>536.88333333333333</v>
      </c>
      <c r="H192" s="219">
        <v>531.81666666666661</v>
      </c>
      <c r="I192" s="219">
        <v>527.58333333333326</v>
      </c>
      <c r="J192" s="219">
        <v>546.18333333333339</v>
      </c>
      <c r="K192" s="219">
        <v>550.41666666666674</v>
      </c>
      <c r="L192" s="219">
        <v>555.48333333333346</v>
      </c>
      <c r="M192" s="220">
        <v>545.35</v>
      </c>
      <c r="N192" s="220">
        <v>536.04999999999995</v>
      </c>
      <c r="O192" s="220">
        <v>33953400</v>
      </c>
      <c r="P192" s="221">
        <v>6.0087820660966029E-3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461.15</v>
      </c>
      <c r="F193" s="217">
        <v>459.2833333333333</v>
      </c>
      <c r="G193" s="219">
        <v>454.66666666666663</v>
      </c>
      <c r="H193" s="219">
        <v>448.18333333333334</v>
      </c>
      <c r="I193" s="219">
        <v>443.56666666666666</v>
      </c>
      <c r="J193" s="219">
        <v>465.76666666666659</v>
      </c>
      <c r="K193" s="219">
        <v>470.38333333333327</v>
      </c>
      <c r="L193" s="219">
        <v>476.86666666666656</v>
      </c>
      <c r="M193" s="220">
        <v>463.9</v>
      </c>
      <c r="N193" s="220">
        <v>452.8</v>
      </c>
      <c r="O193" s="220">
        <v>80787500</v>
      </c>
      <c r="P193" s="221">
        <v>-1.662980486575772E-2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1453.2</v>
      </c>
      <c r="F194" s="217">
        <v>1450.5</v>
      </c>
      <c r="G194" s="219">
        <v>1442</v>
      </c>
      <c r="H194" s="219">
        <v>1430.8</v>
      </c>
      <c r="I194" s="219">
        <v>1422.3</v>
      </c>
      <c r="J194" s="219">
        <v>1461.7</v>
      </c>
      <c r="K194" s="219">
        <v>1470.2</v>
      </c>
      <c r="L194" s="219">
        <v>1481.4</v>
      </c>
      <c r="M194" s="220">
        <v>1459</v>
      </c>
      <c r="N194" s="220">
        <v>1439.3</v>
      </c>
      <c r="O194" s="220">
        <v>6664200</v>
      </c>
      <c r="P194" s="221">
        <v>1.8336847895846702E-2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485.4</v>
      </c>
      <c r="F195" s="217">
        <v>480.91666666666669</v>
      </c>
      <c r="G195" s="219">
        <v>474.43333333333339</v>
      </c>
      <c r="H195" s="219">
        <v>463.4666666666667</v>
      </c>
      <c r="I195" s="219">
        <v>456.98333333333341</v>
      </c>
      <c r="J195" s="219">
        <v>491.88333333333338</v>
      </c>
      <c r="K195" s="219">
        <v>498.36666666666662</v>
      </c>
      <c r="L195" s="219">
        <v>509.33333333333337</v>
      </c>
      <c r="M195" s="220">
        <v>487.4</v>
      </c>
      <c r="N195" s="220">
        <v>469.95</v>
      </c>
      <c r="O195" s="220">
        <v>54078000</v>
      </c>
      <c r="P195" s="221">
        <v>-7.8189721298900533E-2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156.75</v>
      </c>
      <c r="F196" s="217">
        <v>155.43333333333334</v>
      </c>
      <c r="G196" s="219">
        <v>153.36666666666667</v>
      </c>
      <c r="H196" s="219">
        <v>149.98333333333335</v>
      </c>
      <c r="I196" s="219">
        <v>147.91666666666669</v>
      </c>
      <c r="J196" s="219">
        <v>158.81666666666666</v>
      </c>
      <c r="K196" s="219">
        <v>160.88333333333333</v>
      </c>
      <c r="L196" s="219">
        <v>164.26666666666665</v>
      </c>
      <c r="M196" s="220">
        <v>157.5</v>
      </c>
      <c r="N196" s="220">
        <v>152.05000000000001</v>
      </c>
      <c r="O196" s="220">
        <v>131034000</v>
      </c>
      <c r="P196" s="221">
        <v>-1.1519225111458122E-2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1060.6500000000001</v>
      </c>
      <c r="F197" s="217">
        <v>1059.1166666666668</v>
      </c>
      <c r="G197" s="219">
        <v>1050.2833333333335</v>
      </c>
      <c r="H197" s="219">
        <v>1039.9166666666667</v>
      </c>
      <c r="I197" s="219">
        <v>1031.0833333333335</v>
      </c>
      <c r="J197" s="219">
        <v>1069.4833333333336</v>
      </c>
      <c r="K197" s="219">
        <v>1078.3166666666666</v>
      </c>
      <c r="L197" s="219">
        <v>1088.6833333333336</v>
      </c>
      <c r="M197" s="220">
        <v>1067.95</v>
      </c>
      <c r="N197" s="220">
        <v>1048.75</v>
      </c>
      <c r="O197" s="220">
        <v>11043000</v>
      </c>
      <c r="P197" s="221">
        <v>1.0292301358583779E-2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0" t="s">
        <v>16</v>
      </c>
      <c r="B8" s="362"/>
      <c r="C8" s="365" t="s">
        <v>20</v>
      </c>
      <c r="D8" s="365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6"/>
      <c r="L8" s="48"/>
      <c r="M8" s="48"/>
      <c r="N8" s="1"/>
      <c r="O8" s="1"/>
    </row>
    <row r="9" spans="1:15" ht="36" customHeight="1">
      <c r="A9" s="361"/>
      <c r="B9" s="364"/>
      <c r="C9" s="364"/>
      <c r="D9" s="36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23290.15</v>
      </c>
      <c r="D10" s="34">
        <v>23133.133333333335</v>
      </c>
      <c r="E10" s="34">
        <v>22946.066666666669</v>
      </c>
      <c r="F10" s="34">
        <v>22601.983333333334</v>
      </c>
      <c r="G10" s="34">
        <v>22414.916666666668</v>
      </c>
      <c r="H10" s="34">
        <v>23477.216666666671</v>
      </c>
      <c r="I10" s="34">
        <v>23664.283333333336</v>
      </c>
      <c r="J10" s="34">
        <v>24008.366666666672</v>
      </c>
      <c r="K10" s="34">
        <v>23320.2</v>
      </c>
      <c r="L10" s="34">
        <v>22789.05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49803.199999999997</v>
      </c>
      <c r="D11" s="34">
        <v>49608.94999999999</v>
      </c>
      <c r="E11" s="34">
        <v>49274.699999999983</v>
      </c>
      <c r="F11" s="34">
        <v>48746.19999999999</v>
      </c>
      <c r="G11" s="34">
        <v>48411.949999999983</v>
      </c>
      <c r="H11" s="34">
        <v>50137.449999999983</v>
      </c>
      <c r="I11" s="34">
        <v>50471.7</v>
      </c>
      <c r="J11" s="34">
        <v>51000.199999999983</v>
      </c>
      <c r="K11" s="34">
        <v>49943.199999999997</v>
      </c>
      <c r="L11" s="34">
        <v>49080.45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6474.9</v>
      </c>
      <c r="D12" s="36">
        <v>6406.833333333333</v>
      </c>
      <c r="E12" s="36">
        <v>6330.8666666666659</v>
      </c>
      <c r="F12" s="36">
        <v>6186.833333333333</v>
      </c>
      <c r="G12" s="36">
        <v>6110.8666666666659</v>
      </c>
      <c r="H12" s="36">
        <v>6550.8666666666659</v>
      </c>
      <c r="I12" s="36">
        <v>6626.833333333333</v>
      </c>
      <c r="J12" s="36">
        <v>6770.8666666666659</v>
      </c>
      <c r="K12" s="36">
        <v>6482.8</v>
      </c>
      <c r="L12" s="36">
        <v>6262.8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8752.6</v>
      </c>
      <c r="D13" s="36">
        <v>8674.4499999999989</v>
      </c>
      <c r="E13" s="36">
        <v>8590.1499999999978</v>
      </c>
      <c r="F13" s="36">
        <v>8427.6999999999989</v>
      </c>
      <c r="G13" s="36">
        <v>8343.3999999999978</v>
      </c>
      <c r="H13" s="36">
        <v>8836.8999999999978</v>
      </c>
      <c r="I13" s="36">
        <v>8921.1999999999971</v>
      </c>
      <c r="J13" s="36">
        <v>9083.6499999999978</v>
      </c>
      <c r="K13" s="36">
        <v>8758.75</v>
      </c>
      <c r="L13" s="36">
        <v>8512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35169.9</v>
      </c>
      <c r="D14" s="36">
        <v>34891.433333333334</v>
      </c>
      <c r="E14" s="36">
        <v>34534.76666666667</v>
      </c>
      <c r="F14" s="36">
        <v>33899.633333333339</v>
      </c>
      <c r="G14" s="36">
        <v>33542.966666666674</v>
      </c>
      <c r="H14" s="36">
        <v>35526.566666666666</v>
      </c>
      <c r="I14" s="36">
        <v>35883.233333333323</v>
      </c>
      <c r="J14" s="36">
        <v>36518.366666666661</v>
      </c>
      <c r="K14" s="36">
        <v>35248.1</v>
      </c>
      <c r="L14" s="36">
        <v>34256.300000000003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10296.299999999999</v>
      </c>
      <c r="D15" s="36">
        <v>10195.549999999999</v>
      </c>
      <c r="E15" s="36">
        <v>10083.949999999999</v>
      </c>
      <c r="F15" s="36">
        <v>9871.6</v>
      </c>
      <c r="G15" s="36">
        <v>9760</v>
      </c>
      <c r="H15" s="36">
        <v>10407.899999999998</v>
      </c>
      <c r="I15" s="36">
        <v>10519.499999999996</v>
      </c>
      <c r="J15" s="36">
        <v>10731.849999999997</v>
      </c>
      <c r="K15" s="36">
        <v>10307.15</v>
      </c>
      <c r="L15" s="36">
        <v>9983.2000000000007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14952.4</v>
      </c>
      <c r="D16" s="36">
        <v>14877.549999999997</v>
      </c>
      <c r="E16" s="36">
        <v>14791.799999999996</v>
      </c>
      <c r="F16" s="36">
        <v>14631.199999999999</v>
      </c>
      <c r="G16" s="36">
        <v>14545.449999999997</v>
      </c>
      <c r="H16" s="36">
        <v>15038.149999999994</v>
      </c>
      <c r="I16" s="36">
        <v>15123.899999999998</v>
      </c>
      <c r="J16" s="36">
        <v>15284.499999999993</v>
      </c>
      <c r="K16" s="36">
        <v>14963.3</v>
      </c>
      <c r="L16" s="36">
        <v>14716.95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8073.25</v>
      </c>
      <c r="D17" s="36">
        <v>8031.4833333333336</v>
      </c>
      <c r="E17" s="36">
        <v>7961.7666666666673</v>
      </c>
      <c r="F17" s="36">
        <v>7850.2833333333338</v>
      </c>
      <c r="G17" s="36">
        <v>7780.5666666666675</v>
      </c>
      <c r="H17" s="36">
        <v>8142.9666666666672</v>
      </c>
      <c r="I17" s="36">
        <v>8212.6833333333343</v>
      </c>
      <c r="J17" s="36">
        <v>8324.1666666666679</v>
      </c>
      <c r="K17" s="31">
        <v>8101.2</v>
      </c>
      <c r="L17" s="31">
        <v>7920</v>
      </c>
      <c r="M17" s="31">
        <v>3.2367300000000001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2499.1</v>
      </c>
      <c r="D18" s="36">
        <v>2486.0833333333335</v>
      </c>
      <c r="E18" s="36">
        <v>2464.416666666667</v>
      </c>
      <c r="F18" s="36">
        <v>2429.7333333333336</v>
      </c>
      <c r="G18" s="36">
        <v>2408.0666666666671</v>
      </c>
      <c r="H18" s="36">
        <v>2520.7666666666669</v>
      </c>
      <c r="I18" s="36">
        <v>2542.4333333333338</v>
      </c>
      <c r="J18" s="36">
        <v>2577.1166666666668</v>
      </c>
      <c r="K18" s="31">
        <v>2507.75</v>
      </c>
      <c r="L18" s="31">
        <v>2451.4</v>
      </c>
      <c r="M18" s="31">
        <v>3.2925499999999999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1625.05</v>
      </c>
      <c r="D19" s="36">
        <v>1606</v>
      </c>
      <c r="E19" s="36">
        <v>1580.5</v>
      </c>
      <c r="F19" s="36">
        <v>1535.95</v>
      </c>
      <c r="G19" s="36">
        <v>1510.45</v>
      </c>
      <c r="H19" s="36">
        <v>1650.55</v>
      </c>
      <c r="I19" s="36">
        <v>1676.05</v>
      </c>
      <c r="J19" s="36">
        <v>1720.6</v>
      </c>
      <c r="K19" s="31">
        <v>1631.5</v>
      </c>
      <c r="L19" s="31">
        <v>1561.45</v>
      </c>
      <c r="M19" s="31">
        <v>37.136369999999999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669</v>
      </c>
      <c r="D20" s="36">
        <v>666.63333333333333</v>
      </c>
      <c r="E20" s="36">
        <v>662.76666666666665</v>
      </c>
      <c r="F20" s="36">
        <v>656.5333333333333</v>
      </c>
      <c r="G20" s="36">
        <v>652.66666666666663</v>
      </c>
      <c r="H20" s="36">
        <v>672.86666666666667</v>
      </c>
      <c r="I20" s="36">
        <v>676.73333333333323</v>
      </c>
      <c r="J20" s="36">
        <v>682.9666666666667</v>
      </c>
      <c r="K20" s="31">
        <v>670.5</v>
      </c>
      <c r="L20" s="31">
        <v>660.4</v>
      </c>
      <c r="M20" s="31">
        <v>13.36725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1020.05</v>
      </c>
      <c r="D21" s="36">
        <v>1017.35</v>
      </c>
      <c r="E21" s="36">
        <v>989.7</v>
      </c>
      <c r="F21" s="36">
        <v>959.35</v>
      </c>
      <c r="G21" s="36">
        <v>931.7</v>
      </c>
      <c r="H21" s="36">
        <v>1047.7</v>
      </c>
      <c r="I21" s="36">
        <v>1075.3499999999999</v>
      </c>
      <c r="J21" s="36">
        <v>1105.7</v>
      </c>
      <c r="K21" s="31">
        <v>1045</v>
      </c>
      <c r="L21" s="31">
        <v>987</v>
      </c>
      <c r="M21" s="31">
        <v>64.590149999999994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3219.55</v>
      </c>
      <c r="D22" s="36">
        <v>3201.6333333333332</v>
      </c>
      <c r="E22" s="36">
        <v>3169.5166666666664</v>
      </c>
      <c r="F22" s="36">
        <v>3119.4833333333331</v>
      </c>
      <c r="G22" s="36">
        <v>3087.3666666666663</v>
      </c>
      <c r="H22" s="36">
        <v>3251.6666666666665</v>
      </c>
      <c r="I22" s="36">
        <v>3283.7833333333333</v>
      </c>
      <c r="J22" s="36">
        <v>3333.8166666666666</v>
      </c>
      <c r="K22" s="31">
        <v>3233.75</v>
      </c>
      <c r="L22" s="31">
        <v>3151.6</v>
      </c>
      <c r="M22" s="31">
        <v>47.40455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1864.25</v>
      </c>
      <c r="D23" s="36">
        <v>1855.3333333333333</v>
      </c>
      <c r="E23" s="36">
        <v>1821.7166666666665</v>
      </c>
      <c r="F23" s="36">
        <v>1779.1833333333332</v>
      </c>
      <c r="G23" s="36">
        <v>1745.5666666666664</v>
      </c>
      <c r="H23" s="36">
        <v>1897.8666666666666</v>
      </c>
      <c r="I23" s="36">
        <v>1931.4833333333333</v>
      </c>
      <c r="J23" s="36">
        <v>1974.0166666666667</v>
      </c>
      <c r="K23" s="31">
        <v>1888.95</v>
      </c>
      <c r="L23" s="31">
        <v>1812.8</v>
      </c>
      <c r="M23" s="31">
        <v>16.87744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1378.85</v>
      </c>
      <c r="D24" s="36">
        <v>1372.9666666666665</v>
      </c>
      <c r="E24" s="36">
        <v>1360.9333333333329</v>
      </c>
      <c r="F24" s="36">
        <v>1343.0166666666664</v>
      </c>
      <c r="G24" s="36">
        <v>1330.9833333333329</v>
      </c>
      <c r="H24" s="36">
        <v>1390.883333333333</v>
      </c>
      <c r="I24" s="36">
        <v>1402.9166666666663</v>
      </c>
      <c r="J24" s="36">
        <v>1420.833333333333</v>
      </c>
      <c r="K24" s="31">
        <v>1385</v>
      </c>
      <c r="L24" s="31">
        <v>1355.05</v>
      </c>
      <c r="M24" s="31">
        <v>58.840179999999997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767.05</v>
      </c>
      <c r="D25" s="36">
        <v>757.98333333333323</v>
      </c>
      <c r="E25" s="36">
        <v>744.06666666666649</v>
      </c>
      <c r="F25" s="36">
        <v>721.08333333333326</v>
      </c>
      <c r="G25" s="36">
        <v>707.16666666666652</v>
      </c>
      <c r="H25" s="36">
        <v>780.96666666666647</v>
      </c>
      <c r="I25" s="36">
        <v>794.88333333333321</v>
      </c>
      <c r="J25" s="36">
        <v>817.86666666666645</v>
      </c>
      <c r="K25" s="31">
        <v>771.9</v>
      </c>
      <c r="L25" s="31">
        <v>735</v>
      </c>
      <c r="M25" s="31">
        <v>81.205510000000004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978.1</v>
      </c>
      <c r="D26" s="36">
        <v>972.63333333333333</v>
      </c>
      <c r="E26" s="36">
        <v>955.36666666666667</v>
      </c>
      <c r="F26" s="36">
        <v>932.63333333333333</v>
      </c>
      <c r="G26" s="36">
        <v>915.36666666666667</v>
      </c>
      <c r="H26" s="36">
        <v>995.36666666666667</v>
      </c>
      <c r="I26" s="36">
        <v>1012.6333333333333</v>
      </c>
      <c r="J26" s="36">
        <v>1035.3666666666668</v>
      </c>
      <c r="K26" s="31">
        <v>989.9</v>
      </c>
      <c r="L26" s="31">
        <v>949.9</v>
      </c>
      <c r="M26" s="31">
        <v>21.563120000000001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345</v>
      </c>
      <c r="D27" s="36">
        <v>343.98333333333335</v>
      </c>
      <c r="E27" s="36">
        <v>341.06666666666672</v>
      </c>
      <c r="F27" s="36">
        <v>337.13333333333338</v>
      </c>
      <c r="G27" s="36">
        <v>334.21666666666675</v>
      </c>
      <c r="H27" s="36">
        <v>347.91666666666669</v>
      </c>
      <c r="I27" s="36">
        <v>350.83333333333331</v>
      </c>
      <c r="J27" s="36">
        <v>354.76666666666665</v>
      </c>
      <c r="K27" s="31">
        <v>346.9</v>
      </c>
      <c r="L27" s="31">
        <v>340.05</v>
      </c>
      <c r="M27" s="31">
        <v>17.580719999999999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231.9</v>
      </c>
      <c r="D28" s="36">
        <v>233.1</v>
      </c>
      <c r="E28" s="36">
        <v>228.79999999999998</v>
      </c>
      <c r="F28" s="36">
        <v>225.7</v>
      </c>
      <c r="G28" s="36">
        <v>221.39999999999998</v>
      </c>
      <c r="H28" s="36">
        <v>236.2</v>
      </c>
      <c r="I28" s="36">
        <v>240.5</v>
      </c>
      <c r="J28" s="36">
        <v>243.6</v>
      </c>
      <c r="K28" s="31">
        <v>237.4</v>
      </c>
      <c r="L28" s="31">
        <v>230</v>
      </c>
      <c r="M28" s="31">
        <v>147.76291000000001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324.2</v>
      </c>
      <c r="D29" s="36">
        <v>323.5333333333333</v>
      </c>
      <c r="E29" s="36">
        <v>317.66666666666663</v>
      </c>
      <c r="F29" s="36">
        <v>311.13333333333333</v>
      </c>
      <c r="G29" s="36">
        <v>305.26666666666665</v>
      </c>
      <c r="H29" s="36">
        <v>330.06666666666661</v>
      </c>
      <c r="I29" s="36">
        <v>335.93333333333328</v>
      </c>
      <c r="J29" s="36">
        <v>342.46666666666658</v>
      </c>
      <c r="K29" s="31">
        <v>329.4</v>
      </c>
      <c r="L29" s="31">
        <v>317</v>
      </c>
      <c r="M29" s="31">
        <v>121.50989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4956.1000000000004</v>
      </c>
      <c r="D30" s="36">
        <v>4915.7000000000007</v>
      </c>
      <c r="E30" s="36">
        <v>4867.6000000000013</v>
      </c>
      <c r="F30" s="36">
        <v>4779.1000000000004</v>
      </c>
      <c r="G30" s="36">
        <v>4731.0000000000009</v>
      </c>
      <c r="H30" s="36">
        <v>5004.2000000000016</v>
      </c>
      <c r="I30" s="36">
        <v>5052.3</v>
      </c>
      <c r="J30" s="36">
        <v>5140.800000000002</v>
      </c>
      <c r="K30" s="31">
        <v>4963.8</v>
      </c>
      <c r="L30" s="31">
        <v>4827.2</v>
      </c>
      <c r="M30" s="31">
        <v>1.6625700000000001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621.29999999999995</v>
      </c>
      <c r="D31" s="36">
        <v>617.5333333333333</v>
      </c>
      <c r="E31" s="36">
        <v>611.06666666666661</v>
      </c>
      <c r="F31" s="36">
        <v>600.83333333333326</v>
      </c>
      <c r="G31" s="36">
        <v>594.36666666666656</v>
      </c>
      <c r="H31" s="36">
        <v>627.76666666666665</v>
      </c>
      <c r="I31" s="36">
        <v>634.23333333333335</v>
      </c>
      <c r="J31" s="36">
        <v>644.4666666666667</v>
      </c>
      <c r="K31" s="31">
        <v>624</v>
      </c>
      <c r="L31" s="31">
        <v>607.29999999999995</v>
      </c>
      <c r="M31" s="31">
        <v>30.23546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6014.55</v>
      </c>
      <c r="D32" s="36">
        <v>6003.666666666667</v>
      </c>
      <c r="E32" s="36">
        <v>5976.3333333333339</v>
      </c>
      <c r="F32" s="36">
        <v>5938.1166666666668</v>
      </c>
      <c r="G32" s="36">
        <v>5910.7833333333338</v>
      </c>
      <c r="H32" s="36">
        <v>6041.8833333333341</v>
      </c>
      <c r="I32" s="36">
        <v>6069.2166666666681</v>
      </c>
      <c r="J32" s="36">
        <v>6107.4333333333343</v>
      </c>
      <c r="K32" s="31">
        <v>6031</v>
      </c>
      <c r="L32" s="31">
        <v>5965.45</v>
      </c>
      <c r="M32" s="31">
        <v>4.3616299999999999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485.05</v>
      </c>
      <c r="D33" s="36">
        <v>480.56666666666666</v>
      </c>
      <c r="E33" s="36">
        <v>474.58333333333331</v>
      </c>
      <c r="F33" s="36">
        <v>464.11666666666667</v>
      </c>
      <c r="G33" s="36">
        <v>458.13333333333333</v>
      </c>
      <c r="H33" s="36">
        <v>491.0333333333333</v>
      </c>
      <c r="I33" s="36">
        <v>497.01666666666665</v>
      </c>
      <c r="J33" s="36">
        <v>507.48333333333329</v>
      </c>
      <c r="K33" s="31">
        <v>486.55</v>
      </c>
      <c r="L33" s="31">
        <v>470.1</v>
      </c>
      <c r="M33" s="31">
        <v>32.645879999999998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231.45</v>
      </c>
      <c r="D34" s="36">
        <v>229.25</v>
      </c>
      <c r="E34" s="36">
        <v>226.35</v>
      </c>
      <c r="F34" s="36">
        <v>221.25</v>
      </c>
      <c r="G34" s="36">
        <v>218.35</v>
      </c>
      <c r="H34" s="36">
        <v>234.35</v>
      </c>
      <c r="I34" s="36">
        <v>237.24999999999997</v>
      </c>
      <c r="J34" s="36">
        <v>242.35</v>
      </c>
      <c r="K34" s="31">
        <v>232.15</v>
      </c>
      <c r="L34" s="31">
        <v>224.15</v>
      </c>
      <c r="M34" s="31">
        <v>133.65598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2927.7</v>
      </c>
      <c r="D35" s="36">
        <v>2919.8833333333332</v>
      </c>
      <c r="E35" s="36">
        <v>2896.6666666666665</v>
      </c>
      <c r="F35" s="36">
        <v>2865.6333333333332</v>
      </c>
      <c r="G35" s="36">
        <v>2842.4166666666665</v>
      </c>
      <c r="H35" s="36">
        <v>2950.9166666666665</v>
      </c>
      <c r="I35" s="36">
        <v>2974.1333333333337</v>
      </c>
      <c r="J35" s="36">
        <v>3005.1666666666665</v>
      </c>
      <c r="K35" s="31">
        <v>2943.1</v>
      </c>
      <c r="L35" s="31">
        <v>2888.85</v>
      </c>
      <c r="M35" s="31">
        <v>16.001799999999999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2158.8000000000002</v>
      </c>
      <c r="D36" s="36">
        <v>2157.8666666666668</v>
      </c>
      <c r="E36" s="36">
        <v>2145.7333333333336</v>
      </c>
      <c r="F36" s="36">
        <v>2132.666666666667</v>
      </c>
      <c r="G36" s="36">
        <v>2120.5333333333338</v>
      </c>
      <c r="H36" s="36">
        <v>2170.9333333333334</v>
      </c>
      <c r="I36" s="36">
        <v>2183.0666666666666</v>
      </c>
      <c r="J36" s="36">
        <v>2196.1333333333332</v>
      </c>
      <c r="K36" s="31">
        <v>2170</v>
      </c>
      <c r="L36" s="31">
        <v>2144.8000000000002</v>
      </c>
      <c r="M36" s="31">
        <v>4.0858699999999999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1265.1500000000001</v>
      </c>
      <c r="D37" s="36">
        <v>1269.5833333333333</v>
      </c>
      <c r="E37" s="36">
        <v>1247.0666666666666</v>
      </c>
      <c r="F37" s="36">
        <v>1228.9833333333333</v>
      </c>
      <c r="G37" s="36">
        <v>1206.4666666666667</v>
      </c>
      <c r="H37" s="36">
        <v>1287.6666666666665</v>
      </c>
      <c r="I37" s="36">
        <v>1310.1833333333334</v>
      </c>
      <c r="J37" s="36">
        <v>1328.2666666666664</v>
      </c>
      <c r="K37" s="31">
        <v>1292.0999999999999</v>
      </c>
      <c r="L37" s="31">
        <v>1251.5</v>
      </c>
      <c r="M37" s="31">
        <v>18.799969999999998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4747.25</v>
      </c>
      <c r="D38" s="36">
        <v>4748.1166666666668</v>
      </c>
      <c r="E38" s="36">
        <v>4689.8833333333332</v>
      </c>
      <c r="F38" s="36">
        <v>4632.5166666666664</v>
      </c>
      <c r="G38" s="36">
        <v>4574.2833333333328</v>
      </c>
      <c r="H38" s="36">
        <v>4805.4833333333336</v>
      </c>
      <c r="I38" s="36">
        <v>4863.7166666666672</v>
      </c>
      <c r="J38" s="36">
        <v>4921.0833333333339</v>
      </c>
      <c r="K38" s="31">
        <v>4806.3500000000004</v>
      </c>
      <c r="L38" s="31">
        <v>4690.75</v>
      </c>
      <c r="M38" s="31">
        <v>3.52969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1186.8</v>
      </c>
      <c r="D39" s="36">
        <v>1182.9166666666667</v>
      </c>
      <c r="E39" s="36">
        <v>1170.6333333333334</v>
      </c>
      <c r="F39" s="36">
        <v>1154.4666666666667</v>
      </c>
      <c r="G39" s="36">
        <v>1142.1833333333334</v>
      </c>
      <c r="H39" s="36">
        <v>1199.0833333333335</v>
      </c>
      <c r="I39" s="36">
        <v>1211.3666666666668</v>
      </c>
      <c r="J39" s="36">
        <v>1227.5333333333335</v>
      </c>
      <c r="K39" s="31">
        <v>1195.2</v>
      </c>
      <c r="L39" s="31">
        <v>1166.75</v>
      </c>
      <c r="M39" s="31">
        <v>85.839979999999997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9725.5499999999993</v>
      </c>
      <c r="D40" s="36">
        <v>9693.5500000000011</v>
      </c>
      <c r="E40" s="36">
        <v>9647.0000000000018</v>
      </c>
      <c r="F40" s="36">
        <v>9568.4500000000007</v>
      </c>
      <c r="G40" s="36">
        <v>9521.9000000000015</v>
      </c>
      <c r="H40" s="36">
        <v>9772.1000000000022</v>
      </c>
      <c r="I40" s="36">
        <v>9818.6500000000015</v>
      </c>
      <c r="J40" s="36">
        <v>9897.2000000000025</v>
      </c>
      <c r="K40" s="31">
        <v>9740.1</v>
      </c>
      <c r="L40" s="31">
        <v>9615</v>
      </c>
      <c r="M40" s="31">
        <v>2.4678300000000002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7191.4</v>
      </c>
      <c r="D41" s="36">
        <v>7143.8</v>
      </c>
      <c r="E41" s="36">
        <v>6988.6</v>
      </c>
      <c r="F41" s="36">
        <v>6785.8</v>
      </c>
      <c r="G41" s="36">
        <v>6630.6</v>
      </c>
      <c r="H41" s="36">
        <v>7346.6</v>
      </c>
      <c r="I41" s="36">
        <v>7501.7999999999993</v>
      </c>
      <c r="J41" s="36">
        <v>7704.6</v>
      </c>
      <c r="K41" s="31">
        <v>7299</v>
      </c>
      <c r="L41" s="31">
        <v>6941</v>
      </c>
      <c r="M41" s="31">
        <v>29.840520000000001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1567.7</v>
      </c>
      <c r="D42" s="36">
        <v>1559.4166666666667</v>
      </c>
      <c r="E42" s="36">
        <v>1538.8333333333335</v>
      </c>
      <c r="F42" s="36">
        <v>1509.9666666666667</v>
      </c>
      <c r="G42" s="36">
        <v>1489.3833333333334</v>
      </c>
      <c r="H42" s="36">
        <v>1588.2833333333335</v>
      </c>
      <c r="I42" s="36">
        <v>1608.866666666667</v>
      </c>
      <c r="J42" s="36">
        <v>1637.7333333333336</v>
      </c>
      <c r="K42" s="31">
        <v>1580</v>
      </c>
      <c r="L42" s="31">
        <v>1530.55</v>
      </c>
      <c r="M42" s="31">
        <v>27.872540000000001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8377.6</v>
      </c>
      <c r="D43" s="36">
        <v>8318.6666666666661</v>
      </c>
      <c r="E43" s="36">
        <v>8222.3333333333321</v>
      </c>
      <c r="F43" s="36">
        <v>8067.0666666666657</v>
      </c>
      <c r="G43" s="36">
        <v>7970.7333333333318</v>
      </c>
      <c r="H43" s="36">
        <v>8473.9333333333325</v>
      </c>
      <c r="I43" s="36">
        <v>8570.2666666666646</v>
      </c>
      <c r="J43" s="36">
        <v>8725.5333333333328</v>
      </c>
      <c r="K43" s="31">
        <v>8415</v>
      </c>
      <c r="L43" s="31">
        <v>8163.4</v>
      </c>
      <c r="M43" s="31">
        <v>0.45046000000000003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3201.9</v>
      </c>
      <c r="D44" s="36">
        <v>3177.9333333333329</v>
      </c>
      <c r="E44" s="36">
        <v>3129.016666666666</v>
      </c>
      <c r="F44" s="36">
        <v>3056.1333333333332</v>
      </c>
      <c r="G44" s="36">
        <v>3007.2166666666662</v>
      </c>
      <c r="H44" s="36">
        <v>3250.8166666666657</v>
      </c>
      <c r="I44" s="36">
        <v>3299.7333333333327</v>
      </c>
      <c r="J44" s="36">
        <v>3372.6166666666654</v>
      </c>
      <c r="K44" s="31">
        <v>3226.85</v>
      </c>
      <c r="L44" s="31">
        <v>3105.05</v>
      </c>
      <c r="M44" s="31">
        <v>5.1384699999999999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196.55</v>
      </c>
      <c r="D45" s="36">
        <v>195</v>
      </c>
      <c r="E45" s="36">
        <v>192.2</v>
      </c>
      <c r="F45" s="36">
        <v>187.85</v>
      </c>
      <c r="G45" s="36">
        <v>185.04999999999998</v>
      </c>
      <c r="H45" s="36">
        <v>199.35</v>
      </c>
      <c r="I45" s="36">
        <v>202.15</v>
      </c>
      <c r="J45" s="36">
        <v>206.5</v>
      </c>
      <c r="K45" s="31">
        <v>197.8</v>
      </c>
      <c r="L45" s="31">
        <v>190.65</v>
      </c>
      <c r="M45" s="31">
        <v>120.23356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270.8</v>
      </c>
      <c r="D46" s="36">
        <v>269.84999999999997</v>
      </c>
      <c r="E46" s="36">
        <v>267.69999999999993</v>
      </c>
      <c r="F46" s="36">
        <v>264.59999999999997</v>
      </c>
      <c r="G46" s="36">
        <v>262.44999999999993</v>
      </c>
      <c r="H46" s="36">
        <v>272.94999999999993</v>
      </c>
      <c r="I46" s="36">
        <v>275.09999999999991</v>
      </c>
      <c r="J46" s="36">
        <v>278.19999999999993</v>
      </c>
      <c r="K46" s="31">
        <v>272</v>
      </c>
      <c r="L46" s="31">
        <v>266.75</v>
      </c>
      <c r="M46" s="31">
        <v>197.49116000000001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121.05</v>
      </c>
      <c r="D47" s="36">
        <v>120.11666666666667</v>
      </c>
      <c r="E47" s="36">
        <v>118.83333333333334</v>
      </c>
      <c r="F47" s="36">
        <v>116.61666666666667</v>
      </c>
      <c r="G47" s="36">
        <v>115.33333333333334</v>
      </c>
      <c r="H47" s="36">
        <v>122.33333333333334</v>
      </c>
      <c r="I47" s="36">
        <v>123.61666666666667</v>
      </c>
      <c r="J47" s="36">
        <v>125.83333333333334</v>
      </c>
      <c r="K47" s="31">
        <v>121.4</v>
      </c>
      <c r="L47" s="31">
        <v>117.9</v>
      </c>
      <c r="M47" s="31">
        <v>150.29331999999999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1465.9</v>
      </c>
      <c r="D48" s="36">
        <v>1464.8833333333332</v>
      </c>
      <c r="E48" s="36">
        <v>1455.8666666666663</v>
      </c>
      <c r="F48" s="36">
        <v>1445.833333333333</v>
      </c>
      <c r="G48" s="36">
        <v>1436.8166666666662</v>
      </c>
      <c r="H48" s="36">
        <v>1474.9166666666665</v>
      </c>
      <c r="I48" s="36">
        <v>1483.9333333333334</v>
      </c>
      <c r="J48" s="36">
        <v>1493.9666666666667</v>
      </c>
      <c r="K48" s="31">
        <v>1473.9</v>
      </c>
      <c r="L48" s="31">
        <v>1454.85</v>
      </c>
      <c r="M48" s="31">
        <v>4.4893799999999997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482.55</v>
      </c>
      <c r="D49" s="36">
        <v>480.59999999999997</v>
      </c>
      <c r="E49" s="36">
        <v>477.94999999999993</v>
      </c>
      <c r="F49" s="36">
        <v>473.34999999999997</v>
      </c>
      <c r="G49" s="36">
        <v>470.69999999999993</v>
      </c>
      <c r="H49" s="36">
        <v>485.19999999999993</v>
      </c>
      <c r="I49" s="36">
        <v>487.84999999999991</v>
      </c>
      <c r="J49" s="36">
        <v>492.44999999999993</v>
      </c>
      <c r="K49" s="31">
        <v>483.25</v>
      </c>
      <c r="L49" s="31">
        <v>476</v>
      </c>
      <c r="M49" s="31">
        <v>17.612469999999998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1430.95</v>
      </c>
      <c r="D50" s="36">
        <v>1403.6499999999999</v>
      </c>
      <c r="E50" s="36">
        <v>1367.2999999999997</v>
      </c>
      <c r="F50" s="36">
        <v>1303.6499999999999</v>
      </c>
      <c r="G50" s="36">
        <v>1267.2999999999997</v>
      </c>
      <c r="H50" s="36">
        <v>1467.2999999999997</v>
      </c>
      <c r="I50" s="36">
        <v>1503.6499999999996</v>
      </c>
      <c r="J50" s="36">
        <v>1567.2999999999997</v>
      </c>
      <c r="K50" s="31">
        <v>1440</v>
      </c>
      <c r="L50" s="31">
        <v>1340</v>
      </c>
      <c r="M50" s="31">
        <v>31.871590000000001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283.2</v>
      </c>
      <c r="D51" s="36">
        <v>278.81666666666666</v>
      </c>
      <c r="E51" s="36">
        <v>273.08333333333331</v>
      </c>
      <c r="F51" s="36">
        <v>262.96666666666664</v>
      </c>
      <c r="G51" s="36">
        <v>257.23333333333329</v>
      </c>
      <c r="H51" s="36">
        <v>288.93333333333334</v>
      </c>
      <c r="I51" s="36">
        <v>294.66666666666669</v>
      </c>
      <c r="J51" s="36">
        <v>304.78333333333336</v>
      </c>
      <c r="K51" s="31">
        <v>284.55</v>
      </c>
      <c r="L51" s="31">
        <v>268.7</v>
      </c>
      <c r="M51" s="31">
        <v>601.09826999999996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1583.2</v>
      </c>
      <c r="D52" s="36">
        <v>1570.6000000000001</v>
      </c>
      <c r="E52" s="36">
        <v>1551.3000000000002</v>
      </c>
      <c r="F52" s="36">
        <v>1519.4</v>
      </c>
      <c r="G52" s="36">
        <v>1500.1000000000001</v>
      </c>
      <c r="H52" s="36">
        <v>1602.5000000000002</v>
      </c>
      <c r="I52" s="36">
        <v>1621.8</v>
      </c>
      <c r="J52" s="36">
        <v>1653.7000000000003</v>
      </c>
      <c r="K52" s="31">
        <v>1589.9</v>
      </c>
      <c r="L52" s="31">
        <v>1538.7</v>
      </c>
      <c r="M52" s="31">
        <v>7.79819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285.5</v>
      </c>
      <c r="D53" s="36">
        <v>282.28333333333336</v>
      </c>
      <c r="E53" s="36">
        <v>278.56666666666672</v>
      </c>
      <c r="F53" s="36">
        <v>271.63333333333338</v>
      </c>
      <c r="G53" s="36">
        <v>267.91666666666674</v>
      </c>
      <c r="H53" s="36">
        <v>289.2166666666667</v>
      </c>
      <c r="I53" s="36">
        <v>292.93333333333328</v>
      </c>
      <c r="J53" s="36">
        <v>299.86666666666667</v>
      </c>
      <c r="K53" s="31">
        <v>286</v>
      </c>
      <c r="L53" s="31">
        <v>275.35000000000002</v>
      </c>
      <c r="M53" s="31">
        <v>326.34629000000001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599.79999999999995</v>
      </c>
      <c r="D54" s="36">
        <v>594.33333333333337</v>
      </c>
      <c r="E54" s="36">
        <v>586.66666666666674</v>
      </c>
      <c r="F54" s="36">
        <v>573.53333333333342</v>
      </c>
      <c r="G54" s="36">
        <v>565.86666666666679</v>
      </c>
      <c r="H54" s="36">
        <v>607.4666666666667</v>
      </c>
      <c r="I54" s="36">
        <v>615.13333333333344</v>
      </c>
      <c r="J54" s="36">
        <v>628.26666666666665</v>
      </c>
      <c r="K54" s="31">
        <v>602</v>
      </c>
      <c r="L54" s="31">
        <v>581.20000000000005</v>
      </c>
      <c r="M54" s="31">
        <v>108.10315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1425.25</v>
      </c>
      <c r="D55" s="36">
        <v>1406.3500000000001</v>
      </c>
      <c r="E55" s="36">
        <v>1382.0500000000002</v>
      </c>
      <c r="F55" s="36">
        <v>1338.8500000000001</v>
      </c>
      <c r="G55" s="36">
        <v>1314.5500000000002</v>
      </c>
      <c r="H55" s="36">
        <v>1449.5500000000002</v>
      </c>
      <c r="I55" s="36">
        <v>1473.85</v>
      </c>
      <c r="J55" s="36">
        <v>1517.0500000000002</v>
      </c>
      <c r="K55" s="31">
        <v>1430.65</v>
      </c>
      <c r="L55" s="31">
        <v>1363.15</v>
      </c>
      <c r="M55" s="31">
        <v>122.80748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336</v>
      </c>
      <c r="D56" s="36">
        <v>336.08333333333331</v>
      </c>
      <c r="E56" s="36">
        <v>330.91666666666663</v>
      </c>
      <c r="F56" s="36">
        <v>325.83333333333331</v>
      </c>
      <c r="G56" s="36">
        <v>320.66666666666663</v>
      </c>
      <c r="H56" s="36">
        <v>341.16666666666663</v>
      </c>
      <c r="I56" s="36">
        <v>346.33333333333326</v>
      </c>
      <c r="J56" s="36">
        <v>351.41666666666663</v>
      </c>
      <c r="K56" s="31">
        <v>341.25</v>
      </c>
      <c r="L56" s="31">
        <v>331</v>
      </c>
      <c r="M56" s="31">
        <v>145.91288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30596.6</v>
      </c>
      <c r="D57" s="36">
        <v>30702.2</v>
      </c>
      <c r="E57" s="36">
        <v>30404.400000000001</v>
      </c>
      <c r="F57" s="36">
        <v>30212.2</v>
      </c>
      <c r="G57" s="36">
        <v>29914.400000000001</v>
      </c>
      <c r="H57" s="36">
        <v>30894.400000000001</v>
      </c>
      <c r="I57" s="36">
        <v>31192.199999999997</v>
      </c>
      <c r="J57" s="36">
        <v>31384.400000000001</v>
      </c>
      <c r="K57" s="31">
        <v>31000</v>
      </c>
      <c r="L57" s="31">
        <v>30510</v>
      </c>
      <c r="M57" s="31">
        <v>0.19067000000000001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5463.55</v>
      </c>
      <c r="D58" s="36">
        <v>5442.8499999999995</v>
      </c>
      <c r="E58" s="36">
        <v>5415.6999999999989</v>
      </c>
      <c r="F58" s="36">
        <v>5367.8499999999995</v>
      </c>
      <c r="G58" s="36">
        <v>5340.6999999999989</v>
      </c>
      <c r="H58" s="36">
        <v>5490.6999999999989</v>
      </c>
      <c r="I58" s="36">
        <v>5517.8499999999985</v>
      </c>
      <c r="J58" s="36">
        <v>5565.6999999999989</v>
      </c>
      <c r="K58" s="31">
        <v>5470</v>
      </c>
      <c r="L58" s="31">
        <v>5395</v>
      </c>
      <c r="M58" s="31">
        <v>2.2677700000000001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663.55</v>
      </c>
      <c r="D59" s="36">
        <v>659.0333333333333</v>
      </c>
      <c r="E59" s="36">
        <v>651.86666666666656</v>
      </c>
      <c r="F59" s="36">
        <v>640.18333333333328</v>
      </c>
      <c r="G59" s="36">
        <v>633.01666666666654</v>
      </c>
      <c r="H59" s="36">
        <v>670.71666666666658</v>
      </c>
      <c r="I59" s="36">
        <v>677.88333333333333</v>
      </c>
      <c r="J59" s="36">
        <v>689.56666666666661</v>
      </c>
      <c r="K59" s="31">
        <v>666.2</v>
      </c>
      <c r="L59" s="31">
        <v>647.35</v>
      </c>
      <c r="M59" s="31">
        <v>24.288830000000001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118.9</v>
      </c>
      <c r="D60" s="36">
        <v>118.83333333333333</v>
      </c>
      <c r="E60" s="36">
        <v>118.06666666666666</v>
      </c>
      <c r="F60" s="36">
        <v>117.23333333333333</v>
      </c>
      <c r="G60" s="36">
        <v>116.46666666666667</v>
      </c>
      <c r="H60" s="36">
        <v>119.66666666666666</v>
      </c>
      <c r="I60" s="36">
        <v>120.43333333333334</v>
      </c>
      <c r="J60" s="36">
        <v>121.26666666666665</v>
      </c>
      <c r="K60" s="31">
        <v>119.6</v>
      </c>
      <c r="L60" s="31">
        <v>118</v>
      </c>
      <c r="M60" s="31">
        <v>404.19251000000003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1337.85</v>
      </c>
      <c r="D61" s="36">
        <v>1338.05</v>
      </c>
      <c r="E61" s="36">
        <v>1325.1</v>
      </c>
      <c r="F61" s="36">
        <v>1312.35</v>
      </c>
      <c r="G61" s="36">
        <v>1299.3999999999999</v>
      </c>
      <c r="H61" s="36">
        <v>1350.8</v>
      </c>
      <c r="I61" s="36">
        <v>1363.7500000000002</v>
      </c>
      <c r="J61" s="36">
        <v>1376.5</v>
      </c>
      <c r="K61" s="31">
        <v>1351</v>
      </c>
      <c r="L61" s="31">
        <v>1325.3</v>
      </c>
      <c r="M61" s="31">
        <v>10.65686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1497.25</v>
      </c>
      <c r="D62" s="36">
        <v>1493.3166666666666</v>
      </c>
      <c r="E62" s="36">
        <v>1483.2333333333331</v>
      </c>
      <c r="F62" s="36">
        <v>1469.2166666666665</v>
      </c>
      <c r="G62" s="36">
        <v>1459.133333333333</v>
      </c>
      <c r="H62" s="36">
        <v>1507.3333333333333</v>
      </c>
      <c r="I62" s="36">
        <v>1517.4166666666667</v>
      </c>
      <c r="J62" s="36">
        <v>1531.4333333333334</v>
      </c>
      <c r="K62" s="31">
        <v>1503.4</v>
      </c>
      <c r="L62" s="31">
        <v>1479.3</v>
      </c>
      <c r="M62" s="31">
        <v>15.910550000000001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479.15</v>
      </c>
      <c r="D63" s="36">
        <v>476.01666666666671</v>
      </c>
      <c r="E63" s="36">
        <v>470.73333333333341</v>
      </c>
      <c r="F63" s="36">
        <v>462.31666666666672</v>
      </c>
      <c r="G63" s="36">
        <v>457.03333333333342</v>
      </c>
      <c r="H63" s="36">
        <v>484.43333333333339</v>
      </c>
      <c r="I63" s="36">
        <v>489.7166666666667</v>
      </c>
      <c r="J63" s="36">
        <v>498.13333333333338</v>
      </c>
      <c r="K63" s="31">
        <v>481.3</v>
      </c>
      <c r="L63" s="31">
        <v>467.6</v>
      </c>
      <c r="M63" s="31">
        <v>83.173429999999996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5431.1</v>
      </c>
      <c r="D64" s="36">
        <v>5406.8833333333341</v>
      </c>
      <c r="E64" s="36">
        <v>5350.2166666666681</v>
      </c>
      <c r="F64" s="36">
        <v>5269.3333333333339</v>
      </c>
      <c r="G64" s="36">
        <v>5212.6666666666679</v>
      </c>
      <c r="H64" s="36">
        <v>5487.7666666666682</v>
      </c>
      <c r="I64" s="36">
        <v>5544.4333333333343</v>
      </c>
      <c r="J64" s="36">
        <v>5625.3166666666684</v>
      </c>
      <c r="K64" s="31">
        <v>5463.55</v>
      </c>
      <c r="L64" s="31">
        <v>5326</v>
      </c>
      <c r="M64" s="31">
        <v>12.363110000000001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2963.5</v>
      </c>
      <c r="D65" s="36">
        <v>2944.3166666666671</v>
      </c>
      <c r="E65" s="36">
        <v>2915.6833333333343</v>
      </c>
      <c r="F65" s="36">
        <v>2867.8666666666672</v>
      </c>
      <c r="G65" s="36">
        <v>2839.2333333333345</v>
      </c>
      <c r="H65" s="36">
        <v>2992.1333333333341</v>
      </c>
      <c r="I65" s="36">
        <v>3020.7666666666664</v>
      </c>
      <c r="J65" s="36">
        <v>3068.5833333333339</v>
      </c>
      <c r="K65" s="31">
        <v>2972.95</v>
      </c>
      <c r="L65" s="31">
        <v>2896.5</v>
      </c>
      <c r="M65" s="31">
        <v>5.8254900000000003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1054.8</v>
      </c>
      <c r="D66" s="36">
        <v>1051.7666666666667</v>
      </c>
      <c r="E66" s="36">
        <v>1043.5333333333333</v>
      </c>
      <c r="F66" s="36">
        <v>1032.2666666666667</v>
      </c>
      <c r="G66" s="36">
        <v>1024.0333333333333</v>
      </c>
      <c r="H66" s="36">
        <v>1063.0333333333333</v>
      </c>
      <c r="I66" s="36">
        <v>1071.2666666666664</v>
      </c>
      <c r="J66" s="36">
        <v>1082.5333333333333</v>
      </c>
      <c r="K66" s="31">
        <v>1060</v>
      </c>
      <c r="L66" s="31">
        <v>1040.5</v>
      </c>
      <c r="M66" s="31">
        <v>18.232089999999999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1392.1</v>
      </c>
      <c r="D67" s="36">
        <v>1394.9833333333333</v>
      </c>
      <c r="E67" s="36">
        <v>1379.9666666666667</v>
      </c>
      <c r="F67" s="36">
        <v>1367.8333333333333</v>
      </c>
      <c r="G67" s="36">
        <v>1352.8166666666666</v>
      </c>
      <c r="H67" s="36">
        <v>1407.1166666666668</v>
      </c>
      <c r="I67" s="36">
        <v>1422.1333333333337</v>
      </c>
      <c r="J67" s="36">
        <v>1434.2666666666669</v>
      </c>
      <c r="K67" s="31">
        <v>1410</v>
      </c>
      <c r="L67" s="31">
        <v>1382.85</v>
      </c>
      <c r="M67" s="31">
        <v>6.9210500000000001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397.35</v>
      </c>
      <c r="D68" s="36">
        <v>399.43333333333334</v>
      </c>
      <c r="E68" s="36">
        <v>392.41666666666669</v>
      </c>
      <c r="F68" s="36">
        <v>387.48333333333335</v>
      </c>
      <c r="G68" s="36">
        <v>380.4666666666667</v>
      </c>
      <c r="H68" s="36">
        <v>404.36666666666667</v>
      </c>
      <c r="I68" s="36">
        <v>411.38333333333333</v>
      </c>
      <c r="J68" s="36">
        <v>416.31666666666666</v>
      </c>
      <c r="K68" s="31">
        <v>406.45</v>
      </c>
      <c r="L68" s="31">
        <v>394.5</v>
      </c>
      <c r="M68" s="31">
        <v>28.491099999999999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3606.55</v>
      </c>
      <c r="D69" s="36">
        <v>3568.5833333333335</v>
      </c>
      <c r="E69" s="36">
        <v>3518.166666666667</v>
      </c>
      <c r="F69" s="36">
        <v>3429.7833333333333</v>
      </c>
      <c r="G69" s="36">
        <v>3379.3666666666668</v>
      </c>
      <c r="H69" s="36">
        <v>3656.9666666666672</v>
      </c>
      <c r="I69" s="36">
        <v>3707.3833333333341</v>
      </c>
      <c r="J69" s="36">
        <v>3795.7666666666673</v>
      </c>
      <c r="K69" s="31">
        <v>3619</v>
      </c>
      <c r="L69" s="31">
        <v>3480.2</v>
      </c>
      <c r="M69" s="31">
        <v>5.4983899999999997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843.45</v>
      </c>
      <c r="D70" s="36">
        <v>838.16666666666663</v>
      </c>
      <c r="E70" s="36">
        <v>827.58333333333326</v>
      </c>
      <c r="F70" s="36">
        <v>811.71666666666658</v>
      </c>
      <c r="G70" s="36">
        <v>801.13333333333321</v>
      </c>
      <c r="H70" s="36">
        <v>854.0333333333333</v>
      </c>
      <c r="I70" s="36">
        <v>864.61666666666656</v>
      </c>
      <c r="J70" s="36">
        <v>880.48333333333335</v>
      </c>
      <c r="K70" s="31">
        <v>848.75</v>
      </c>
      <c r="L70" s="31">
        <v>822.3</v>
      </c>
      <c r="M70" s="31">
        <v>42.669919999999998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613.1</v>
      </c>
      <c r="D71" s="36">
        <v>608.68333333333339</v>
      </c>
      <c r="E71" s="36">
        <v>602.56666666666683</v>
      </c>
      <c r="F71" s="36">
        <v>592.03333333333342</v>
      </c>
      <c r="G71" s="36">
        <v>585.91666666666686</v>
      </c>
      <c r="H71" s="36">
        <v>619.21666666666681</v>
      </c>
      <c r="I71" s="36">
        <v>625.33333333333337</v>
      </c>
      <c r="J71" s="36">
        <v>635.86666666666679</v>
      </c>
      <c r="K71" s="31">
        <v>614.79999999999995</v>
      </c>
      <c r="L71" s="31">
        <v>598.15</v>
      </c>
      <c r="M71" s="31">
        <v>54.297249999999998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1809.95</v>
      </c>
      <c r="D72" s="36">
        <v>1798.8666666666668</v>
      </c>
      <c r="E72" s="36">
        <v>1768.3833333333337</v>
      </c>
      <c r="F72" s="36">
        <v>1726.8166666666668</v>
      </c>
      <c r="G72" s="36">
        <v>1696.3333333333337</v>
      </c>
      <c r="H72" s="36">
        <v>1840.4333333333336</v>
      </c>
      <c r="I72" s="36">
        <v>1870.9166666666667</v>
      </c>
      <c r="J72" s="36">
        <v>1912.4833333333336</v>
      </c>
      <c r="K72" s="31">
        <v>1829.35</v>
      </c>
      <c r="L72" s="31">
        <v>1757.3</v>
      </c>
      <c r="M72" s="31">
        <v>5.7709200000000003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2282.0500000000002</v>
      </c>
      <c r="D73" s="36">
        <v>2281.0333333333333</v>
      </c>
      <c r="E73" s="36">
        <v>2267.0666666666666</v>
      </c>
      <c r="F73" s="36">
        <v>2252.0833333333335</v>
      </c>
      <c r="G73" s="36">
        <v>2238.1166666666668</v>
      </c>
      <c r="H73" s="36">
        <v>2296.0166666666664</v>
      </c>
      <c r="I73" s="36">
        <v>2309.9833333333327</v>
      </c>
      <c r="J73" s="36">
        <v>2324.9666666666662</v>
      </c>
      <c r="K73" s="31">
        <v>2295</v>
      </c>
      <c r="L73" s="31">
        <v>2266.0500000000002</v>
      </c>
      <c r="M73" s="31">
        <v>1.1441699999999999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385.5</v>
      </c>
      <c r="D74" s="36">
        <v>385.66666666666669</v>
      </c>
      <c r="E74" s="36">
        <v>382.33333333333337</v>
      </c>
      <c r="F74" s="36">
        <v>379.16666666666669</v>
      </c>
      <c r="G74" s="36">
        <v>375.83333333333337</v>
      </c>
      <c r="H74" s="36">
        <v>388.83333333333337</v>
      </c>
      <c r="I74" s="36">
        <v>392.16666666666674</v>
      </c>
      <c r="J74" s="36">
        <v>395.33333333333337</v>
      </c>
      <c r="K74" s="31">
        <v>389</v>
      </c>
      <c r="L74" s="31">
        <v>382.5</v>
      </c>
      <c r="M74" s="31">
        <v>12.4247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172.05</v>
      </c>
      <c r="D75" s="36">
        <v>172.61666666666667</v>
      </c>
      <c r="E75" s="36">
        <v>168.33333333333334</v>
      </c>
      <c r="F75" s="36">
        <v>164.61666666666667</v>
      </c>
      <c r="G75" s="36">
        <v>160.33333333333334</v>
      </c>
      <c r="H75" s="36">
        <v>176.33333333333334</v>
      </c>
      <c r="I75" s="36">
        <v>180.61666666666665</v>
      </c>
      <c r="J75" s="36">
        <v>184.33333333333334</v>
      </c>
      <c r="K75" s="31">
        <v>176.9</v>
      </c>
      <c r="L75" s="31">
        <v>168.9</v>
      </c>
      <c r="M75" s="31">
        <v>46.46002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4524.05</v>
      </c>
      <c r="D76" s="36">
        <v>4501.083333333333</v>
      </c>
      <c r="E76" s="36">
        <v>4461.7666666666664</v>
      </c>
      <c r="F76" s="36">
        <v>4399.4833333333336</v>
      </c>
      <c r="G76" s="36">
        <v>4360.166666666667</v>
      </c>
      <c r="H76" s="36">
        <v>4563.3666666666659</v>
      </c>
      <c r="I76" s="36">
        <v>4602.6833333333334</v>
      </c>
      <c r="J76" s="36">
        <v>4664.9666666666653</v>
      </c>
      <c r="K76" s="31">
        <v>4540.3999999999996</v>
      </c>
      <c r="L76" s="31">
        <v>4438.8</v>
      </c>
      <c r="M76" s="31">
        <v>4.3296999999999999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9985.1</v>
      </c>
      <c r="D77" s="36">
        <v>9981.0666666666675</v>
      </c>
      <c r="E77" s="36">
        <v>9874.0333333333347</v>
      </c>
      <c r="F77" s="36">
        <v>9762.9666666666672</v>
      </c>
      <c r="G77" s="36">
        <v>9655.9333333333343</v>
      </c>
      <c r="H77" s="36">
        <v>10092.133333333335</v>
      </c>
      <c r="I77" s="36">
        <v>10199.166666666668</v>
      </c>
      <c r="J77" s="36">
        <v>10310.233333333335</v>
      </c>
      <c r="K77" s="31">
        <v>10088.1</v>
      </c>
      <c r="L77" s="31">
        <v>9870</v>
      </c>
      <c r="M77" s="31">
        <v>6.0821300000000003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2798.3</v>
      </c>
      <c r="D78" s="36">
        <v>2781.5333333333333</v>
      </c>
      <c r="E78" s="36">
        <v>2759.6666666666665</v>
      </c>
      <c r="F78" s="36">
        <v>2721.0333333333333</v>
      </c>
      <c r="G78" s="36">
        <v>2699.1666666666665</v>
      </c>
      <c r="H78" s="36">
        <v>2820.1666666666665</v>
      </c>
      <c r="I78" s="36">
        <v>2842.0333333333333</v>
      </c>
      <c r="J78" s="36">
        <v>2880.6666666666665</v>
      </c>
      <c r="K78" s="31">
        <v>2803.4</v>
      </c>
      <c r="L78" s="31">
        <v>2742.9</v>
      </c>
      <c r="M78" s="31">
        <v>2.1605099999999999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6061.3</v>
      </c>
      <c r="D79" s="36">
        <v>6007.2166666666672</v>
      </c>
      <c r="E79" s="36">
        <v>5930.3333333333339</v>
      </c>
      <c r="F79" s="36">
        <v>5799.3666666666668</v>
      </c>
      <c r="G79" s="36">
        <v>5722.4833333333336</v>
      </c>
      <c r="H79" s="36">
        <v>6138.1833333333343</v>
      </c>
      <c r="I79" s="36">
        <v>6215.0666666666675</v>
      </c>
      <c r="J79" s="36">
        <v>6346.0333333333347</v>
      </c>
      <c r="K79" s="31">
        <v>6084.1</v>
      </c>
      <c r="L79" s="31">
        <v>5876.25</v>
      </c>
      <c r="M79" s="31">
        <v>7.49505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4762</v>
      </c>
      <c r="D80" s="36">
        <v>4733.7</v>
      </c>
      <c r="E80" s="36">
        <v>4698.3999999999996</v>
      </c>
      <c r="F80" s="36">
        <v>4634.8</v>
      </c>
      <c r="G80" s="36">
        <v>4599.5</v>
      </c>
      <c r="H80" s="36">
        <v>4797.2999999999993</v>
      </c>
      <c r="I80" s="36">
        <v>4832.6000000000004</v>
      </c>
      <c r="J80" s="36">
        <v>4896.1999999999989</v>
      </c>
      <c r="K80" s="31">
        <v>4769</v>
      </c>
      <c r="L80" s="31">
        <v>4670.1000000000004</v>
      </c>
      <c r="M80" s="31">
        <v>4.1941699999999997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3988.15</v>
      </c>
      <c r="D81" s="36">
        <v>4004.3666666666663</v>
      </c>
      <c r="E81" s="36">
        <v>3958.7333333333327</v>
      </c>
      <c r="F81" s="36">
        <v>3929.3166666666662</v>
      </c>
      <c r="G81" s="36">
        <v>3883.6833333333325</v>
      </c>
      <c r="H81" s="36">
        <v>4033.7833333333328</v>
      </c>
      <c r="I81" s="36">
        <v>4079.416666666667</v>
      </c>
      <c r="J81" s="36">
        <v>4108.833333333333</v>
      </c>
      <c r="K81" s="31">
        <v>4050</v>
      </c>
      <c r="L81" s="31">
        <v>3974.95</v>
      </c>
      <c r="M81" s="31">
        <v>2.2459699999999998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169.9</v>
      </c>
      <c r="D82" s="36">
        <v>170.29999999999998</v>
      </c>
      <c r="E82" s="36">
        <v>168.59999999999997</v>
      </c>
      <c r="F82" s="36">
        <v>167.29999999999998</v>
      </c>
      <c r="G82" s="36">
        <v>165.59999999999997</v>
      </c>
      <c r="H82" s="36">
        <v>171.59999999999997</v>
      </c>
      <c r="I82" s="36">
        <v>173.29999999999995</v>
      </c>
      <c r="J82" s="36">
        <v>174.59999999999997</v>
      </c>
      <c r="K82" s="31">
        <v>172</v>
      </c>
      <c r="L82" s="31">
        <v>169</v>
      </c>
      <c r="M82" s="31">
        <v>17.939050000000002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165.05</v>
      </c>
      <c r="D83" s="36">
        <v>165.45000000000002</v>
      </c>
      <c r="E83" s="36">
        <v>163.85000000000002</v>
      </c>
      <c r="F83" s="36">
        <v>162.65</v>
      </c>
      <c r="G83" s="36">
        <v>161.05000000000001</v>
      </c>
      <c r="H83" s="36">
        <v>166.65000000000003</v>
      </c>
      <c r="I83" s="36">
        <v>168.25</v>
      </c>
      <c r="J83" s="36">
        <v>169.45000000000005</v>
      </c>
      <c r="K83" s="31">
        <v>167.05</v>
      </c>
      <c r="L83" s="31">
        <v>164.25</v>
      </c>
      <c r="M83" s="31">
        <v>91.398160000000004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700.05</v>
      </c>
      <c r="D84" s="36">
        <v>699.1</v>
      </c>
      <c r="E84" s="36">
        <v>690.95</v>
      </c>
      <c r="F84" s="36">
        <v>681.85</v>
      </c>
      <c r="G84" s="36">
        <v>673.7</v>
      </c>
      <c r="H84" s="36">
        <v>708.2</v>
      </c>
      <c r="I84" s="36">
        <v>716.34999999999991</v>
      </c>
      <c r="J84" s="36">
        <v>725.45</v>
      </c>
      <c r="K84" s="31">
        <v>707.25</v>
      </c>
      <c r="L84" s="31">
        <v>690</v>
      </c>
      <c r="M84" s="31">
        <v>2.2965100000000001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465.8</v>
      </c>
      <c r="D85" s="36">
        <v>460.36666666666662</v>
      </c>
      <c r="E85" s="36">
        <v>452.78333333333325</v>
      </c>
      <c r="F85" s="36">
        <v>439.76666666666665</v>
      </c>
      <c r="G85" s="36">
        <v>432.18333333333328</v>
      </c>
      <c r="H85" s="36">
        <v>473.38333333333321</v>
      </c>
      <c r="I85" s="36">
        <v>480.96666666666658</v>
      </c>
      <c r="J85" s="36">
        <v>493.98333333333318</v>
      </c>
      <c r="K85" s="31">
        <v>467.95</v>
      </c>
      <c r="L85" s="31">
        <v>447.35</v>
      </c>
      <c r="M85" s="31">
        <v>15.76892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212.7</v>
      </c>
      <c r="D86" s="36">
        <v>211.66666666666666</v>
      </c>
      <c r="E86" s="36">
        <v>208.93333333333331</v>
      </c>
      <c r="F86" s="36">
        <v>205.16666666666666</v>
      </c>
      <c r="G86" s="36">
        <v>202.43333333333331</v>
      </c>
      <c r="H86" s="36">
        <v>215.43333333333331</v>
      </c>
      <c r="I86" s="36">
        <v>218.16666666666666</v>
      </c>
      <c r="J86" s="36">
        <v>221.93333333333331</v>
      </c>
      <c r="K86" s="31">
        <v>214.4</v>
      </c>
      <c r="L86" s="31">
        <v>207.9</v>
      </c>
      <c r="M86" s="31">
        <v>318.16743000000002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1857.8</v>
      </c>
      <c r="D87" s="36">
        <v>1851.3</v>
      </c>
      <c r="E87" s="36">
        <v>1835.8</v>
      </c>
      <c r="F87" s="36">
        <v>1813.8</v>
      </c>
      <c r="G87" s="36">
        <v>1798.3</v>
      </c>
      <c r="H87" s="36">
        <v>1873.3</v>
      </c>
      <c r="I87" s="36">
        <v>1888.8</v>
      </c>
      <c r="J87" s="36">
        <v>1910.8</v>
      </c>
      <c r="K87" s="31">
        <v>1866.8</v>
      </c>
      <c r="L87" s="31">
        <v>1829.3</v>
      </c>
      <c r="M87" s="31">
        <v>1.7627200000000001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1427.9</v>
      </c>
      <c r="D88" s="36">
        <v>1427.2833333333335</v>
      </c>
      <c r="E88" s="36">
        <v>1392.166666666667</v>
      </c>
      <c r="F88" s="36">
        <v>1356.4333333333334</v>
      </c>
      <c r="G88" s="36">
        <v>1321.3166666666668</v>
      </c>
      <c r="H88" s="36">
        <v>1463.0166666666671</v>
      </c>
      <c r="I88" s="36">
        <v>1498.1333333333334</v>
      </c>
      <c r="J88" s="36">
        <v>1533.8666666666672</v>
      </c>
      <c r="K88" s="31">
        <v>1462.4</v>
      </c>
      <c r="L88" s="31">
        <v>1391.55</v>
      </c>
      <c r="M88" s="31">
        <v>13.27582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2873.55</v>
      </c>
      <c r="D89" s="36">
        <v>2844.7166666666667</v>
      </c>
      <c r="E89" s="36">
        <v>2809.4333333333334</v>
      </c>
      <c r="F89" s="36">
        <v>2745.3166666666666</v>
      </c>
      <c r="G89" s="36">
        <v>2710.0333333333333</v>
      </c>
      <c r="H89" s="36">
        <v>2908.8333333333335</v>
      </c>
      <c r="I89" s="36">
        <v>2944.1166666666672</v>
      </c>
      <c r="J89" s="36">
        <v>3008.2333333333336</v>
      </c>
      <c r="K89" s="31">
        <v>2880</v>
      </c>
      <c r="L89" s="31">
        <v>2780.6</v>
      </c>
      <c r="M89" s="31">
        <v>4.5454800000000004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2379.85</v>
      </c>
      <c r="D90" s="36">
        <v>2358.1666666666665</v>
      </c>
      <c r="E90" s="36">
        <v>2332.8833333333332</v>
      </c>
      <c r="F90" s="36">
        <v>2285.9166666666665</v>
      </c>
      <c r="G90" s="36">
        <v>2260.6333333333332</v>
      </c>
      <c r="H90" s="36">
        <v>2405.1333333333332</v>
      </c>
      <c r="I90" s="36">
        <v>2430.416666666667</v>
      </c>
      <c r="J90" s="36">
        <v>2477.3833333333332</v>
      </c>
      <c r="K90" s="31">
        <v>2383.4499999999998</v>
      </c>
      <c r="L90" s="31">
        <v>2311.1999999999998</v>
      </c>
      <c r="M90" s="31">
        <v>4.7152399999999997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2972.55</v>
      </c>
      <c r="D91" s="36">
        <v>2973.4333333333329</v>
      </c>
      <c r="E91" s="36">
        <v>2916.8666666666659</v>
      </c>
      <c r="F91" s="36">
        <v>2861.1833333333329</v>
      </c>
      <c r="G91" s="36">
        <v>2804.6166666666659</v>
      </c>
      <c r="H91" s="36">
        <v>3029.1166666666659</v>
      </c>
      <c r="I91" s="36">
        <v>3085.6833333333325</v>
      </c>
      <c r="J91" s="36">
        <v>3141.3666666666659</v>
      </c>
      <c r="K91" s="31">
        <v>3030</v>
      </c>
      <c r="L91" s="31">
        <v>2917.75</v>
      </c>
      <c r="M91" s="31">
        <v>0.74648999999999999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588.70000000000005</v>
      </c>
      <c r="D92" s="36">
        <v>581.91666666666663</v>
      </c>
      <c r="E92" s="36">
        <v>573.83333333333326</v>
      </c>
      <c r="F92" s="36">
        <v>558.96666666666658</v>
      </c>
      <c r="G92" s="36">
        <v>550.88333333333321</v>
      </c>
      <c r="H92" s="36">
        <v>596.7833333333333</v>
      </c>
      <c r="I92" s="36">
        <v>604.86666666666656</v>
      </c>
      <c r="J92" s="36">
        <v>619.73333333333335</v>
      </c>
      <c r="K92" s="31">
        <v>590</v>
      </c>
      <c r="L92" s="31">
        <v>567.04999999999995</v>
      </c>
      <c r="M92" s="31">
        <v>25.084250000000001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1431.5</v>
      </c>
      <c r="D93" s="36">
        <v>1422.7166666666665</v>
      </c>
      <c r="E93" s="36">
        <v>1406.7833333333328</v>
      </c>
      <c r="F93" s="36">
        <v>1382.0666666666664</v>
      </c>
      <c r="G93" s="36">
        <v>1366.1333333333328</v>
      </c>
      <c r="H93" s="36">
        <v>1447.4333333333329</v>
      </c>
      <c r="I93" s="36">
        <v>1463.3666666666668</v>
      </c>
      <c r="J93" s="36">
        <v>1488.083333333333</v>
      </c>
      <c r="K93" s="31">
        <v>1438.65</v>
      </c>
      <c r="L93" s="31">
        <v>1398</v>
      </c>
      <c r="M93" s="31">
        <v>58.840249999999997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3823.2</v>
      </c>
      <c r="D94" s="36">
        <v>3799.5499999999997</v>
      </c>
      <c r="E94" s="36">
        <v>3759.0999999999995</v>
      </c>
      <c r="F94" s="36">
        <v>3694.9999999999995</v>
      </c>
      <c r="G94" s="36">
        <v>3654.5499999999993</v>
      </c>
      <c r="H94" s="36">
        <v>3863.6499999999996</v>
      </c>
      <c r="I94" s="36">
        <v>3904.0999999999995</v>
      </c>
      <c r="J94" s="36">
        <v>3968.2</v>
      </c>
      <c r="K94" s="31">
        <v>3840</v>
      </c>
      <c r="L94" s="31">
        <v>3735.45</v>
      </c>
      <c r="M94" s="31">
        <v>3.13435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1573.35</v>
      </c>
      <c r="D95" s="36">
        <v>1569.9166666666667</v>
      </c>
      <c r="E95" s="36">
        <v>1555.4833333333336</v>
      </c>
      <c r="F95" s="36">
        <v>1537.6166666666668</v>
      </c>
      <c r="G95" s="36">
        <v>1523.1833333333336</v>
      </c>
      <c r="H95" s="36">
        <v>1587.7833333333335</v>
      </c>
      <c r="I95" s="36">
        <v>1602.2166666666665</v>
      </c>
      <c r="J95" s="36">
        <v>1620.0833333333335</v>
      </c>
      <c r="K95" s="31">
        <v>1584.35</v>
      </c>
      <c r="L95" s="31">
        <v>1552.05</v>
      </c>
      <c r="M95" s="31">
        <v>183.56108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562.95000000000005</v>
      </c>
      <c r="D96" s="36">
        <v>560.01666666666677</v>
      </c>
      <c r="E96" s="36">
        <v>556.43333333333351</v>
      </c>
      <c r="F96" s="36">
        <v>549.91666666666674</v>
      </c>
      <c r="G96" s="36">
        <v>546.33333333333348</v>
      </c>
      <c r="H96" s="36">
        <v>566.53333333333353</v>
      </c>
      <c r="I96" s="36">
        <v>570.11666666666679</v>
      </c>
      <c r="J96" s="36">
        <v>576.63333333333355</v>
      </c>
      <c r="K96" s="31">
        <v>563.6</v>
      </c>
      <c r="L96" s="31">
        <v>553.5</v>
      </c>
      <c r="M96" s="31">
        <v>33.829619999999998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1855.35</v>
      </c>
      <c r="D97" s="36">
        <v>1846.8666666666666</v>
      </c>
      <c r="E97" s="36">
        <v>1831.9333333333332</v>
      </c>
      <c r="F97" s="36">
        <v>1808.5166666666667</v>
      </c>
      <c r="G97" s="36">
        <v>1793.5833333333333</v>
      </c>
      <c r="H97" s="36">
        <v>1870.2833333333331</v>
      </c>
      <c r="I97" s="36">
        <v>1885.2166666666665</v>
      </c>
      <c r="J97" s="36">
        <v>1908.633333333333</v>
      </c>
      <c r="K97" s="31">
        <v>1861.8</v>
      </c>
      <c r="L97" s="31">
        <v>1823.45</v>
      </c>
      <c r="M97" s="31">
        <v>11.65761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5581.85</v>
      </c>
      <c r="D98" s="36">
        <v>5585.75</v>
      </c>
      <c r="E98" s="36">
        <v>5534.1</v>
      </c>
      <c r="F98" s="36">
        <v>5486.35</v>
      </c>
      <c r="G98" s="36">
        <v>5434.7000000000007</v>
      </c>
      <c r="H98" s="36">
        <v>5633.5</v>
      </c>
      <c r="I98" s="36">
        <v>5685.15</v>
      </c>
      <c r="J98" s="36">
        <v>5732.9</v>
      </c>
      <c r="K98" s="31">
        <v>5637.4</v>
      </c>
      <c r="L98" s="31">
        <v>5538</v>
      </c>
      <c r="M98" s="31">
        <v>6.37134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680.35</v>
      </c>
      <c r="D99" s="36">
        <v>679.93333333333328</v>
      </c>
      <c r="E99" s="36">
        <v>672.86666666666656</v>
      </c>
      <c r="F99" s="36">
        <v>665.38333333333333</v>
      </c>
      <c r="G99" s="36">
        <v>658.31666666666661</v>
      </c>
      <c r="H99" s="36">
        <v>687.41666666666652</v>
      </c>
      <c r="I99" s="36">
        <v>694.48333333333335</v>
      </c>
      <c r="J99" s="36">
        <v>701.96666666666647</v>
      </c>
      <c r="K99" s="31">
        <v>687</v>
      </c>
      <c r="L99" s="31">
        <v>672.45</v>
      </c>
      <c r="M99" s="31">
        <v>71.729420000000005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4745.1499999999996</v>
      </c>
      <c r="D100" s="36">
        <v>4694.3833333333332</v>
      </c>
      <c r="E100" s="36">
        <v>4600.7666666666664</v>
      </c>
      <c r="F100" s="36">
        <v>4456.3833333333332</v>
      </c>
      <c r="G100" s="36">
        <v>4362.7666666666664</v>
      </c>
      <c r="H100" s="36">
        <v>4838.7666666666664</v>
      </c>
      <c r="I100" s="36">
        <v>4932.3833333333332</v>
      </c>
      <c r="J100" s="36">
        <v>5076.7666666666664</v>
      </c>
      <c r="K100" s="31">
        <v>4788</v>
      </c>
      <c r="L100" s="31">
        <v>4550</v>
      </c>
      <c r="M100" s="31">
        <v>45.428089999999997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523.85</v>
      </c>
      <c r="D101" s="36">
        <v>518.66666666666663</v>
      </c>
      <c r="E101" s="36">
        <v>510.58333333333326</v>
      </c>
      <c r="F101" s="36">
        <v>497.31666666666661</v>
      </c>
      <c r="G101" s="36">
        <v>489.23333333333323</v>
      </c>
      <c r="H101" s="36">
        <v>531.93333333333328</v>
      </c>
      <c r="I101" s="36">
        <v>540.01666666666654</v>
      </c>
      <c r="J101" s="36">
        <v>553.2833333333333</v>
      </c>
      <c r="K101" s="31">
        <v>526.75</v>
      </c>
      <c r="L101" s="31">
        <v>505.4</v>
      </c>
      <c r="M101" s="31">
        <v>82.986149999999995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2577.8000000000002</v>
      </c>
      <c r="D102" s="36">
        <v>2566.4333333333334</v>
      </c>
      <c r="E102" s="36">
        <v>2536.3666666666668</v>
      </c>
      <c r="F102" s="36">
        <v>2494.9333333333334</v>
      </c>
      <c r="G102" s="36">
        <v>2464.8666666666668</v>
      </c>
      <c r="H102" s="36">
        <v>2607.8666666666668</v>
      </c>
      <c r="I102" s="36">
        <v>2637.9333333333334</v>
      </c>
      <c r="J102" s="36">
        <v>2679.3666666666668</v>
      </c>
      <c r="K102" s="31">
        <v>2596.5</v>
      </c>
      <c r="L102" s="31">
        <v>2525</v>
      </c>
      <c r="M102" s="31">
        <v>39.742530000000002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1121.7</v>
      </c>
      <c r="D103" s="36">
        <v>1117.8666666666666</v>
      </c>
      <c r="E103" s="36">
        <v>1107.4333333333332</v>
      </c>
      <c r="F103" s="36">
        <v>1093.1666666666665</v>
      </c>
      <c r="G103" s="36">
        <v>1082.7333333333331</v>
      </c>
      <c r="H103" s="36">
        <v>1132.1333333333332</v>
      </c>
      <c r="I103" s="36">
        <v>1142.5666666666666</v>
      </c>
      <c r="J103" s="36">
        <v>1156.8333333333333</v>
      </c>
      <c r="K103" s="31">
        <v>1128.3</v>
      </c>
      <c r="L103" s="31">
        <v>1103.5999999999999</v>
      </c>
      <c r="M103" s="31">
        <v>171.97635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1655.15</v>
      </c>
      <c r="D104" s="36">
        <v>1648.5833333333333</v>
      </c>
      <c r="E104" s="36">
        <v>1636.9166666666665</v>
      </c>
      <c r="F104" s="36">
        <v>1618.6833333333332</v>
      </c>
      <c r="G104" s="36">
        <v>1607.0166666666664</v>
      </c>
      <c r="H104" s="36">
        <v>1666.8166666666666</v>
      </c>
      <c r="I104" s="36">
        <v>1678.4833333333331</v>
      </c>
      <c r="J104" s="36">
        <v>1696.7166666666667</v>
      </c>
      <c r="K104" s="31">
        <v>1660.25</v>
      </c>
      <c r="L104" s="31">
        <v>1630.35</v>
      </c>
      <c r="M104" s="31">
        <v>3.6377000000000002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571.4</v>
      </c>
      <c r="D105" s="36">
        <v>568.33333333333337</v>
      </c>
      <c r="E105" s="36">
        <v>563.76666666666677</v>
      </c>
      <c r="F105" s="36">
        <v>556.13333333333344</v>
      </c>
      <c r="G105" s="36">
        <v>551.56666666666683</v>
      </c>
      <c r="H105" s="36">
        <v>575.9666666666667</v>
      </c>
      <c r="I105" s="36">
        <v>580.5333333333333</v>
      </c>
      <c r="J105" s="36">
        <v>588.16666666666663</v>
      </c>
      <c r="K105" s="31">
        <v>572.9</v>
      </c>
      <c r="L105" s="31">
        <v>560.70000000000005</v>
      </c>
      <c r="M105" s="31">
        <v>6.45153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77.7</v>
      </c>
      <c r="D106" s="36">
        <v>77.666666666666671</v>
      </c>
      <c r="E106" s="36">
        <v>77.083333333333343</v>
      </c>
      <c r="F106" s="36">
        <v>76.466666666666669</v>
      </c>
      <c r="G106" s="36">
        <v>75.88333333333334</v>
      </c>
      <c r="H106" s="36">
        <v>78.283333333333346</v>
      </c>
      <c r="I106" s="36">
        <v>78.866666666666688</v>
      </c>
      <c r="J106" s="36">
        <v>79.483333333333348</v>
      </c>
      <c r="K106" s="31">
        <v>78.25</v>
      </c>
      <c r="L106" s="31">
        <v>77.05</v>
      </c>
      <c r="M106" s="31">
        <v>221.69299000000001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439.15</v>
      </c>
      <c r="D107" s="36">
        <v>437.3</v>
      </c>
      <c r="E107" s="36">
        <v>432.95000000000005</v>
      </c>
      <c r="F107" s="36">
        <v>426.75000000000006</v>
      </c>
      <c r="G107" s="36">
        <v>422.40000000000009</v>
      </c>
      <c r="H107" s="36">
        <v>443.5</v>
      </c>
      <c r="I107" s="36">
        <v>447.85</v>
      </c>
      <c r="J107" s="36">
        <v>454.04999999999995</v>
      </c>
      <c r="K107" s="31">
        <v>441.65</v>
      </c>
      <c r="L107" s="31">
        <v>431.1</v>
      </c>
      <c r="M107" s="31">
        <v>284.48041000000001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534.70000000000005</v>
      </c>
      <c r="D108" s="36">
        <v>535.65</v>
      </c>
      <c r="E108" s="36">
        <v>527.29999999999995</v>
      </c>
      <c r="F108" s="36">
        <v>519.9</v>
      </c>
      <c r="G108" s="36">
        <v>511.54999999999995</v>
      </c>
      <c r="H108" s="36">
        <v>543.04999999999995</v>
      </c>
      <c r="I108" s="36">
        <v>551.40000000000009</v>
      </c>
      <c r="J108" s="36">
        <v>558.79999999999995</v>
      </c>
      <c r="K108" s="31">
        <v>544</v>
      </c>
      <c r="L108" s="31">
        <v>528.25</v>
      </c>
      <c r="M108" s="31">
        <v>37.925269999999998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585.1</v>
      </c>
      <c r="D109" s="36">
        <v>584.40000000000009</v>
      </c>
      <c r="E109" s="36">
        <v>575.35000000000014</v>
      </c>
      <c r="F109" s="36">
        <v>565.6</v>
      </c>
      <c r="G109" s="36">
        <v>556.55000000000007</v>
      </c>
      <c r="H109" s="36">
        <v>594.1500000000002</v>
      </c>
      <c r="I109" s="36">
        <v>603.20000000000016</v>
      </c>
      <c r="J109" s="36">
        <v>612.95000000000027</v>
      </c>
      <c r="K109" s="31">
        <v>593.45000000000005</v>
      </c>
      <c r="L109" s="31">
        <v>574.65</v>
      </c>
      <c r="M109" s="31">
        <v>46.728439999999999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164.2</v>
      </c>
      <c r="D110" s="36">
        <v>163.38333333333333</v>
      </c>
      <c r="E110" s="36">
        <v>162.21666666666664</v>
      </c>
      <c r="F110" s="36">
        <v>160.23333333333332</v>
      </c>
      <c r="G110" s="36">
        <v>159.06666666666663</v>
      </c>
      <c r="H110" s="36">
        <v>165.36666666666665</v>
      </c>
      <c r="I110" s="36">
        <v>166.53333333333333</v>
      </c>
      <c r="J110" s="36">
        <v>168.51666666666665</v>
      </c>
      <c r="K110" s="31">
        <v>164.55</v>
      </c>
      <c r="L110" s="31">
        <v>161.4</v>
      </c>
      <c r="M110" s="31">
        <v>334.44357000000002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977.75</v>
      </c>
      <c r="D111" s="36">
        <v>975.11666666666667</v>
      </c>
      <c r="E111" s="36">
        <v>967.63333333333333</v>
      </c>
      <c r="F111" s="36">
        <v>957.51666666666665</v>
      </c>
      <c r="G111" s="36">
        <v>950.0333333333333</v>
      </c>
      <c r="H111" s="36">
        <v>985.23333333333335</v>
      </c>
      <c r="I111" s="36">
        <v>992.7166666666667</v>
      </c>
      <c r="J111" s="36">
        <v>1002.8333333333334</v>
      </c>
      <c r="K111" s="31">
        <v>982.6</v>
      </c>
      <c r="L111" s="31">
        <v>965</v>
      </c>
      <c r="M111" s="31">
        <v>24.76737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173.6</v>
      </c>
      <c r="D112" s="36">
        <v>173.38333333333333</v>
      </c>
      <c r="E112" s="36">
        <v>170.31666666666666</v>
      </c>
      <c r="F112" s="36">
        <v>167.03333333333333</v>
      </c>
      <c r="G112" s="36">
        <v>163.96666666666667</v>
      </c>
      <c r="H112" s="36">
        <v>176.66666666666666</v>
      </c>
      <c r="I112" s="36">
        <v>179.73333333333332</v>
      </c>
      <c r="J112" s="36">
        <v>183.01666666666665</v>
      </c>
      <c r="K112" s="31">
        <v>176.45</v>
      </c>
      <c r="L112" s="31">
        <v>170.1</v>
      </c>
      <c r="M112" s="31">
        <v>454.02104000000003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467</v>
      </c>
      <c r="D113" s="36">
        <v>466.05</v>
      </c>
      <c r="E113" s="36">
        <v>458.1</v>
      </c>
      <c r="F113" s="36">
        <v>449.2</v>
      </c>
      <c r="G113" s="36">
        <v>441.25</v>
      </c>
      <c r="H113" s="36">
        <v>474.95000000000005</v>
      </c>
      <c r="I113" s="36">
        <v>482.9</v>
      </c>
      <c r="J113" s="36">
        <v>491.80000000000007</v>
      </c>
      <c r="K113" s="31">
        <v>474</v>
      </c>
      <c r="L113" s="31">
        <v>457.15</v>
      </c>
      <c r="M113" s="31">
        <v>44.017490000000002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347.15</v>
      </c>
      <c r="D114" s="36">
        <v>345.2166666666667</v>
      </c>
      <c r="E114" s="36">
        <v>339.03333333333342</v>
      </c>
      <c r="F114" s="36">
        <v>330.91666666666674</v>
      </c>
      <c r="G114" s="36">
        <v>324.73333333333346</v>
      </c>
      <c r="H114" s="36">
        <v>353.33333333333337</v>
      </c>
      <c r="I114" s="36">
        <v>359.51666666666665</v>
      </c>
      <c r="J114" s="36">
        <v>367.63333333333333</v>
      </c>
      <c r="K114" s="31">
        <v>351.4</v>
      </c>
      <c r="L114" s="31">
        <v>337.1</v>
      </c>
      <c r="M114" s="31">
        <v>109.66598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1492.1</v>
      </c>
      <c r="D115" s="36">
        <v>1484.6499999999999</v>
      </c>
      <c r="E115" s="36">
        <v>1470.8999999999996</v>
      </c>
      <c r="F115" s="36">
        <v>1449.6999999999998</v>
      </c>
      <c r="G115" s="36">
        <v>1435.9499999999996</v>
      </c>
      <c r="H115" s="36">
        <v>1505.8499999999997</v>
      </c>
      <c r="I115" s="36">
        <v>1519.6000000000001</v>
      </c>
      <c r="J115" s="36">
        <v>1540.7999999999997</v>
      </c>
      <c r="K115" s="31">
        <v>1498.4</v>
      </c>
      <c r="L115" s="31">
        <v>1463.45</v>
      </c>
      <c r="M115" s="31">
        <v>39.647910000000003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6229.8</v>
      </c>
      <c r="D116" s="36">
        <v>6236.916666666667</v>
      </c>
      <c r="E116" s="36">
        <v>6113.8833333333341</v>
      </c>
      <c r="F116" s="36">
        <v>5997.9666666666672</v>
      </c>
      <c r="G116" s="36">
        <v>5874.9333333333343</v>
      </c>
      <c r="H116" s="36">
        <v>6352.8333333333339</v>
      </c>
      <c r="I116" s="36">
        <v>6475.8666666666668</v>
      </c>
      <c r="J116" s="36">
        <v>6591.7833333333338</v>
      </c>
      <c r="K116" s="31">
        <v>6359.95</v>
      </c>
      <c r="L116" s="31">
        <v>6121</v>
      </c>
      <c r="M116" s="31">
        <v>4.2285500000000003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1533.6</v>
      </c>
      <c r="D117" s="36">
        <v>1516.8500000000001</v>
      </c>
      <c r="E117" s="36">
        <v>1494.0000000000002</v>
      </c>
      <c r="F117" s="36">
        <v>1454.4</v>
      </c>
      <c r="G117" s="36">
        <v>1431.5500000000002</v>
      </c>
      <c r="H117" s="36">
        <v>1556.4500000000003</v>
      </c>
      <c r="I117" s="36">
        <v>1579.3000000000002</v>
      </c>
      <c r="J117" s="36">
        <v>1618.9000000000003</v>
      </c>
      <c r="K117" s="31">
        <v>1539.7</v>
      </c>
      <c r="L117" s="31">
        <v>1477.25</v>
      </c>
      <c r="M117" s="31">
        <v>240.75301999999999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4373.2</v>
      </c>
      <c r="D118" s="36">
        <v>4368.1333333333341</v>
      </c>
      <c r="E118" s="36">
        <v>4325.2666666666682</v>
      </c>
      <c r="F118" s="36">
        <v>4277.3333333333339</v>
      </c>
      <c r="G118" s="36">
        <v>4234.4666666666681</v>
      </c>
      <c r="H118" s="36">
        <v>4416.0666666666684</v>
      </c>
      <c r="I118" s="36">
        <v>4458.9333333333352</v>
      </c>
      <c r="J118" s="36">
        <v>4506.8666666666686</v>
      </c>
      <c r="K118" s="31">
        <v>4411</v>
      </c>
      <c r="L118" s="31">
        <v>4320.2</v>
      </c>
      <c r="M118" s="31">
        <v>20.665659999999999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1169.7</v>
      </c>
      <c r="D119" s="36">
        <v>1168.4166666666667</v>
      </c>
      <c r="E119" s="36">
        <v>1154.7833333333335</v>
      </c>
      <c r="F119" s="36">
        <v>1139.8666666666668</v>
      </c>
      <c r="G119" s="36">
        <v>1126.2333333333336</v>
      </c>
      <c r="H119" s="36">
        <v>1183.3333333333335</v>
      </c>
      <c r="I119" s="36">
        <v>1196.9666666666667</v>
      </c>
      <c r="J119" s="36">
        <v>1211.8833333333334</v>
      </c>
      <c r="K119" s="31">
        <v>1182.05</v>
      </c>
      <c r="L119" s="31">
        <v>1153.5</v>
      </c>
      <c r="M119" s="31">
        <v>3.2301299999999999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625.95000000000005</v>
      </c>
      <c r="D120" s="36">
        <v>622.91666666666663</v>
      </c>
      <c r="E120" s="36">
        <v>617.38333333333321</v>
      </c>
      <c r="F120" s="36">
        <v>608.81666666666661</v>
      </c>
      <c r="G120" s="36">
        <v>603.28333333333319</v>
      </c>
      <c r="H120" s="36">
        <v>631.48333333333323</v>
      </c>
      <c r="I120" s="36">
        <v>637.01666666666677</v>
      </c>
      <c r="J120" s="36">
        <v>645.58333333333326</v>
      </c>
      <c r="K120" s="31">
        <v>628.45000000000005</v>
      </c>
      <c r="L120" s="31">
        <v>614.35</v>
      </c>
      <c r="M120" s="31">
        <v>18.13016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912.15</v>
      </c>
      <c r="D121" s="36">
        <v>901.55000000000007</v>
      </c>
      <c r="E121" s="36">
        <v>887.70000000000016</v>
      </c>
      <c r="F121" s="36">
        <v>863.25000000000011</v>
      </c>
      <c r="G121" s="36">
        <v>849.4000000000002</v>
      </c>
      <c r="H121" s="36">
        <v>926.00000000000011</v>
      </c>
      <c r="I121" s="36">
        <v>939.85</v>
      </c>
      <c r="J121" s="36">
        <v>964.30000000000007</v>
      </c>
      <c r="K121" s="31">
        <v>915.4</v>
      </c>
      <c r="L121" s="31">
        <v>877.1</v>
      </c>
      <c r="M121" s="31">
        <v>36.098170000000003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1026.95</v>
      </c>
      <c r="D122" s="36">
        <v>1030.1500000000001</v>
      </c>
      <c r="E122" s="36">
        <v>1017.9500000000003</v>
      </c>
      <c r="F122" s="36">
        <v>1008.9500000000002</v>
      </c>
      <c r="G122" s="36">
        <v>996.75000000000034</v>
      </c>
      <c r="H122" s="36">
        <v>1039.1500000000001</v>
      </c>
      <c r="I122" s="36">
        <v>1051.3499999999999</v>
      </c>
      <c r="J122" s="36">
        <v>1060.3500000000001</v>
      </c>
      <c r="K122" s="31">
        <v>1042.3499999999999</v>
      </c>
      <c r="L122" s="31">
        <v>1021.15</v>
      </c>
      <c r="M122" s="31">
        <v>23.544709999999998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518.5</v>
      </c>
      <c r="D123" s="36">
        <v>520</v>
      </c>
      <c r="E123" s="36">
        <v>513</v>
      </c>
      <c r="F123" s="36">
        <v>507.5</v>
      </c>
      <c r="G123" s="36">
        <v>500.5</v>
      </c>
      <c r="H123" s="36">
        <v>525.5</v>
      </c>
      <c r="I123" s="36">
        <v>532.5</v>
      </c>
      <c r="J123" s="36">
        <v>538</v>
      </c>
      <c r="K123" s="31">
        <v>527</v>
      </c>
      <c r="L123" s="31">
        <v>514.5</v>
      </c>
      <c r="M123" s="31">
        <v>48.894300000000001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1524.7</v>
      </c>
      <c r="D124" s="36">
        <v>1505.9833333333333</v>
      </c>
      <c r="E124" s="36">
        <v>1476.9666666666667</v>
      </c>
      <c r="F124" s="36">
        <v>1429.2333333333333</v>
      </c>
      <c r="G124" s="36">
        <v>1400.2166666666667</v>
      </c>
      <c r="H124" s="36">
        <v>1553.7166666666667</v>
      </c>
      <c r="I124" s="36">
        <v>1582.7333333333336</v>
      </c>
      <c r="J124" s="36">
        <v>1630.4666666666667</v>
      </c>
      <c r="K124" s="31">
        <v>1535</v>
      </c>
      <c r="L124" s="31">
        <v>1458.25</v>
      </c>
      <c r="M124" s="31">
        <v>18.115790000000001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1753.7</v>
      </c>
      <c r="D125" s="36">
        <v>1744.7833333333335</v>
      </c>
      <c r="E125" s="36">
        <v>1730.916666666667</v>
      </c>
      <c r="F125" s="36">
        <v>1708.1333333333334</v>
      </c>
      <c r="G125" s="36">
        <v>1694.2666666666669</v>
      </c>
      <c r="H125" s="36">
        <v>1767.5666666666671</v>
      </c>
      <c r="I125" s="36">
        <v>1781.4333333333334</v>
      </c>
      <c r="J125" s="36">
        <v>1804.2166666666672</v>
      </c>
      <c r="K125" s="31">
        <v>1758.65</v>
      </c>
      <c r="L125" s="31">
        <v>1722</v>
      </c>
      <c r="M125" s="31">
        <v>46.08146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168.45</v>
      </c>
      <c r="D126" s="36">
        <v>165.45</v>
      </c>
      <c r="E126" s="36">
        <v>161.04999999999998</v>
      </c>
      <c r="F126" s="36">
        <v>153.65</v>
      </c>
      <c r="G126" s="36">
        <v>149.25</v>
      </c>
      <c r="H126" s="36">
        <v>172.84999999999997</v>
      </c>
      <c r="I126" s="36">
        <v>177.24999999999994</v>
      </c>
      <c r="J126" s="36">
        <v>184.64999999999995</v>
      </c>
      <c r="K126" s="31">
        <v>169.85</v>
      </c>
      <c r="L126" s="31">
        <v>158.05000000000001</v>
      </c>
      <c r="M126" s="31">
        <v>144.35252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4799.8500000000004</v>
      </c>
      <c r="D127" s="36">
        <v>4796.583333333333</v>
      </c>
      <c r="E127" s="36">
        <v>4718.2166666666662</v>
      </c>
      <c r="F127" s="36">
        <v>4636.583333333333</v>
      </c>
      <c r="G127" s="36">
        <v>4558.2166666666662</v>
      </c>
      <c r="H127" s="36">
        <v>4878.2166666666662</v>
      </c>
      <c r="I127" s="36">
        <v>4956.583333333333</v>
      </c>
      <c r="J127" s="36">
        <v>5038.2166666666662</v>
      </c>
      <c r="K127" s="31">
        <v>4874.95</v>
      </c>
      <c r="L127" s="31">
        <v>4714.95</v>
      </c>
      <c r="M127" s="31">
        <v>7.3776700000000002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662.1</v>
      </c>
      <c r="D128" s="36">
        <v>660.65</v>
      </c>
      <c r="E128" s="36">
        <v>649.79999999999995</v>
      </c>
      <c r="F128" s="36">
        <v>637.5</v>
      </c>
      <c r="G128" s="36">
        <v>626.65</v>
      </c>
      <c r="H128" s="36">
        <v>672.94999999999993</v>
      </c>
      <c r="I128" s="36">
        <v>683.80000000000007</v>
      </c>
      <c r="J128" s="36">
        <v>696.09999999999991</v>
      </c>
      <c r="K128" s="31">
        <v>671.5</v>
      </c>
      <c r="L128" s="31">
        <v>648.35</v>
      </c>
      <c r="M128" s="31">
        <v>19.04908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4977.2</v>
      </c>
      <c r="D129" s="36">
        <v>4935.05</v>
      </c>
      <c r="E129" s="36">
        <v>4862.1500000000005</v>
      </c>
      <c r="F129" s="36">
        <v>4747.1000000000004</v>
      </c>
      <c r="G129" s="36">
        <v>4674.2000000000007</v>
      </c>
      <c r="H129" s="36">
        <v>5050.1000000000004</v>
      </c>
      <c r="I129" s="36">
        <v>5123</v>
      </c>
      <c r="J129" s="36">
        <v>5238.05</v>
      </c>
      <c r="K129" s="31">
        <v>5007.95</v>
      </c>
      <c r="L129" s="31">
        <v>4820</v>
      </c>
      <c r="M129" s="31">
        <v>10.02806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3532.5</v>
      </c>
      <c r="D130" s="36">
        <v>3508.8333333333335</v>
      </c>
      <c r="E130" s="36">
        <v>3469.666666666667</v>
      </c>
      <c r="F130" s="36">
        <v>3406.8333333333335</v>
      </c>
      <c r="G130" s="36">
        <v>3367.666666666667</v>
      </c>
      <c r="H130" s="36">
        <v>3571.666666666667</v>
      </c>
      <c r="I130" s="36">
        <v>3610.8333333333339</v>
      </c>
      <c r="J130" s="36">
        <v>3673.666666666667</v>
      </c>
      <c r="K130" s="31">
        <v>3548</v>
      </c>
      <c r="L130" s="31">
        <v>3446</v>
      </c>
      <c r="M130" s="31">
        <v>58.796599999999998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437.75</v>
      </c>
      <c r="D131" s="36">
        <v>437.06666666666666</v>
      </c>
      <c r="E131" s="36">
        <v>428.48333333333335</v>
      </c>
      <c r="F131" s="36">
        <v>419.2166666666667</v>
      </c>
      <c r="G131" s="36">
        <v>410.63333333333338</v>
      </c>
      <c r="H131" s="36">
        <v>446.33333333333331</v>
      </c>
      <c r="I131" s="36">
        <v>454.91666666666669</v>
      </c>
      <c r="J131" s="36">
        <v>464.18333333333328</v>
      </c>
      <c r="K131" s="31">
        <v>445.65</v>
      </c>
      <c r="L131" s="31">
        <v>427.8</v>
      </c>
      <c r="M131" s="31">
        <v>26.568439999999999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994.2</v>
      </c>
      <c r="D132" s="36">
        <v>989.4666666666667</v>
      </c>
      <c r="E132" s="36">
        <v>981.18333333333339</v>
      </c>
      <c r="F132" s="36">
        <v>968.16666666666674</v>
      </c>
      <c r="G132" s="36">
        <v>959.88333333333344</v>
      </c>
      <c r="H132" s="36">
        <v>1002.4833333333333</v>
      </c>
      <c r="I132" s="36">
        <v>1010.7666666666667</v>
      </c>
      <c r="J132" s="36">
        <v>1023.7833333333333</v>
      </c>
      <c r="K132" s="31">
        <v>997.75</v>
      </c>
      <c r="L132" s="31">
        <v>976.45</v>
      </c>
      <c r="M132" s="31">
        <v>22.01013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1629.55</v>
      </c>
      <c r="D133" s="36">
        <v>1632.9166666666667</v>
      </c>
      <c r="E133" s="36">
        <v>1614.8333333333335</v>
      </c>
      <c r="F133" s="36">
        <v>1600.1166666666668</v>
      </c>
      <c r="G133" s="36">
        <v>1582.0333333333335</v>
      </c>
      <c r="H133" s="36">
        <v>1647.6333333333334</v>
      </c>
      <c r="I133" s="36">
        <v>1665.7166666666669</v>
      </c>
      <c r="J133" s="36">
        <v>1680.4333333333334</v>
      </c>
      <c r="K133" s="31">
        <v>1651</v>
      </c>
      <c r="L133" s="31">
        <v>1618.2</v>
      </c>
      <c r="M133" s="31">
        <v>7.9985200000000001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127280.45</v>
      </c>
      <c r="D134" s="36">
        <v>126843.98333333334</v>
      </c>
      <c r="E134" s="36">
        <v>126237.96666666667</v>
      </c>
      <c r="F134" s="36">
        <v>125195.48333333334</v>
      </c>
      <c r="G134" s="36">
        <v>124589.46666666667</v>
      </c>
      <c r="H134" s="36">
        <v>127886.46666666667</v>
      </c>
      <c r="I134" s="36">
        <v>128492.48333333334</v>
      </c>
      <c r="J134" s="36">
        <v>129534.96666666667</v>
      </c>
      <c r="K134" s="31">
        <v>127450</v>
      </c>
      <c r="L134" s="31">
        <v>125801.5</v>
      </c>
      <c r="M134" s="31">
        <v>7.4399999999999994E-2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1433.35</v>
      </c>
      <c r="D135" s="36">
        <v>1437.8333333333333</v>
      </c>
      <c r="E135" s="36">
        <v>1407.5666666666666</v>
      </c>
      <c r="F135" s="36">
        <v>1381.7833333333333</v>
      </c>
      <c r="G135" s="36">
        <v>1351.5166666666667</v>
      </c>
      <c r="H135" s="36">
        <v>1463.6166666666666</v>
      </c>
      <c r="I135" s="36">
        <v>1493.8833333333334</v>
      </c>
      <c r="J135" s="36">
        <v>1519.6666666666665</v>
      </c>
      <c r="K135" s="31">
        <v>1468.1</v>
      </c>
      <c r="L135" s="31">
        <v>1412.05</v>
      </c>
      <c r="M135" s="31">
        <v>10.2372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282.45</v>
      </c>
      <c r="D136" s="36">
        <v>280.34999999999997</v>
      </c>
      <c r="E136" s="36">
        <v>277.59999999999991</v>
      </c>
      <c r="F136" s="36">
        <v>272.74999999999994</v>
      </c>
      <c r="G136" s="36">
        <v>269.99999999999989</v>
      </c>
      <c r="H136" s="36">
        <v>285.19999999999993</v>
      </c>
      <c r="I136" s="36">
        <v>287.95000000000005</v>
      </c>
      <c r="J136" s="36">
        <v>292.79999999999995</v>
      </c>
      <c r="K136" s="31">
        <v>283.10000000000002</v>
      </c>
      <c r="L136" s="31">
        <v>275.5</v>
      </c>
      <c r="M136" s="31">
        <v>45.406500000000001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2857.45</v>
      </c>
      <c r="D137" s="36">
        <v>2797.7999999999997</v>
      </c>
      <c r="E137" s="36">
        <v>2727.9999999999995</v>
      </c>
      <c r="F137" s="36">
        <v>2598.5499999999997</v>
      </c>
      <c r="G137" s="36">
        <v>2528.7499999999995</v>
      </c>
      <c r="H137" s="36">
        <v>2927.2499999999995</v>
      </c>
      <c r="I137" s="36">
        <v>2997.0499999999997</v>
      </c>
      <c r="J137" s="36">
        <v>3126.4999999999995</v>
      </c>
      <c r="K137" s="31">
        <v>2867.6</v>
      </c>
      <c r="L137" s="31">
        <v>2668.35</v>
      </c>
      <c r="M137" s="31">
        <v>64.478210000000004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2127.5</v>
      </c>
      <c r="D138" s="36">
        <v>2140.9500000000003</v>
      </c>
      <c r="E138" s="36">
        <v>2095.3000000000006</v>
      </c>
      <c r="F138" s="36">
        <v>2063.1000000000004</v>
      </c>
      <c r="G138" s="36">
        <v>2017.4500000000007</v>
      </c>
      <c r="H138" s="36">
        <v>2173.1500000000005</v>
      </c>
      <c r="I138" s="36">
        <v>2218.8000000000002</v>
      </c>
      <c r="J138" s="36">
        <v>2251.0000000000005</v>
      </c>
      <c r="K138" s="31">
        <v>2186.6</v>
      </c>
      <c r="L138" s="31">
        <v>2108.75</v>
      </c>
      <c r="M138" s="31">
        <v>19.014399999999998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653</v>
      </c>
      <c r="D139" s="36">
        <v>647.35</v>
      </c>
      <c r="E139" s="36">
        <v>639.75</v>
      </c>
      <c r="F139" s="36">
        <v>626.5</v>
      </c>
      <c r="G139" s="36">
        <v>618.9</v>
      </c>
      <c r="H139" s="36">
        <v>660.6</v>
      </c>
      <c r="I139" s="36">
        <v>668.20000000000016</v>
      </c>
      <c r="J139" s="36">
        <v>681.45</v>
      </c>
      <c r="K139" s="31">
        <v>654.95000000000005</v>
      </c>
      <c r="L139" s="31">
        <v>634.1</v>
      </c>
      <c r="M139" s="31">
        <v>24.754000000000001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12810.9</v>
      </c>
      <c r="D140" s="36">
        <v>12740.416666666666</v>
      </c>
      <c r="E140" s="36">
        <v>12652.833333333332</v>
      </c>
      <c r="F140" s="36">
        <v>12494.766666666666</v>
      </c>
      <c r="G140" s="36">
        <v>12407.183333333332</v>
      </c>
      <c r="H140" s="36">
        <v>12898.483333333332</v>
      </c>
      <c r="I140" s="36">
        <v>12986.066666666664</v>
      </c>
      <c r="J140" s="36">
        <v>13144.133333333331</v>
      </c>
      <c r="K140" s="31">
        <v>12828</v>
      </c>
      <c r="L140" s="31">
        <v>12582.35</v>
      </c>
      <c r="M140" s="31">
        <v>5.3247999999999998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936.85</v>
      </c>
      <c r="D141" s="36">
        <v>934.61666666666679</v>
      </c>
      <c r="E141" s="36">
        <v>921.93333333333362</v>
      </c>
      <c r="F141" s="36">
        <v>907.01666666666688</v>
      </c>
      <c r="G141" s="36">
        <v>894.33333333333371</v>
      </c>
      <c r="H141" s="36">
        <v>949.53333333333353</v>
      </c>
      <c r="I141" s="36">
        <v>962.2166666666667</v>
      </c>
      <c r="J141" s="36">
        <v>977.13333333333344</v>
      </c>
      <c r="K141" s="31">
        <v>947.3</v>
      </c>
      <c r="L141" s="31">
        <v>919.7</v>
      </c>
      <c r="M141" s="31">
        <v>8.2645700000000009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827.1</v>
      </c>
      <c r="D142" s="36">
        <v>827.1</v>
      </c>
      <c r="E142" s="36">
        <v>813.6</v>
      </c>
      <c r="F142" s="36">
        <v>800.1</v>
      </c>
      <c r="G142" s="36">
        <v>786.6</v>
      </c>
      <c r="H142" s="36">
        <v>840.6</v>
      </c>
      <c r="I142" s="36">
        <v>854.1</v>
      </c>
      <c r="J142" s="36">
        <v>867.6</v>
      </c>
      <c r="K142" s="31">
        <v>840.6</v>
      </c>
      <c r="L142" s="31">
        <v>813.6</v>
      </c>
      <c r="M142" s="31">
        <v>11.126379999999999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3153.15</v>
      </c>
      <c r="D143" s="36">
        <v>3151.6166666666668</v>
      </c>
      <c r="E143" s="36">
        <v>3091.4333333333334</v>
      </c>
      <c r="F143" s="36">
        <v>3029.7166666666667</v>
      </c>
      <c r="G143" s="36">
        <v>2969.5333333333333</v>
      </c>
      <c r="H143" s="36">
        <v>3213.3333333333335</v>
      </c>
      <c r="I143" s="36">
        <v>3273.5166666666669</v>
      </c>
      <c r="J143" s="36">
        <v>3335.2333333333336</v>
      </c>
      <c r="K143" s="31">
        <v>3211.8</v>
      </c>
      <c r="L143" s="31">
        <v>3089.9</v>
      </c>
      <c r="M143" s="31">
        <v>28.998539999999998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67.900000000000006</v>
      </c>
      <c r="D144" s="36">
        <v>67.733333333333334</v>
      </c>
      <c r="E144" s="36">
        <v>67.266666666666666</v>
      </c>
      <c r="F144" s="36">
        <v>66.633333333333326</v>
      </c>
      <c r="G144" s="36">
        <v>66.166666666666657</v>
      </c>
      <c r="H144" s="36">
        <v>68.366666666666674</v>
      </c>
      <c r="I144" s="36">
        <v>68.833333333333343</v>
      </c>
      <c r="J144" s="36">
        <v>69.466666666666683</v>
      </c>
      <c r="K144" s="31">
        <v>68.2</v>
      </c>
      <c r="L144" s="31">
        <v>67.099999999999994</v>
      </c>
      <c r="M144" s="31">
        <v>55.88158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2471.9499999999998</v>
      </c>
      <c r="D145" s="36">
        <v>2489.8166666666666</v>
      </c>
      <c r="E145" s="36">
        <v>2422.1333333333332</v>
      </c>
      <c r="F145" s="36">
        <v>2372.3166666666666</v>
      </c>
      <c r="G145" s="36">
        <v>2304.6333333333332</v>
      </c>
      <c r="H145" s="36">
        <v>2539.6333333333332</v>
      </c>
      <c r="I145" s="36">
        <v>2607.3166666666666</v>
      </c>
      <c r="J145" s="36">
        <v>2657.1333333333332</v>
      </c>
      <c r="K145" s="31">
        <v>2557.5</v>
      </c>
      <c r="L145" s="31">
        <v>2440</v>
      </c>
      <c r="M145" s="31">
        <v>13.27918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1773.15</v>
      </c>
      <c r="D146" s="36">
        <v>1766.3333333333333</v>
      </c>
      <c r="E146" s="36">
        <v>1745.8666666666666</v>
      </c>
      <c r="F146" s="36">
        <v>1718.5833333333333</v>
      </c>
      <c r="G146" s="36">
        <v>1698.1166666666666</v>
      </c>
      <c r="H146" s="36">
        <v>1793.6166666666666</v>
      </c>
      <c r="I146" s="36">
        <v>1814.0833333333333</v>
      </c>
      <c r="J146" s="36">
        <v>1841.3666666666666</v>
      </c>
      <c r="K146" s="31">
        <v>1786.8</v>
      </c>
      <c r="L146" s="31">
        <v>1739.05</v>
      </c>
      <c r="M146" s="31">
        <v>4.32111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103.2</v>
      </c>
      <c r="D147" s="36">
        <v>102.78333333333335</v>
      </c>
      <c r="E147" s="36">
        <v>101.7166666666667</v>
      </c>
      <c r="F147" s="36">
        <v>100.23333333333335</v>
      </c>
      <c r="G147" s="36">
        <v>99.1666666666667</v>
      </c>
      <c r="H147" s="36">
        <v>104.26666666666669</v>
      </c>
      <c r="I147" s="36">
        <v>105.33333333333333</v>
      </c>
      <c r="J147" s="36">
        <v>106.81666666666669</v>
      </c>
      <c r="K147" s="31">
        <v>103.85</v>
      </c>
      <c r="L147" s="31">
        <v>101.3</v>
      </c>
      <c r="M147" s="31">
        <v>847.65090999999995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258.5</v>
      </c>
      <c r="D148" s="36">
        <v>257.16666666666669</v>
      </c>
      <c r="E148" s="36">
        <v>254.53333333333336</v>
      </c>
      <c r="F148" s="36">
        <v>250.56666666666666</v>
      </c>
      <c r="G148" s="36">
        <v>247.93333333333334</v>
      </c>
      <c r="H148" s="36">
        <v>261.13333333333338</v>
      </c>
      <c r="I148" s="36">
        <v>263.76666666666671</v>
      </c>
      <c r="J148" s="36">
        <v>267.73333333333341</v>
      </c>
      <c r="K148" s="31">
        <v>259.8</v>
      </c>
      <c r="L148" s="31">
        <v>253.2</v>
      </c>
      <c r="M148" s="31">
        <v>83.170590000000004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360.6</v>
      </c>
      <c r="D149" s="36">
        <v>356.76666666666665</v>
      </c>
      <c r="E149" s="36">
        <v>351.5333333333333</v>
      </c>
      <c r="F149" s="36">
        <v>342.46666666666664</v>
      </c>
      <c r="G149" s="36">
        <v>337.23333333333329</v>
      </c>
      <c r="H149" s="36">
        <v>365.83333333333331</v>
      </c>
      <c r="I149" s="36">
        <v>371.06666666666666</v>
      </c>
      <c r="J149" s="36">
        <v>380.13333333333333</v>
      </c>
      <c r="K149" s="31">
        <v>362</v>
      </c>
      <c r="L149" s="31">
        <v>347.7</v>
      </c>
      <c r="M149" s="31">
        <v>239.30193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3329.25</v>
      </c>
      <c r="D150" s="36">
        <v>3315.4</v>
      </c>
      <c r="E150" s="36">
        <v>3290.8500000000004</v>
      </c>
      <c r="F150" s="36">
        <v>3252.4500000000003</v>
      </c>
      <c r="G150" s="36">
        <v>3227.9000000000005</v>
      </c>
      <c r="H150" s="36">
        <v>3353.8</v>
      </c>
      <c r="I150" s="36">
        <v>3378.3500000000004</v>
      </c>
      <c r="J150" s="36">
        <v>3416.75</v>
      </c>
      <c r="K150" s="31">
        <v>3339.95</v>
      </c>
      <c r="L150" s="31">
        <v>3277</v>
      </c>
      <c r="M150" s="31">
        <v>0.63466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2502.4499999999998</v>
      </c>
      <c r="D151" s="36">
        <v>2495.2333333333331</v>
      </c>
      <c r="E151" s="36">
        <v>2474.2166666666662</v>
      </c>
      <c r="F151" s="36">
        <v>2445.9833333333331</v>
      </c>
      <c r="G151" s="36">
        <v>2424.9666666666662</v>
      </c>
      <c r="H151" s="36">
        <v>2523.4666666666662</v>
      </c>
      <c r="I151" s="36">
        <v>2544.4833333333336</v>
      </c>
      <c r="J151" s="36">
        <v>2572.7166666666662</v>
      </c>
      <c r="K151" s="31">
        <v>2516.25</v>
      </c>
      <c r="L151" s="31">
        <v>2467</v>
      </c>
      <c r="M151" s="31">
        <v>10.112019999999999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1889.5</v>
      </c>
      <c r="D152" s="36">
        <v>1899.8</v>
      </c>
      <c r="E152" s="36">
        <v>1871.6499999999999</v>
      </c>
      <c r="F152" s="36">
        <v>1853.8</v>
      </c>
      <c r="G152" s="36">
        <v>1825.6499999999999</v>
      </c>
      <c r="H152" s="36">
        <v>1917.6499999999999</v>
      </c>
      <c r="I152" s="36">
        <v>1945.8</v>
      </c>
      <c r="J152" s="36">
        <v>1963.6499999999999</v>
      </c>
      <c r="K152" s="31">
        <v>1927.95</v>
      </c>
      <c r="L152" s="31">
        <v>1881.95</v>
      </c>
      <c r="M152" s="31">
        <v>6.0644799999999996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260.39999999999998</v>
      </c>
      <c r="D153" s="36">
        <v>257.66666666666669</v>
      </c>
      <c r="E153" s="36">
        <v>254.53333333333336</v>
      </c>
      <c r="F153" s="36">
        <v>248.66666666666669</v>
      </c>
      <c r="G153" s="36">
        <v>245.53333333333336</v>
      </c>
      <c r="H153" s="36">
        <v>263.53333333333336</v>
      </c>
      <c r="I153" s="36">
        <v>266.66666666666669</v>
      </c>
      <c r="J153" s="36">
        <v>272.53333333333336</v>
      </c>
      <c r="K153" s="31">
        <v>260.8</v>
      </c>
      <c r="L153" s="31">
        <v>251.8</v>
      </c>
      <c r="M153" s="31">
        <v>220.10687999999999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615.15</v>
      </c>
      <c r="D154" s="36">
        <v>613.51666666666665</v>
      </c>
      <c r="E154" s="36">
        <v>607.83333333333326</v>
      </c>
      <c r="F154" s="36">
        <v>600.51666666666665</v>
      </c>
      <c r="G154" s="36">
        <v>594.83333333333326</v>
      </c>
      <c r="H154" s="36">
        <v>620.83333333333326</v>
      </c>
      <c r="I154" s="36">
        <v>626.51666666666665</v>
      </c>
      <c r="J154" s="36">
        <v>633.83333333333326</v>
      </c>
      <c r="K154" s="31">
        <v>619.20000000000005</v>
      </c>
      <c r="L154" s="31">
        <v>606.20000000000005</v>
      </c>
      <c r="M154" s="31">
        <v>16.866409999999998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381.3</v>
      </c>
      <c r="D155" s="36">
        <v>369.93333333333334</v>
      </c>
      <c r="E155" s="36">
        <v>358.56666666666666</v>
      </c>
      <c r="F155" s="36">
        <v>335.83333333333331</v>
      </c>
      <c r="G155" s="36">
        <v>324.46666666666664</v>
      </c>
      <c r="H155" s="36">
        <v>392.66666666666669</v>
      </c>
      <c r="I155" s="36">
        <v>404.03333333333336</v>
      </c>
      <c r="J155" s="36">
        <v>426.76666666666671</v>
      </c>
      <c r="K155" s="31">
        <v>381.3</v>
      </c>
      <c r="L155" s="31">
        <v>347.2</v>
      </c>
      <c r="M155" s="31">
        <v>80.966130000000007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1292.0999999999999</v>
      </c>
      <c r="D156" s="36">
        <v>1282.4666666666665</v>
      </c>
      <c r="E156" s="36">
        <v>1262.383333333333</v>
      </c>
      <c r="F156" s="36">
        <v>1232.6666666666665</v>
      </c>
      <c r="G156" s="36">
        <v>1212.583333333333</v>
      </c>
      <c r="H156" s="36">
        <v>1312.1833333333329</v>
      </c>
      <c r="I156" s="36">
        <v>1332.2666666666664</v>
      </c>
      <c r="J156" s="36">
        <v>1361.9833333333329</v>
      </c>
      <c r="K156" s="31">
        <v>1302.55</v>
      </c>
      <c r="L156" s="31">
        <v>1252.75</v>
      </c>
      <c r="M156" s="31">
        <v>10.216480000000001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3642.6</v>
      </c>
      <c r="D157" s="36">
        <v>3636.3666666666668</v>
      </c>
      <c r="E157" s="36">
        <v>3620.2333333333336</v>
      </c>
      <c r="F157" s="36">
        <v>3597.8666666666668</v>
      </c>
      <c r="G157" s="36">
        <v>3581.7333333333336</v>
      </c>
      <c r="H157" s="36">
        <v>3658.7333333333336</v>
      </c>
      <c r="I157" s="36">
        <v>3674.8666666666668</v>
      </c>
      <c r="J157" s="36">
        <v>3697.2333333333336</v>
      </c>
      <c r="K157" s="31">
        <v>3652.5</v>
      </c>
      <c r="L157" s="31">
        <v>3614</v>
      </c>
      <c r="M157" s="31">
        <v>3.24844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38349.449999999997</v>
      </c>
      <c r="D158" s="36">
        <v>38402.85</v>
      </c>
      <c r="E158" s="36">
        <v>38015.699999999997</v>
      </c>
      <c r="F158" s="36">
        <v>37681.949999999997</v>
      </c>
      <c r="G158" s="36">
        <v>37294.799999999996</v>
      </c>
      <c r="H158" s="36">
        <v>38736.6</v>
      </c>
      <c r="I158" s="36">
        <v>39123.750000000007</v>
      </c>
      <c r="J158" s="36">
        <v>39457.5</v>
      </c>
      <c r="K158" s="31">
        <v>38790</v>
      </c>
      <c r="L158" s="31">
        <v>38069.1</v>
      </c>
      <c r="M158" s="31">
        <v>0.30501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1401.2</v>
      </c>
      <c r="D159" s="36">
        <v>1388.7833333333335</v>
      </c>
      <c r="E159" s="36">
        <v>1370.866666666667</v>
      </c>
      <c r="F159" s="36">
        <v>1340.5333333333335</v>
      </c>
      <c r="G159" s="36">
        <v>1322.616666666667</v>
      </c>
      <c r="H159" s="36">
        <v>1419.116666666667</v>
      </c>
      <c r="I159" s="36">
        <v>1437.0333333333335</v>
      </c>
      <c r="J159" s="36">
        <v>1467.366666666667</v>
      </c>
      <c r="K159" s="31">
        <v>1406.7</v>
      </c>
      <c r="L159" s="31">
        <v>1358.45</v>
      </c>
      <c r="M159" s="31">
        <v>5.4131799999999997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3850.25</v>
      </c>
      <c r="D160" s="36">
        <v>3818.5666666666671</v>
      </c>
      <c r="E160" s="36">
        <v>3763.6833333333343</v>
      </c>
      <c r="F160" s="36">
        <v>3677.1166666666672</v>
      </c>
      <c r="G160" s="36">
        <v>3622.2333333333345</v>
      </c>
      <c r="H160" s="36">
        <v>3905.1333333333341</v>
      </c>
      <c r="I160" s="36">
        <v>3960.0166666666664</v>
      </c>
      <c r="J160" s="36">
        <v>4046.5833333333339</v>
      </c>
      <c r="K160" s="31">
        <v>3873.45</v>
      </c>
      <c r="L160" s="31">
        <v>3732</v>
      </c>
      <c r="M160" s="31">
        <v>10.057259999999999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301.25</v>
      </c>
      <c r="D161" s="36">
        <v>300.41666666666669</v>
      </c>
      <c r="E161" s="36">
        <v>297.83333333333337</v>
      </c>
      <c r="F161" s="36">
        <v>294.41666666666669</v>
      </c>
      <c r="G161" s="36">
        <v>291.83333333333337</v>
      </c>
      <c r="H161" s="36">
        <v>303.83333333333337</v>
      </c>
      <c r="I161" s="36">
        <v>306.41666666666674</v>
      </c>
      <c r="J161" s="36">
        <v>309.83333333333337</v>
      </c>
      <c r="K161" s="31">
        <v>303</v>
      </c>
      <c r="L161" s="31">
        <v>297</v>
      </c>
      <c r="M161" s="31">
        <v>40.199159999999999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3123.7</v>
      </c>
      <c r="D162" s="36">
        <v>3118.7000000000003</v>
      </c>
      <c r="E162" s="36">
        <v>3094.4000000000005</v>
      </c>
      <c r="F162" s="36">
        <v>3065.1000000000004</v>
      </c>
      <c r="G162" s="36">
        <v>3040.8000000000006</v>
      </c>
      <c r="H162" s="36">
        <v>3148.0000000000005</v>
      </c>
      <c r="I162" s="36">
        <v>3172.3000000000006</v>
      </c>
      <c r="J162" s="36">
        <v>3201.6000000000004</v>
      </c>
      <c r="K162" s="31">
        <v>3143</v>
      </c>
      <c r="L162" s="31">
        <v>3089.4</v>
      </c>
      <c r="M162" s="31">
        <v>7.0723599999999998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818.05</v>
      </c>
      <c r="D163" s="36">
        <v>814.61666666666667</v>
      </c>
      <c r="E163" s="36">
        <v>808.23333333333335</v>
      </c>
      <c r="F163" s="36">
        <v>798.41666666666663</v>
      </c>
      <c r="G163" s="36">
        <v>792.0333333333333</v>
      </c>
      <c r="H163" s="36">
        <v>824.43333333333339</v>
      </c>
      <c r="I163" s="36">
        <v>830.81666666666683</v>
      </c>
      <c r="J163" s="36">
        <v>840.63333333333344</v>
      </c>
      <c r="K163" s="31">
        <v>821</v>
      </c>
      <c r="L163" s="31">
        <v>804.8</v>
      </c>
      <c r="M163" s="31">
        <v>7.8714000000000004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6846.45</v>
      </c>
      <c r="D164" s="36">
        <v>6847.5666666666666</v>
      </c>
      <c r="E164" s="36">
        <v>6808.8833333333332</v>
      </c>
      <c r="F164" s="36">
        <v>6771.3166666666666</v>
      </c>
      <c r="G164" s="36">
        <v>6732.6333333333332</v>
      </c>
      <c r="H164" s="36">
        <v>6885.1333333333332</v>
      </c>
      <c r="I164" s="36">
        <v>6923.8166666666657</v>
      </c>
      <c r="J164" s="36">
        <v>6961.3833333333332</v>
      </c>
      <c r="K164" s="31">
        <v>6886.25</v>
      </c>
      <c r="L164" s="31">
        <v>6810</v>
      </c>
      <c r="M164" s="31">
        <v>1.8089299999999999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465.5</v>
      </c>
      <c r="D165" s="36">
        <v>463.4666666666667</v>
      </c>
      <c r="E165" s="36">
        <v>454.53333333333342</v>
      </c>
      <c r="F165" s="36">
        <v>443.56666666666672</v>
      </c>
      <c r="G165" s="36">
        <v>434.63333333333344</v>
      </c>
      <c r="H165" s="36">
        <v>474.43333333333339</v>
      </c>
      <c r="I165" s="36">
        <v>483.36666666666667</v>
      </c>
      <c r="J165" s="36">
        <v>494.33333333333337</v>
      </c>
      <c r="K165" s="31">
        <v>472.4</v>
      </c>
      <c r="L165" s="31">
        <v>452.5</v>
      </c>
      <c r="M165" s="31">
        <v>30.66255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483.55</v>
      </c>
      <c r="D166" s="36">
        <v>476.75</v>
      </c>
      <c r="E166" s="36">
        <v>467.85</v>
      </c>
      <c r="F166" s="36">
        <v>452.15000000000003</v>
      </c>
      <c r="G166" s="36">
        <v>443.25000000000006</v>
      </c>
      <c r="H166" s="36">
        <v>492.45</v>
      </c>
      <c r="I166" s="36">
        <v>501.34999999999997</v>
      </c>
      <c r="J166" s="36">
        <v>517.04999999999995</v>
      </c>
      <c r="K166" s="31">
        <v>485.65</v>
      </c>
      <c r="L166" s="31">
        <v>461.05</v>
      </c>
      <c r="M166" s="31">
        <v>329.44220999999999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309.35000000000002</v>
      </c>
      <c r="D167" s="36">
        <v>305.59999999999997</v>
      </c>
      <c r="E167" s="36">
        <v>300.54999999999995</v>
      </c>
      <c r="F167" s="36">
        <v>291.75</v>
      </c>
      <c r="G167" s="36">
        <v>286.7</v>
      </c>
      <c r="H167" s="36">
        <v>314.39999999999992</v>
      </c>
      <c r="I167" s="36">
        <v>319.45</v>
      </c>
      <c r="J167" s="36">
        <v>328.24999999999989</v>
      </c>
      <c r="K167" s="31">
        <v>310.64999999999998</v>
      </c>
      <c r="L167" s="31">
        <v>296.8</v>
      </c>
      <c r="M167" s="31">
        <v>380.16104000000001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1761</v>
      </c>
      <c r="D168" s="36">
        <v>1768.8</v>
      </c>
      <c r="E168" s="36">
        <v>1715.6</v>
      </c>
      <c r="F168" s="36">
        <v>1670.2</v>
      </c>
      <c r="G168" s="36">
        <v>1617</v>
      </c>
      <c r="H168" s="36">
        <v>1814.1999999999998</v>
      </c>
      <c r="I168" s="36">
        <v>1867.4</v>
      </c>
      <c r="J168" s="36">
        <v>1912.7999999999997</v>
      </c>
      <c r="K168" s="31">
        <v>1822</v>
      </c>
      <c r="L168" s="31">
        <v>1723.4</v>
      </c>
      <c r="M168" s="31">
        <v>11.754049999999999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16841.5</v>
      </c>
      <c r="D169" s="36">
        <v>16744.599999999999</v>
      </c>
      <c r="E169" s="36">
        <v>16541.999999999996</v>
      </c>
      <c r="F169" s="36">
        <v>16242.499999999996</v>
      </c>
      <c r="G169" s="36">
        <v>16039.899999999994</v>
      </c>
      <c r="H169" s="36">
        <v>17044.099999999999</v>
      </c>
      <c r="I169" s="36">
        <v>17246.700000000004</v>
      </c>
      <c r="J169" s="36">
        <v>17546.2</v>
      </c>
      <c r="K169" s="31">
        <v>16947.2</v>
      </c>
      <c r="L169" s="31">
        <v>16445.099999999999</v>
      </c>
      <c r="M169" s="31">
        <v>0.26368999999999998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125.1</v>
      </c>
      <c r="D170" s="36">
        <v>124.58333333333333</v>
      </c>
      <c r="E170" s="36">
        <v>123.56666666666666</v>
      </c>
      <c r="F170" s="36">
        <v>122.03333333333333</v>
      </c>
      <c r="G170" s="36">
        <v>121.01666666666667</v>
      </c>
      <c r="H170" s="36">
        <v>126.11666666666666</v>
      </c>
      <c r="I170" s="36">
        <v>127.13333333333334</v>
      </c>
      <c r="J170" s="36">
        <v>128.66666666666666</v>
      </c>
      <c r="K170" s="31">
        <v>125.6</v>
      </c>
      <c r="L170" s="31">
        <v>123.05</v>
      </c>
      <c r="M170" s="31">
        <v>280.76164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496.8</v>
      </c>
      <c r="D171" s="36">
        <v>492.16666666666669</v>
      </c>
      <c r="E171" s="36">
        <v>482.63333333333338</v>
      </c>
      <c r="F171" s="36">
        <v>468.4666666666667</v>
      </c>
      <c r="G171" s="36">
        <v>458.93333333333339</v>
      </c>
      <c r="H171" s="36">
        <v>506.33333333333337</v>
      </c>
      <c r="I171" s="36">
        <v>515.86666666666667</v>
      </c>
      <c r="J171" s="36">
        <v>530.0333333333333</v>
      </c>
      <c r="K171" s="31">
        <v>501.7</v>
      </c>
      <c r="L171" s="31">
        <v>478</v>
      </c>
      <c r="M171" s="31">
        <v>324.16014999999999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374.55</v>
      </c>
      <c r="D172" s="36">
        <v>375.64999999999992</v>
      </c>
      <c r="E172" s="36">
        <v>369.29999999999984</v>
      </c>
      <c r="F172" s="36">
        <v>364.0499999999999</v>
      </c>
      <c r="G172" s="36">
        <v>357.69999999999982</v>
      </c>
      <c r="H172" s="36">
        <v>380.89999999999986</v>
      </c>
      <c r="I172" s="36">
        <v>387.24999999999989</v>
      </c>
      <c r="J172" s="36">
        <v>392.49999999999989</v>
      </c>
      <c r="K172" s="31">
        <v>382</v>
      </c>
      <c r="L172" s="31">
        <v>370.4</v>
      </c>
      <c r="M172" s="31">
        <v>272.49200000000002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2939.9</v>
      </c>
      <c r="D173" s="36">
        <v>2912.2999999999997</v>
      </c>
      <c r="E173" s="36">
        <v>2880.5999999999995</v>
      </c>
      <c r="F173" s="36">
        <v>2821.2999999999997</v>
      </c>
      <c r="G173" s="36">
        <v>2789.5999999999995</v>
      </c>
      <c r="H173" s="36">
        <v>2971.5999999999995</v>
      </c>
      <c r="I173" s="36">
        <v>3003.2999999999993</v>
      </c>
      <c r="J173" s="36">
        <v>3062.5999999999995</v>
      </c>
      <c r="K173" s="31">
        <v>2944</v>
      </c>
      <c r="L173" s="31">
        <v>2853</v>
      </c>
      <c r="M173" s="31">
        <v>92.793480000000002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715.55</v>
      </c>
      <c r="D174" s="36">
        <v>714.5</v>
      </c>
      <c r="E174" s="36">
        <v>705.4</v>
      </c>
      <c r="F174" s="36">
        <v>695.25</v>
      </c>
      <c r="G174" s="36">
        <v>686.15</v>
      </c>
      <c r="H174" s="36">
        <v>724.65</v>
      </c>
      <c r="I174" s="36">
        <v>733.74999999999989</v>
      </c>
      <c r="J174" s="36">
        <v>743.9</v>
      </c>
      <c r="K174" s="31">
        <v>723.6</v>
      </c>
      <c r="L174" s="31">
        <v>704.35</v>
      </c>
      <c r="M174" s="31">
        <v>19.56654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1425.85</v>
      </c>
      <c r="D175" s="36">
        <v>1428.6166666666668</v>
      </c>
      <c r="E175" s="36">
        <v>1417.2333333333336</v>
      </c>
      <c r="F175" s="36">
        <v>1408.6166666666668</v>
      </c>
      <c r="G175" s="36">
        <v>1397.2333333333336</v>
      </c>
      <c r="H175" s="36">
        <v>1437.2333333333336</v>
      </c>
      <c r="I175" s="36">
        <v>1448.6166666666668</v>
      </c>
      <c r="J175" s="36">
        <v>1457.2333333333336</v>
      </c>
      <c r="K175" s="31">
        <v>1440</v>
      </c>
      <c r="L175" s="31">
        <v>1420</v>
      </c>
      <c r="M175" s="31">
        <v>12.799289999999999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2312.3000000000002</v>
      </c>
      <c r="D176" s="36">
        <v>2289.1</v>
      </c>
      <c r="E176" s="36">
        <v>2261.25</v>
      </c>
      <c r="F176" s="36">
        <v>2210.2000000000003</v>
      </c>
      <c r="G176" s="36">
        <v>2182.3500000000004</v>
      </c>
      <c r="H176" s="36">
        <v>2340.1499999999996</v>
      </c>
      <c r="I176" s="36">
        <v>2367.9999999999991</v>
      </c>
      <c r="J176" s="36">
        <v>2419.0499999999993</v>
      </c>
      <c r="K176" s="31">
        <v>2316.9499999999998</v>
      </c>
      <c r="L176" s="31">
        <v>2238.0500000000002</v>
      </c>
      <c r="M176" s="31">
        <v>5.0894399999999997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156.69999999999999</v>
      </c>
      <c r="D177" s="36">
        <v>155.33333333333334</v>
      </c>
      <c r="E177" s="36">
        <v>152.66666666666669</v>
      </c>
      <c r="F177" s="36">
        <v>148.63333333333335</v>
      </c>
      <c r="G177" s="36">
        <v>145.9666666666667</v>
      </c>
      <c r="H177" s="36">
        <v>159.36666666666667</v>
      </c>
      <c r="I177" s="36">
        <v>162.03333333333336</v>
      </c>
      <c r="J177" s="36">
        <v>166.06666666666666</v>
      </c>
      <c r="K177" s="31">
        <v>158</v>
      </c>
      <c r="L177" s="31">
        <v>151.30000000000001</v>
      </c>
      <c r="M177" s="31">
        <v>306.95632000000001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26077.5</v>
      </c>
      <c r="D178" s="36">
        <v>25946.233333333334</v>
      </c>
      <c r="E178" s="36">
        <v>25642.466666666667</v>
      </c>
      <c r="F178" s="36">
        <v>25207.433333333334</v>
      </c>
      <c r="G178" s="36">
        <v>24903.666666666668</v>
      </c>
      <c r="H178" s="36">
        <v>26381.266666666666</v>
      </c>
      <c r="I178" s="36">
        <v>26685.033333333336</v>
      </c>
      <c r="J178" s="36">
        <v>27120.066666666666</v>
      </c>
      <c r="K178" s="31">
        <v>26250</v>
      </c>
      <c r="L178" s="31">
        <v>25511.200000000001</v>
      </c>
      <c r="M178" s="31">
        <v>0.77512999999999999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2497.9499999999998</v>
      </c>
      <c r="D179" s="36">
        <v>2488.3166666666666</v>
      </c>
      <c r="E179" s="36">
        <v>2469.6833333333334</v>
      </c>
      <c r="F179" s="36">
        <v>2441.416666666667</v>
      </c>
      <c r="G179" s="36">
        <v>2422.7833333333338</v>
      </c>
      <c r="H179" s="36">
        <v>2516.583333333333</v>
      </c>
      <c r="I179" s="36">
        <v>2535.2166666666662</v>
      </c>
      <c r="J179" s="36">
        <v>2563.4833333333327</v>
      </c>
      <c r="K179" s="31">
        <v>2506.9499999999998</v>
      </c>
      <c r="L179" s="31">
        <v>2460.0500000000002</v>
      </c>
      <c r="M179" s="31">
        <v>7.41378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6875.1</v>
      </c>
      <c r="D180" s="36">
        <v>6825.6833333333334</v>
      </c>
      <c r="E180" s="36">
        <v>6755.416666666667</v>
      </c>
      <c r="F180" s="36">
        <v>6635.7333333333336</v>
      </c>
      <c r="G180" s="36">
        <v>6565.4666666666672</v>
      </c>
      <c r="H180" s="36">
        <v>6945.3666666666668</v>
      </c>
      <c r="I180" s="36">
        <v>7015.6333333333332</v>
      </c>
      <c r="J180" s="36">
        <v>7135.3166666666666</v>
      </c>
      <c r="K180" s="31">
        <v>6895.95</v>
      </c>
      <c r="L180" s="31">
        <v>6706</v>
      </c>
      <c r="M180" s="31">
        <v>2.6314500000000001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664.45</v>
      </c>
      <c r="D181" s="36">
        <v>660.16666666666663</v>
      </c>
      <c r="E181" s="36">
        <v>654.38333333333321</v>
      </c>
      <c r="F181" s="36">
        <v>644.31666666666661</v>
      </c>
      <c r="G181" s="36">
        <v>638.53333333333319</v>
      </c>
      <c r="H181" s="36">
        <v>670.23333333333323</v>
      </c>
      <c r="I181" s="36">
        <v>676.01666666666677</v>
      </c>
      <c r="J181" s="36">
        <v>686.08333333333326</v>
      </c>
      <c r="K181" s="31">
        <v>665.95</v>
      </c>
      <c r="L181" s="31">
        <v>650.1</v>
      </c>
      <c r="M181" s="31">
        <v>8.4353599999999993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829.95</v>
      </c>
      <c r="D182" s="36">
        <v>823.98333333333323</v>
      </c>
      <c r="E182" s="36">
        <v>816.46666666666647</v>
      </c>
      <c r="F182" s="36">
        <v>802.98333333333323</v>
      </c>
      <c r="G182" s="36">
        <v>795.46666666666647</v>
      </c>
      <c r="H182" s="36">
        <v>837.46666666666647</v>
      </c>
      <c r="I182" s="36">
        <v>844.98333333333312</v>
      </c>
      <c r="J182" s="36">
        <v>858.46666666666647</v>
      </c>
      <c r="K182" s="31">
        <v>831.5</v>
      </c>
      <c r="L182" s="31">
        <v>810.5</v>
      </c>
      <c r="M182" s="31">
        <v>250.61284000000001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152.75</v>
      </c>
      <c r="D183" s="36">
        <v>150.73333333333335</v>
      </c>
      <c r="E183" s="36">
        <v>147.6166666666667</v>
      </c>
      <c r="F183" s="36">
        <v>142.48333333333335</v>
      </c>
      <c r="G183" s="36">
        <v>139.3666666666667</v>
      </c>
      <c r="H183" s="36">
        <v>155.8666666666667</v>
      </c>
      <c r="I183" s="36">
        <v>158.98333333333338</v>
      </c>
      <c r="J183" s="36">
        <v>164.1166666666667</v>
      </c>
      <c r="K183" s="31">
        <v>153.85</v>
      </c>
      <c r="L183" s="31">
        <v>145.6</v>
      </c>
      <c r="M183" s="31">
        <v>412.07265999999998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1506.85</v>
      </c>
      <c r="D184" s="36">
        <v>1496.3666666666668</v>
      </c>
      <c r="E184" s="36">
        <v>1482.6333333333337</v>
      </c>
      <c r="F184" s="36">
        <v>1458.416666666667</v>
      </c>
      <c r="G184" s="36">
        <v>1444.6833333333338</v>
      </c>
      <c r="H184" s="36">
        <v>1520.5833333333335</v>
      </c>
      <c r="I184" s="36">
        <v>1534.3166666666666</v>
      </c>
      <c r="J184" s="36">
        <v>1558.5333333333333</v>
      </c>
      <c r="K184" s="31">
        <v>1510.1</v>
      </c>
      <c r="L184" s="31">
        <v>1472.15</v>
      </c>
      <c r="M184" s="31">
        <v>34.046639999999996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720.35</v>
      </c>
      <c r="D185" s="36">
        <v>719</v>
      </c>
      <c r="E185" s="36">
        <v>710.85</v>
      </c>
      <c r="F185" s="36">
        <v>701.35</v>
      </c>
      <c r="G185" s="36">
        <v>693.2</v>
      </c>
      <c r="H185" s="36">
        <v>728.5</v>
      </c>
      <c r="I185" s="36">
        <v>736.65000000000009</v>
      </c>
      <c r="J185" s="36">
        <v>746.15</v>
      </c>
      <c r="K185" s="31">
        <v>727.15</v>
      </c>
      <c r="L185" s="31">
        <v>709.5</v>
      </c>
      <c r="M185" s="31">
        <v>15.5342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695.2</v>
      </c>
      <c r="D186" s="36">
        <v>691.33333333333337</v>
      </c>
      <c r="E186" s="36">
        <v>685.66666666666674</v>
      </c>
      <c r="F186" s="36">
        <v>676.13333333333333</v>
      </c>
      <c r="G186" s="36">
        <v>670.4666666666667</v>
      </c>
      <c r="H186" s="36">
        <v>700.86666666666679</v>
      </c>
      <c r="I186" s="36">
        <v>706.53333333333353</v>
      </c>
      <c r="J186" s="36">
        <v>716.06666666666683</v>
      </c>
      <c r="K186" s="31">
        <v>697</v>
      </c>
      <c r="L186" s="31">
        <v>681.8</v>
      </c>
      <c r="M186" s="31">
        <v>5.2306800000000004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2407.65</v>
      </c>
      <c r="D187" s="36">
        <v>2408.15</v>
      </c>
      <c r="E187" s="36">
        <v>2386.65</v>
      </c>
      <c r="F187" s="36">
        <v>2365.65</v>
      </c>
      <c r="G187" s="36">
        <v>2344.15</v>
      </c>
      <c r="H187" s="36">
        <v>2429.15</v>
      </c>
      <c r="I187" s="36">
        <v>2450.65</v>
      </c>
      <c r="J187" s="36">
        <v>2471.65</v>
      </c>
      <c r="K187" s="31">
        <v>2429.65</v>
      </c>
      <c r="L187" s="31">
        <v>2387.15</v>
      </c>
      <c r="M187" s="31">
        <v>7.47356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1056.1500000000001</v>
      </c>
      <c r="D188" s="36">
        <v>1045.2333333333333</v>
      </c>
      <c r="E188" s="36">
        <v>1028.8666666666668</v>
      </c>
      <c r="F188" s="36">
        <v>1001.5833333333335</v>
      </c>
      <c r="G188" s="36">
        <v>985.21666666666692</v>
      </c>
      <c r="H188" s="36">
        <v>1072.5166666666667</v>
      </c>
      <c r="I188" s="36">
        <v>1088.883333333333</v>
      </c>
      <c r="J188" s="36">
        <v>1116.1666666666665</v>
      </c>
      <c r="K188" s="31">
        <v>1061.5999999999999</v>
      </c>
      <c r="L188" s="31">
        <v>1017.95</v>
      </c>
      <c r="M188" s="31">
        <v>24.773779999999999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1812.75</v>
      </c>
      <c r="D189" s="36">
        <v>1803.5333333333335</v>
      </c>
      <c r="E189" s="36">
        <v>1789.3166666666671</v>
      </c>
      <c r="F189" s="36">
        <v>1765.8833333333334</v>
      </c>
      <c r="G189" s="36">
        <v>1751.666666666667</v>
      </c>
      <c r="H189" s="36">
        <v>1826.9666666666672</v>
      </c>
      <c r="I189" s="36">
        <v>1841.1833333333338</v>
      </c>
      <c r="J189" s="36">
        <v>1864.6166666666672</v>
      </c>
      <c r="K189" s="31">
        <v>1817.75</v>
      </c>
      <c r="L189" s="31">
        <v>1780.1</v>
      </c>
      <c r="M189" s="31">
        <v>4.0670400000000004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3893.95</v>
      </c>
      <c r="D190" s="36">
        <v>3882.0833333333335</v>
      </c>
      <c r="E190" s="36">
        <v>3849.166666666667</v>
      </c>
      <c r="F190" s="36">
        <v>3804.3833333333337</v>
      </c>
      <c r="G190" s="36">
        <v>3771.4666666666672</v>
      </c>
      <c r="H190" s="36">
        <v>3926.8666666666668</v>
      </c>
      <c r="I190" s="36">
        <v>3959.7833333333338</v>
      </c>
      <c r="J190" s="36">
        <v>4004.5666666666666</v>
      </c>
      <c r="K190" s="31">
        <v>3915</v>
      </c>
      <c r="L190" s="31">
        <v>3837.3</v>
      </c>
      <c r="M190" s="31">
        <v>45.524450000000002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1135.6500000000001</v>
      </c>
      <c r="D191" s="36">
        <v>1138.75</v>
      </c>
      <c r="E191" s="36">
        <v>1128.5</v>
      </c>
      <c r="F191" s="36">
        <v>1121.3499999999999</v>
      </c>
      <c r="G191" s="36">
        <v>1111.0999999999999</v>
      </c>
      <c r="H191" s="36">
        <v>1145.9000000000001</v>
      </c>
      <c r="I191" s="36">
        <v>1156.1500000000001</v>
      </c>
      <c r="J191" s="36">
        <v>1163.3000000000002</v>
      </c>
      <c r="K191" s="31">
        <v>1149</v>
      </c>
      <c r="L191" s="31">
        <v>1131.5999999999999</v>
      </c>
      <c r="M191" s="31">
        <v>18.772480000000002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7120</v>
      </c>
      <c r="D192" s="36">
        <v>7081.666666666667</v>
      </c>
      <c r="E192" s="36">
        <v>6998.3333333333339</v>
      </c>
      <c r="F192" s="36">
        <v>6876.666666666667</v>
      </c>
      <c r="G192" s="36">
        <v>6793.3333333333339</v>
      </c>
      <c r="H192" s="36">
        <v>7203.3333333333339</v>
      </c>
      <c r="I192" s="36">
        <v>7286.6666666666679</v>
      </c>
      <c r="J192" s="36">
        <v>7408.3333333333339</v>
      </c>
      <c r="K192" s="31">
        <v>7165</v>
      </c>
      <c r="L192" s="31">
        <v>6960</v>
      </c>
      <c r="M192" s="31">
        <v>2.3174600000000001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651.4</v>
      </c>
      <c r="D193" s="36">
        <v>643.11666666666667</v>
      </c>
      <c r="E193" s="36">
        <v>632.33333333333337</v>
      </c>
      <c r="F193" s="36">
        <v>613.26666666666665</v>
      </c>
      <c r="G193" s="36">
        <v>602.48333333333335</v>
      </c>
      <c r="H193" s="36">
        <v>662.18333333333339</v>
      </c>
      <c r="I193" s="36">
        <v>672.9666666666667</v>
      </c>
      <c r="J193" s="36">
        <v>692.03333333333342</v>
      </c>
      <c r="K193" s="31">
        <v>653.9</v>
      </c>
      <c r="L193" s="31">
        <v>624.04999999999995</v>
      </c>
      <c r="M193" s="31">
        <v>12.179679999999999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970.5</v>
      </c>
      <c r="D194" s="36">
        <v>959.58333333333337</v>
      </c>
      <c r="E194" s="36">
        <v>946.16666666666674</v>
      </c>
      <c r="F194" s="36">
        <v>921.83333333333337</v>
      </c>
      <c r="G194" s="36">
        <v>908.41666666666674</v>
      </c>
      <c r="H194" s="36">
        <v>983.91666666666674</v>
      </c>
      <c r="I194" s="36">
        <v>997.33333333333348</v>
      </c>
      <c r="J194" s="36">
        <v>1021.6666666666667</v>
      </c>
      <c r="K194" s="31">
        <v>973</v>
      </c>
      <c r="L194" s="31">
        <v>935.25</v>
      </c>
      <c r="M194" s="31">
        <v>155.77866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443.55</v>
      </c>
      <c r="D195" s="36">
        <v>438.75</v>
      </c>
      <c r="E195" s="36">
        <v>431.8</v>
      </c>
      <c r="F195" s="36">
        <v>420.05</v>
      </c>
      <c r="G195" s="36">
        <v>413.1</v>
      </c>
      <c r="H195" s="36">
        <v>450.5</v>
      </c>
      <c r="I195" s="36">
        <v>457.45000000000005</v>
      </c>
      <c r="J195" s="36">
        <v>469.2</v>
      </c>
      <c r="K195" s="31">
        <v>445.7</v>
      </c>
      <c r="L195" s="31">
        <v>427</v>
      </c>
      <c r="M195" s="31">
        <v>150.39562000000001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178.9</v>
      </c>
      <c r="D196" s="36">
        <v>176.45000000000002</v>
      </c>
      <c r="E196" s="36">
        <v>173.25000000000003</v>
      </c>
      <c r="F196" s="36">
        <v>167.60000000000002</v>
      </c>
      <c r="G196" s="36">
        <v>164.40000000000003</v>
      </c>
      <c r="H196" s="36">
        <v>182.10000000000002</v>
      </c>
      <c r="I196" s="36">
        <v>185.3</v>
      </c>
      <c r="J196" s="36">
        <v>190.95000000000002</v>
      </c>
      <c r="K196" s="31">
        <v>179.65</v>
      </c>
      <c r="L196" s="31">
        <v>170.8</v>
      </c>
      <c r="M196" s="31">
        <v>843.19866999999999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1377.6</v>
      </c>
      <c r="D197" s="36">
        <v>1361.8666666666666</v>
      </c>
      <c r="E197" s="36">
        <v>1342.7333333333331</v>
      </c>
      <c r="F197" s="36">
        <v>1307.8666666666666</v>
      </c>
      <c r="G197" s="36">
        <v>1288.7333333333331</v>
      </c>
      <c r="H197" s="36">
        <v>1396.7333333333331</v>
      </c>
      <c r="I197" s="36">
        <v>1415.8666666666668</v>
      </c>
      <c r="J197" s="36">
        <v>1450.7333333333331</v>
      </c>
      <c r="K197" s="31">
        <v>1381</v>
      </c>
      <c r="L197" s="31">
        <v>1327</v>
      </c>
      <c r="M197" s="31">
        <v>57.905990000000003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831.8</v>
      </c>
      <c r="D198" s="36">
        <v>816.76666666666677</v>
      </c>
      <c r="E198" s="36">
        <v>798.83333333333348</v>
      </c>
      <c r="F198" s="36">
        <v>765.86666666666667</v>
      </c>
      <c r="G198" s="36">
        <v>747.93333333333339</v>
      </c>
      <c r="H198" s="36">
        <v>849.73333333333358</v>
      </c>
      <c r="I198" s="36">
        <v>867.66666666666674</v>
      </c>
      <c r="J198" s="36">
        <v>900.63333333333367</v>
      </c>
      <c r="K198" s="31">
        <v>834.7</v>
      </c>
      <c r="L198" s="31">
        <v>783.8</v>
      </c>
      <c r="M198" s="31">
        <v>35.588729999999998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3444.05</v>
      </c>
      <c r="D199" s="36">
        <v>3398.35</v>
      </c>
      <c r="E199" s="36">
        <v>3340.1</v>
      </c>
      <c r="F199" s="36">
        <v>3236.15</v>
      </c>
      <c r="G199" s="36">
        <v>3177.9</v>
      </c>
      <c r="H199" s="36">
        <v>3502.2999999999997</v>
      </c>
      <c r="I199" s="36">
        <v>3560.5499999999997</v>
      </c>
      <c r="J199" s="36">
        <v>3664.4999999999995</v>
      </c>
      <c r="K199" s="31">
        <v>3456.6</v>
      </c>
      <c r="L199" s="31">
        <v>3294.4</v>
      </c>
      <c r="M199" s="31">
        <v>20.840990000000001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2844.95</v>
      </c>
      <c r="D200" s="36">
        <v>2823.5499999999997</v>
      </c>
      <c r="E200" s="36">
        <v>2780.3499999999995</v>
      </c>
      <c r="F200" s="36">
        <v>2715.7499999999995</v>
      </c>
      <c r="G200" s="36">
        <v>2672.5499999999993</v>
      </c>
      <c r="H200" s="36">
        <v>2888.1499999999996</v>
      </c>
      <c r="I200" s="36">
        <v>2931.3499999999995</v>
      </c>
      <c r="J200" s="36">
        <v>2995.95</v>
      </c>
      <c r="K200" s="31">
        <v>2866.75</v>
      </c>
      <c r="L200" s="31">
        <v>2758.95</v>
      </c>
      <c r="M200" s="31">
        <v>3.1161500000000002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1498</v>
      </c>
      <c r="D201" s="36">
        <v>1484.75</v>
      </c>
      <c r="E201" s="36">
        <v>1464.5</v>
      </c>
      <c r="F201" s="36">
        <v>1431</v>
      </c>
      <c r="G201" s="36">
        <v>1410.75</v>
      </c>
      <c r="H201" s="36">
        <v>1518.25</v>
      </c>
      <c r="I201" s="36">
        <v>1538.5</v>
      </c>
      <c r="J201" s="36">
        <v>1572</v>
      </c>
      <c r="K201" s="31">
        <v>1505</v>
      </c>
      <c r="L201" s="31">
        <v>1451.25</v>
      </c>
      <c r="M201" s="31">
        <v>4.5217099999999997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4964.6000000000004</v>
      </c>
      <c r="D202" s="36">
        <v>4938.666666666667</v>
      </c>
      <c r="E202" s="36">
        <v>4866.9333333333343</v>
      </c>
      <c r="F202" s="36">
        <v>4769.2666666666673</v>
      </c>
      <c r="G202" s="36">
        <v>4697.5333333333347</v>
      </c>
      <c r="H202" s="36">
        <v>5036.3333333333339</v>
      </c>
      <c r="I202" s="36">
        <v>5108.0666666666657</v>
      </c>
      <c r="J202" s="36">
        <v>5205.7333333333336</v>
      </c>
      <c r="K202" s="31">
        <v>5010.3999999999996</v>
      </c>
      <c r="L202" s="31">
        <v>4841</v>
      </c>
      <c r="M202" s="31">
        <v>4.8861100000000004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3930.75</v>
      </c>
      <c r="D203" s="36">
        <v>3912.0666666666671</v>
      </c>
      <c r="E203" s="36">
        <v>3868.733333333334</v>
      </c>
      <c r="F203" s="36">
        <v>3806.7166666666672</v>
      </c>
      <c r="G203" s="36">
        <v>3763.3833333333341</v>
      </c>
      <c r="H203" s="36">
        <v>3974.0833333333339</v>
      </c>
      <c r="I203" s="36">
        <v>4017.416666666667</v>
      </c>
      <c r="J203" s="36">
        <v>4079.4333333333338</v>
      </c>
      <c r="K203" s="31">
        <v>3955.4</v>
      </c>
      <c r="L203" s="31">
        <v>3850.05</v>
      </c>
      <c r="M203" s="31">
        <v>2.4181499999999998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539.75</v>
      </c>
      <c r="D204" s="36">
        <v>538.95000000000005</v>
      </c>
      <c r="E204" s="36">
        <v>535.00000000000011</v>
      </c>
      <c r="F204" s="36">
        <v>530.25000000000011</v>
      </c>
      <c r="G204" s="36">
        <v>526.30000000000018</v>
      </c>
      <c r="H204" s="36">
        <v>543.70000000000005</v>
      </c>
      <c r="I204" s="36">
        <v>547.64999999999986</v>
      </c>
      <c r="J204" s="36">
        <v>552.4</v>
      </c>
      <c r="K204" s="31">
        <v>542.9</v>
      </c>
      <c r="L204" s="31">
        <v>534.20000000000005</v>
      </c>
      <c r="M204" s="31">
        <v>22.239190000000001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10463.15</v>
      </c>
      <c r="D205" s="36">
        <v>10311.050000000001</v>
      </c>
      <c r="E205" s="36">
        <v>10117.100000000002</v>
      </c>
      <c r="F205" s="36">
        <v>9771.0500000000011</v>
      </c>
      <c r="G205" s="36">
        <v>9577.1000000000022</v>
      </c>
      <c r="H205" s="36">
        <v>10657.100000000002</v>
      </c>
      <c r="I205" s="36">
        <v>10851.050000000003</v>
      </c>
      <c r="J205" s="36">
        <v>11197.100000000002</v>
      </c>
      <c r="K205" s="31">
        <v>10505</v>
      </c>
      <c r="L205" s="31">
        <v>9965</v>
      </c>
      <c r="M205" s="31">
        <v>5.4528400000000001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146.44999999999999</v>
      </c>
      <c r="D206" s="36">
        <v>147.61666666666667</v>
      </c>
      <c r="E206" s="36">
        <v>144.48333333333335</v>
      </c>
      <c r="F206" s="36">
        <v>142.51666666666668</v>
      </c>
      <c r="G206" s="36">
        <v>139.38333333333335</v>
      </c>
      <c r="H206" s="36">
        <v>149.58333333333334</v>
      </c>
      <c r="I206" s="36">
        <v>152.71666666666667</v>
      </c>
      <c r="J206" s="36">
        <v>154.68333333333334</v>
      </c>
      <c r="K206" s="31">
        <v>150.75</v>
      </c>
      <c r="L206" s="31">
        <v>145.65</v>
      </c>
      <c r="M206" s="31">
        <v>178.94835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2071.1</v>
      </c>
      <c r="D207" s="36">
        <v>2071.0666666666671</v>
      </c>
      <c r="E207" s="36">
        <v>2042.1333333333341</v>
      </c>
      <c r="F207" s="36">
        <v>2013.166666666667</v>
      </c>
      <c r="G207" s="36">
        <v>1984.233333333334</v>
      </c>
      <c r="H207" s="36">
        <v>2100.0333333333342</v>
      </c>
      <c r="I207" s="36">
        <v>2128.9666666666676</v>
      </c>
      <c r="J207" s="36">
        <v>2157.9333333333343</v>
      </c>
      <c r="K207" s="31">
        <v>2100</v>
      </c>
      <c r="L207" s="31">
        <v>2042.1</v>
      </c>
      <c r="M207" s="31">
        <v>2.7978000000000001</v>
      </c>
      <c r="N207" s="1"/>
      <c r="O207" s="1"/>
    </row>
    <row r="208" spans="1:15" ht="12.75" customHeight="1">
      <c r="A208" s="51">
        <v>203</v>
      </c>
      <c r="B208" s="53" t="s">
        <v>1053</v>
      </c>
      <c r="C208" s="31">
        <v>1307.55</v>
      </c>
      <c r="D208" s="36">
        <v>1307.4000000000001</v>
      </c>
      <c r="E208" s="36">
        <v>1294.8000000000002</v>
      </c>
      <c r="F208" s="36">
        <v>1282.0500000000002</v>
      </c>
      <c r="G208" s="36">
        <v>1269.4500000000003</v>
      </c>
      <c r="H208" s="36">
        <v>1320.15</v>
      </c>
      <c r="I208" s="36">
        <v>1332.75</v>
      </c>
      <c r="J208" s="36">
        <v>1345.5</v>
      </c>
      <c r="K208" s="31">
        <v>1320</v>
      </c>
      <c r="L208" s="31">
        <v>1294.6500000000001</v>
      </c>
      <c r="M208" s="31">
        <v>11.51764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1518.6</v>
      </c>
      <c r="D209" s="36">
        <v>1514.8666666666668</v>
      </c>
      <c r="E209" s="36">
        <v>1501.7333333333336</v>
      </c>
      <c r="F209" s="36">
        <v>1484.8666666666668</v>
      </c>
      <c r="G209" s="36">
        <v>1471.7333333333336</v>
      </c>
      <c r="H209" s="36">
        <v>1531.7333333333336</v>
      </c>
      <c r="I209" s="36">
        <v>1544.8666666666668</v>
      </c>
      <c r="J209" s="36">
        <v>1561.7333333333336</v>
      </c>
      <c r="K209" s="31">
        <v>1528</v>
      </c>
      <c r="L209" s="31">
        <v>1498</v>
      </c>
      <c r="M209" s="31">
        <v>20.98282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460.65</v>
      </c>
      <c r="D210" s="36">
        <v>458.48333333333329</v>
      </c>
      <c r="E210" s="36">
        <v>454.01666666666659</v>
      </c>
      <c r="F210" s="36">
        <v>447.38333333333333</v>
      </c>
      <c r="G210" s="36">
        <v>442.91666666666663</v>
      </c>
      <c r="H210" s="36">
        <v>465.11666666666656</v>
      </c>
      <c r="I210" s="36">
        <v>469.58333333333326</v>
      </c>
      <c r="J210" s="36">
        <v>476.21666666666653</v>
      </c>
      <c r="K210" s="31">
        <v>462.95</v>
      </c>
      <c r="L210" s="31">
        <v>451.85</v>
      </c>
      <c r="M210" s="31">
        <v>112.83521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15.85</v>
      </c>
      <c r="D211" s="36">
        <v>15.6</v>
      </c>
      <c r="E211" s="36">
        <v>15.149999999999999</v>
      </c>
      <c r="F211" s="36">
        <v>14.45</v>
      </c>
      <c r="G211" s="36">
        <v>13.999999999999998</v>
      </c>
      <c r="H211" s="36">
        <v>16.299999999999997</v>
      </c>
      <c r="I211" s="36">
        <v>16.75</v>
      </c>
      <c r="J211" s="36">
        <v>17.45</v>
      </c>
      <c r="K211" s="31">
        <v>16.05</v>
      </c>
      <c r="L211" s="31">
        <v>14.9</v>
      </c>
      <c r="M211" s="31">
        <v>12514.04862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1451.5</v>
      </c>
      <c r="D212" s="36">
        <v>1438.8833333333332</v>
      </c>
      <c r="E212" s="36">
        <v>1417.8666666666663</v>
      </c>
      <c r="F212" s="36">
        <v>1384.2333333333331</v>
      </c>
      <c r="G212" s="36">
        <v>1363.2166666666662</v>
      </c>
      <c r="H212" s="36">
        <v>1472.5166666666664</v>
      </c>
      <c r="I212" s="36">
        <v>1493.5333333333333</v>
      </c>
      <c r="J212" s="36">
        <v>1527.1666666666665</v>
      </c>
      <c r="K212" s="31">
        <v>1459.9</v>
      </c>
      <c r="L212" s="31">
        <v>1405.25</v>
      </c>
      <c r="M212" s="31">
        <v>6.84903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484.55</v>
      </c>
      <c r="D213" s="36">
        <v>479.75</v>
      </c>
      <c r="E213" s="36">
        <v>473.1</v>
      </c>
      <c r="F213" s="36">
        <v>461.65000000000003</v>
      </c>
      <c r="G213" s="36">
        <v>455.00000000000006</v>
      </c>
      <c r="H213" s="36">
        <v>491.2</v>
      </c>
      <c r="I213" s="36">
        <v>497.84999999999997</v>
      </c>
      <c r="J213" s="36">
        <v>509.29999999999995</v>
      </c>
      <c r="K213" s="31">
        <v>486.4</v>
      </c>
      <c r="L213" s="31">
        <v>468.3</v>
      </c>
      <c r="M213" s="31">
        <v>363.36219999999997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23.15</v>
      </c>
      <c r="D214" s="36">
        <v>23.05</v>
      </c>
      <c r="E214" s="36">
        <v>22.75</v>
      </c>
      <c r="F214" s="36">
        <v>22.349999999999998</v>
      </c>
      <c r="G214" s="36">
        <v>22.049999999999997</v>
      </c>
      <c r="H214" s="36">
        <v>23.450000000000003</v>
      </c>
      <c r="I214" s="36">
        <v>23.750000000000007</v>
      </c>
      <c r="J214" s="36">
        <v>24.150000000000006</v>
      </c>
      <c r="K214" s="31">
        <v>23.35</v>
      </c>
      <c r="L214" s="31">
        <v>22.65</v>
      </c>
      <c r="M214" s="31">
        <v>1510.2896499999999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156.25</v>
      </c>
      <c r="D215" s="36">
        <v>155.08333333333334</v>
      </c>
      <c r="E215" s="36">
        <v>152.56666666666669</v>
      </c>
      <c r="F215" s="36">
        <v>148.88333333333335</v>
      </c>
      <c r="G215" s="36">
        <v>146.3666666666667</v>
      </c>
      <c r="H215" s="36">
        <v>158.76666666666668</v>
      </c>
      <c r="I215" s="36">
        <v>161.28333333333333</v>
      </c>
      <c r="J215" s="36">
        <v>164.96666666666667</v>
      </c>
      <c r="K215" s="31">
        <v>157.6</v>
      </c>
      <c r="L215" s="31">
        <v>151.4</v>
      </c>
      <c r="M215" s="31">
        <v>149.39089000000001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184</v>
      </c>
      <c r="D216" s="36">
        <v>183.9</v>
      </c>
      <c r="E216" s="36">
        <v>180.8</v>
      </c>
      <c r="F216" s="36">
        <v>177.6</v>
      </c>
      <c r="G216" s="36">
        <v>174.5</v>
      </c>
      <c r="H216" s="36">
        <v>187.10000000000002</v>
      </c>
      <c r="I216" s="36">
        <v>190.2</v>
      </c>
      <c r="J216" s="36">
        <v>193.40000000000003</v>
      </c>
      <c r="K216" s="31">
        <v>187</v>
      </c>
      <c r="L216" s="31">
        <v>180.7</v>
      </c>
      <c r="M216" s="31">
        <v>331.75407000000001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1055.8</v>
      </c>
      <c r="D217" s="36">
        <v>1051.8333333333333</v>
      </c>
      <c r="E217" s="36">
        <v>1039.9666666666665</v>
      </c>
      <c r="F217" s="36">
        <v>1024.1333333333332</v>
      </c>
      <c r="G217" s="36">
        <v>1012.2666666666664</v>
      </c>
      <c r="H217" s="36">
        <v>1067.6666666666665</v>
      </c>
      <c r="I217" s="36">
        <v>1079.5333333333333</v>
      </c>
      <c r="J217" s="36">
        <v>1095.3666666666666</v>
      </c>
      <c r="K217" s="31">
        <v>1063.7</v>
      </c>
      <c r="L217" s="31">
        <v>1036</v>
      </c>
      <c r="M217" s="31">
        <v>10.646430000000001</v>
      </c>
      <c r="N217" s="1"/>
      <c r="O217" s="1"/>
    </row>
    <row r="218" spans="1:15" ht="12.75" customHeight="1">
      <c r="A218" s="54"/>
      <c r="B218" s="198"/>
      <c r="C218" s="288"/>
      <c r="D218" s="288"/>
      <c r="E218" s="288"/>
      <c r="F218" s="288"/>
      <c r="G218" s="288"/>
      <c r="H218" s="288"/>
      <c r="I218" s="288"/>
      <c r="J218" s="288"/>
      <c r="K218" s="288"/>
      <c r="L218" s="289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6"/>
      <c r="B1" s="36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5" t="s">
        <v>20</v>
      </c>
      <c r="D9" s="365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6"/>
      <c r="L9" s="27"/>
      <c r="M9" s="48"/>
      <c r="N9" s="1"/>
      <c r="O9" s="1"/>
    </row>
    <row r="10" spans="1:15" ht="42.75" customHeight="1">
      <c r="A10" s="361"/>
      <c r="B10" s="364"/>
      <c r="C10" s="364"/>
      <c r="D10" s="36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799.85</v>
      </c>
      <c r="D11" s="36">
        <v>794.5333333333333</v>
      </c>
      <c r="E11" s="36">
        <v>789.06666666666661</v>
      </c>
      <c r="F11" s="36">
        <v>778.2833333333333</v>
      </c>
      <c r="G11" s="36">
        <v>772.81666666666661</v>
      </c>
      <c r="H11" s="36">
        <v>805.31666666666661</v>
      </c>
      <c r="I11" s="36">
        <v>810.7833333333333</v>
      </c>
      <c r="J11" s="36">
        <v>821.56666666666661</v>
      </c>
      <c r="K11" s="31">
        <v>800</v>
      </c>
      <c r="L11" s="31">
        <v>783.75</v>
      </c>
      <c r="M11" s="31">
        <v>2.3466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33752.35</v>
      </c>
      <c r="D12" s="36">
        <v>33864.983333333337</v>
      </c>
      <c r="E12" s="36">
        <v>33429.966666666674</v>
      </c>
      <c r="F12" s="36">
        <v>33107.583333333336</v>
      </c>
      <c r="G12" s="36">
        <v>32672.566666666673</v>
      </c>
      <c r="H12" s="36">
        <v>34187.366666666676</v>
      </c>
      <c r="I12" s="36">
        <v>34622.383333333339</v>
      </c>
      <c r="J12" s="36">
        <v>34944.766666666677</v>
      </c>
      <c r="K12" s="31">
        <v>34300</v>
      </c>
      <c r="L12" s="31">
        <v>33542.6</v>
      </c>
      <c r="M12" s="31">
        <v>6.6989999999999994E-2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8073.25</v>
      </c>
      <c r="D13" s="36">
        <v>8031.4833333333336</v>
      </c>
      <c r="E13" s="36">
        <v>7961.7666666666673</v>
      </c>
      <c r="F13" s="36">
        <v>7850.2833333333338</v>
      </c>
      <c r="G13" s="36">
        <v>7780.5666666666675</v>
      </c>
      <c r="H13" s="36">
        <v>8142.9666666666672</v>
      </c>
      <c r="I13" s="36">
        <v>8212.6833333333343</v>
      </c>
      <c r="J13" s="36">
        <v>8324.1666666666679</v>
      </c>
      <c r="K13" s="31">
        <v>8101.2</v>
      </c>
      <c r="L13" s="31">
        <v>7920</v>
      </c>
      <c r="M13" s="31">
        <v>3.2367300000000001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2499.1</v>
      </c>
      <c r="D14" s="36">
        <v>2486.0833333333335</v>
      </c>
      <c r="E14" s="36">
        <v>2464.416666666667</v>
      </c>
      <c r="F14" s="36">
        <v>2429.7333333333336</v>
      </c>
      <c r="G14" s="36">
        <v>2408.0666666666671</v>
      </c>
      <c r="H14" s="36">
        <v>2520.7666666666669</v>
      </c>
      <c r="I14" s="36">
        <v>2542.4333333333338</v>
      </c>
      <c r="J14" s="36">
        <v>2577.1166666666668</v>
      </c>
      <c r="K14" s="31">
        <v>2507.75</v>
      </c>
      <c r="L14" s="31">
        <v>2451.4</v>
      </c>
      <c r="M14" s="31">
        <v>3.2925499999999999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3730.2</v>
      </c>
      <c r="D15" s="36">
        <v>3704.4833333333336</v>
      </c>
      <c r="E15" s="36">
        <v>3665.7166666666672</v>
      </c>
      <c r="F15" s="36">
        <v>3601.2333333333336</v>
      </c>
      <c r="G15" s="36">
        <v>3562.4666666666672</v>
      </c>
      <c r="H15" s="36">
        <v>3768.9666666666672</v>
      </c>
      <c r="I15" s="36">
        <v>3807.7333333333336</v>
      </c>
      <c r="J15" s="36">
        <v>3872.2166666666672</v>
      </c>
      <c r="K15" s="31">
        <v>3743.25</v>
      </c>
      <c r="L15" s="31">
        <v>3640</v>
      </c>
      <c r="M15" s="31">
        <v>0.28122999999999998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1625.05</v>
      </c>
      <c r="D16" s="36">
        <v>1606</v>
      </c>
      <c r="E16" s="36">
        <v>1580.5</v>
      </c>
      <c r="F16" s="36">
        <v>1535.95</v>
      </c>
      <c r="G16" s="36">
        <v>1510.45</v>
      </c>
      <c r="H16" s="36">
        <v>1650.55</v>
      </c>
      <c r="I16" s="36">
        <v>1676.05</v>
      </c>
      <c r="J16" s="36">
        <v>1720.6</v>
      </c>
      <c r="K16" s="31">
        <v>1631.5</v>
      </c>
      <c r="L16" s="31">
        <v>1561.45</v>
      </c>
      <c r="M16" s="31">
        <v>37.136369999999999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669</v>
      </c>
      <c r="D17" s="36">
        <v>666.63333333333333</v>
      </c>
      <c r="E17" s="36">
        <v>662.76666666666665</v>
      </c>
      <c r="F17" s="36">
        <v>656.5333333333333</v>
      </c>
      <c r="G17" s="36">
        <v>652.66666666666663</v>
      </c>
      <c r="H17" s="36">
        <v>672.86666666666667</v>
      </c>
      <c r="I17" s="36">
        <v>676.73333333333323</v>
      </c>
      <c r="J17" s="36">
        <v>682.9666666666667</v>
      </c>
      <c r="K17" s="31">
        <v>670.5</v>
      </c>
      <c r="L17" s="31">
        <v>660.4</v>
      </c>
      <c r="M17" s="31">
        <v>13.36725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634.54999999999995</v>
      </c>
      <c r="D18" s="36">
        <v>634.18333333333328</v>
      </c>
      <c r="E18" s="36">
        <v>627.36666666666656</v>
      </c>
      <c r="F18" s="36">
        <v>620.18333333333328</v>
      </c>
      <c r="G18" s="36">
        <v>613.36666666666656</v>
      </c>
      <c r="H18" s="36">
        <v>641.36666666666656</v>
      </c>
      <c r="I18" s="36">
        <v>648.18333333333339</v>
      </c>
      <c r="J18" s="36">
        <v>655.36666666666656</v>
      </c>
      <c r="K18" s="31">
        <v>641</v>
      </c>
      <c r="L18" s="31">
        <v>627</v>
      </c>
      <c r="M18" s="31">
        <v>9.7293599999999998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1674.95</v>
      </c>
      <c r="D19" s="36">
        <v>1666.8999999999999</v>
      </c>
      <c r="E19" s="36">
        <v>1628.7999999999997</v>
      </c>
      <c r="F19" s="36">
        <v>1582.6499999999999</v>
      </c>
      <c r="G19" s="36">
        <v>1544.5499999999997</v>
      </c>
      <c r="H19" s="36">
        <v>1713.0499999999997</v>
      </c>
      <c r="I19" s="36">
        <v>1751.1499999999996</v>
      </c>
      <c r="J19" s="36">
        <v>1797.2999999999997</v>
      </c>
      <c r="K19" s="31">
        <v>1705</v>
      </c>
      <c r="L19" s="31">
        <v>1620.75</v>
      </c>
      <c r="M19" s="31">
        <v>3.64602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27494.799999999999</v>
      </c>
      <c r="D20" s="36">
        <v>27386.75</v>
      </c>
      <c r="E20" s="36">
        <v>27158.05</v>
      </c>
      <c r="F20" s="36">
        <v>26821.3</v>
      </c>
      <c r="G20" s="36">
        <v>26592.6</v>
      </c>
      <c r="H20" s="36">
        <v>27723.5</v>
      </c>
      <c r="I20" s="36">
        <v>27952.199999999997</v>
      </c>
      <c r="J20" s="36">
        <v>28288.95</v>
      </c>
      <c r="K20" s="31">
        <v>27615.45</v>
      </c>
      <c r="L20" s="31">
        <v>27050</v>
      </c>
      <c r="M20" s="31">
        <v>0.21939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1462.3</v>
      </c>
      <c r="D21" s="36">
        <v>1441.2666666666667</v>
      </c>
      <c r="E21" s="36">
        <v>1411.0833333333333</v>
      </c>
      <c r="F21" s="36">
        <v>1359.8666666666666</v>
      </c>
      <c r="G21" s="36">
        <v>1329.6833333333332</v>
      </c>
      <c r="H21" s="36">
        <v>1492.4833333333333</v>
      </c>
      <c r="I21" s="36">
        <v>1522.6666666666667</v>
      </c>
      <c r="J21" s="36">
        <v>1573.8833333333334</v>
      </c>
      <c r="K21" s="31">
        <v>1471.45</v>
      </c>
      <c r="L21" s="31">
        <v>1390.05</v>
      </c>
      <c r="M21" s="31">
        <v>3.9126799999999999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1020.05</v>
      </c>
      <c r="D22" s="36">
        <v>1017.35</v>
      </c>
      <c r="E22" s="36">
        <v>989.7</v>
      </c>
      <c r="F22" s="36">
        <v>959.35</v>
      </c>
      <c r="G22" s="36">
        <v>931.7</v>
      </c>
      <c r="H22" s="36">
        <v>1047.7</v>
      </c>
      <c r="I22" s="36">
        <v>1075.3499999999999</v>
      </c>
      <c r="J22" s="36">
        <v>1105.7</v>
      </c>
      <c r="K22" s="31">
        <v>1045</v>
      </c>
      <c r="L22" s="31">
        <v>987</v>
      </c>
      <c r="M22" s="31">
        <v>64.590149999999994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3219.55</v>
      </c>
      <c r="D23" s="36">
        <v>3201.6333333333332</v>
      </c>
      <c r="E23" s="36">
        <v>3169.5166666666664</v>
      </c>
      <c r="F23" s="36">
        <v>3119.4833333333331</v>
      </c>
      <c r="G23" s="36">
        <v>3087.3666666666663</v>
      </c>
      <c r="H23" s="36">
        <v>3251.6666666666665</v>
      </c>
      <c r="I23" s="36">
        <v>3283.7833333333333</v>
      </c>
      <c r="J23" s="36">
        <v>3333.8166666666666</v>
      </c>
      <c r="K23" s="31">
        <v>3233.75</v>
      </c>
      <c r="L23" s="31">
        <v>3151.6</v>
      </c>
      <c r="M23" s="31">
        <v>47.40455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1864.25</v>
      </c>
      <c r="D24" s="36">
        <v>1855.3333333333333</v>
      </c>
      <c r="E24" s="36">
        <v>1821.7166666666665</v>
      </c>
      <c r="F24" s="36">
        <v>1779.1833333333332</v>
      </c>
      <c r="G24" s="36">
        <v>1745.5666666666664</v>
      </c>
      <c r="H24" s="36">
        <v>1897.8666666666666</v>
      </c>
      <c r="I24" s="36">
        <v>1931.4833333333333</v>
      </c>
      <c r="J24" s="36">
        <v>1974.0166666666667</v>
      </c>
      <c r="K24" s="31">
        <v>1888.95</v>
      </c>
      <c r="L24" s="31">
        <v>1812.8</v>
      </c>
      <c r="M24" s="31">
        <v>16.87744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1378.85</v>
      </c>
      <c r="D25" s="36">
        <v>1372.9666666666665</v>
      </c>
      <c r="E25" s="36">
        <v>1360.9333333333329</v>
      </c>
      <c r="F25" s="36">
        <v>1343.0166666666664</v>
      </c>
      <c r="G25" s="36">
        <v>1330.9833333333329</v>
      </c>
      <c r="H25" s="36">
        <v>1390.883333333333</v>
      </c>
      <c r="I25" s="36">
        <v>1402.9166666666663</v>
      </c>
      <c r="J25" s="36">
        <v>1420.833333333333</v>
      </c>
      <c r="K25" s="31">
        <v>1385</v>
      </c>
      <c r="L25" s="31">
        <v>1355.05</v>
      </c>
      <c r="M25" s="31">
        <v>58.840179999999997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767.05</v>
      </c>
      <c r="D26" s="36">
        <v>757.98333333333323</v>
      </c>
      <c r="E26" s="36">
        <v>744.06666666666649</v>
      </c>
      <c r="F26" s="36">
        <v>721.08333333333326</v>
      </c>
      <c r="G26" s="36">
        <v>707.16666666666652</v>
      </c>
      <c r="H26" s="36">
        <v>780.96666666666647</v>
      </c>
      <c r="I26" s="36">
        <v>794.88333333333321</v>
      </c>
      <c r="J26" s="36">
        <v>817.86666666666645</v>
      </c>
      <c r="K26" s="31">
        <v>771.9</v>
      </c>
      <c r="L26" s="31">
        <v>735</v>
      </c>
      <c r="M26" s="31">
        <v>81.205510000000004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978.1</v>
      </c>
      <c r="D27" s="36">
        <v>972.63333333333333</v>
      </c>
      <c r="E27" s="36">
        <v>955.36666666666667</v>
      </c>
      <c r="F27" s="36">
        <v>932.63333333333333</v>
      </c>
      <c r="G27" s="36">
        <v>915.36666666666667</v>
      </c>
      <c r="H27" s="36">
        <v>995.36666666666667</v>
      </c>
      <c r="I27" s="36">
        <v>1012.6333333333333</v>
      </c>
      <c r="J27" s="36">
        <v>1035.3666666666668</v>
      </c>
      <c r="K27" s="31">
        <v>989.9</v>
      </c>
      <c r="L27" s="31">
        <v>949.9</v>
      </c>
      <c r="M27" s="31">
        <v>21.563120000000001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345</v>
      </c>
      <c r="D28" s="36">
        <v>343.98333333333335</v>
      </c>
      <c r="E28" s="36">
        <v>341.06666666666672</v>
      </c>
      <c r="F28" s="36">
        <v>337.13333333333338</v>
      </c>
      <c r="G28" s="36">
        <v>334.21666666666675</v>
      </c>
      <c r="H28" s="36">
        <v>347.91666666666669</v>
      </c>
      <c r="I28" s="36">
        <v>350.83333333333331</v>
      </c>
      <c r="J28" s="36">
        <v>354.76666666666665</v>
      </c>
      <c r="K28" s="31">
        <v>346.9</v>
      </c>
      <c r="L28" s="31">
        <v>340.05</v>
      </c>
      <c r="M28" s="31">
        <v>17.580719999999999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231.9</v>
      </c>
      <c r="D29" s="36">
        <v>233.1</v>
      </c>
      <c r="E29" s="36">
        <v>228.79999999999998</v>
      </c>
      <c r="F29" s="36">
        <v>225.7</v>
      </c>
      <c r="G29" s="36">
        <v>221.39999999999998</v>
      </c>
      <c r="H29" s="36">
        <v>236.2</v>
      </c>
      <c r="I29" s="36">
        <v>240.5</v>
      </c>
      <c r="J29" s="36">
        <v>243.6</v>
      </c>
      <c r="K29" s="31">
        <v>237.4</v>
      </c>
      <c r="L29" s="31">
        <v>230</v>
      </c>
      <c r="M29" s="31">
        <v>147.76291000000001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324.2</v>
      </c>
      <c r="D30" s="36">
        <v>323.5333333333333</v>
      </c>
      <c r="E30" s="36">
        <v>317.66666666666663</v>
      </c>
      <c r="F30" s="36">
        <v>311.13333333333333</v>
      </c>
      <c r="G30" s="36">
        <v>305.26666666666665</v>
      </c>
      <c r="H30" s="36">
        <v>330.06666666666661</v>
      </c>
      <c r="I30" s="36">
        <v>335.93333333333328</v>
      </c>
      <c r="J30" s="36">
        <v>342.46666666666658</v>
      </c>
      <c r="K30" s="31">
        <v>329.4</v>
      </c>
      <c r="L30" s="31">
        <v>317</v>
      </c>
      <c r="M30" s="31">
        <v>121.50989</v>
      </c>
      <c r="N30" s="1"/>
      <c r="O30" s="1"/>
    </row>
    <row r="31" spans="1:15" ht="12.75" customHeight="1">
      <c r="A31" s="33">
        <v>21</v>
      </c>
      <c r="B31" s="53" t="s">
        <v>1054</v>
      </c>
      <c r="C31" s="31">
        <v>777.85</v>
      </c>
      <c r="D31" s="36">
        <v>804.6</v>
      </c>
      <c r="E31" s="36">
        <v>739.7</v>
      </c>
      <c r="F31" s="36">
        <v>701.55000000000007</v>
      </c>
      <c r="G31" s="36">
        <v>636.65000000000009</v>
      </c>
      <c r="H31" s="36">
        <v>842.75</v>
      </c>
      <c r="I31" s="36">
        <v>907.64999999999986</v>
      </c>
      <c r="J31" s="36">
        <v>945.8</v>
      </c>
      <c r="K31" s="31">
        <v>869.5</v>
      </c>
      <c r="L31" s="31">
        <v>766.45</v>
      </c>
      <c r="M31" s="31">
        <v>29.5685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811.6</v>
      </c>
      <c r="D32" s="36">
        <v>812.5</v>
      </c>
      <c r="E32" s="36">
        <v>799</v>
      </c>
      <c r="F32" s="36">
        <v>786.4</v>
      </c>
      <c r="G32" s="36">
        <v>772.9</v>
      </c>
      <c r="H32" s="36">
        <v>825.1</v>
      </c>
      <c r="I32" s="36">
        <v>838.6</v>
      </c>
      <c r="J32" s="36">
        <v>851.2</v>
      </c>
      <c r="K32" s="31">
        <v>826</v>
      </c>
      <c r="L32" s="31">
        <v>799.9</v>
      </c>
      <c r="M32" s="31">
        <v>0.44169000000000003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1201.3</v>
      </c>
      <c r="D33" s="36">
        <v>1182.8</v>
      </c>
      <c r="E33" s="36">
        <v>1158.5999999999999</v>
      </c>
      <c r="F33" s="36">
        <v>1115.8999999999999</v>
      </c>
      <c r="G33" s="36">
        <v>1091.6999999999998</v>
      </c>
      <c r="H33" s="36">
        <v>1225.5</v>
      </c>
      <c r="I33" s="36">
        <v>1249.7000000000003</v>
      </c>
      <c r="J33" s="36">
        <v>1292.4000000000001</v>
      </c>
      <c r="K33" s="31">
        <v>1207</v>
      </c>
      <c r="L33" s="31">
        <v>1140.0999999999999</v>
      </c>
      <c r="M33" s="31">
        <v>7.2925599999999999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2420.6999999999998</v>
      </c>
      <c r="D34" s="36">
        <v>2384.7999999999997</v>
      </c>
      <c r="E34" s="36">
        <v>2338.0999999999995</v>
      </c>
      <c r="F34" s="36">
        <v>2255.4999999999995</v>
      </c>
      <c r="G34" s="36">
        <v>2208.7999999999993</v>
      </c>
      <c r="H34" s="36">
        <v>2467.3999999999996</v>
      </c>
      <c r="I34" s="36">
        <v>2514.0999999999995</v>
      </c>
      <c r="J34" s="36">
        <v>2596.6999999999998</v>
      </c>
      <c r="K34" s="31">
        <v>2431.5</v>
      </c>
      <c r="L34" s="31">
        <v>2302.1999999999998</v>
      </c>
      <c r="M34" s="31">
        <v>1.54569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916</v>
      </c>
      <c r="D35" s="36">
        <v>912.75</v>
      </c>
      <c r="E35" s="36">
        <v>896.5</v>
      </c>
      <c r="F35" s="36">
        <v>877</v>
      </c>
      <c r="G35" s="36">
        <v>860.75</v>
      </c>
      <c r="H35" s="36">
        <v>932.25</v>
      </c>
      <c r="I35" s="36">
        <v>948.5</v>
      </c>
      <c r="J35" s="36">
        <v>968</v>
      </c>
      <c r="K35" s="31">
        <v>929</v>
      </c>
      <c r="L35" s="31">
        <v>893.25</v>
      </c>
      <c r="M35" s="31">
        <v>1.0440199999999999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4956.1000000000004</v>
      </c>
      <c r="D36" s="36">
        <v>4915.7000000000007</v>
      </c>
      <c r="E36" s="36">
        <v>4867.6000000000013</v>
      </c>
      <c r="F36" s="36">
        <v>4779.1000000000004</v>
      </c>
      <c r="G36" s="36">
        <v>4731.0000000000009</v>
      </c>
      <c r="H36" s="36">
        <v>5004.2000000000016</v>
      </c>
      <c r="I36" s="36">
        <v>5052.3</v>
      </c>
      <c r="J36" s="36">
        <v>5140.800000000002</v>
      </c>
      <c r="K36" s="31">
        <v>4963.8</v>
      </c>
      <c r="L36" s="31">
        <v>4827.2</v>
      </c>
      <c r="M36" s="31">
        <v>1.6625700000000001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1967.9</v>
      </c>
      <c r="D37" s="36">
        <v>1972.0166666666667</v>
      </c>
      <c r="E37" s="36">
        <v>1957.3833333333332</v>
      </c>
      <c r="F37" s="36">
        <v>1946.8666666666666</v>
      </c>
      <c r="G37" s="36">
        <v>1932.2333333333331</v>
      </c>
      <c r="H37" s="36">
        <v>1982.5333333333333</v>
      </c>
      <c r="I37" s="36">
        <v>1997.166666666667</v>
      </c>
      <c r="J37" s="36">
        <v>2007.6833333333334</v>
      </c>
      <c r="K37" s="31">
        <v>1986.65</v>
      </c>
      <c r="L37" s="31">
        <v>1961.5</v>
      </c>
      <c r="M37" s="31">
        <v>0.20749999999999999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65.8</v>
      </c>
      <c r="D38" s="36">
        <v>66.066666666666663</v>
      </c>
      <c r="E38" s="36">
        <v>64.683333333333323</v>
      </c>
      <c r="F38" s="36">
        <v>63.566666666666663</v>
      </c>
      <c r="G38" s="36">
        <v>62.183333333333323</v>
      </c>
      <c r="H38" s="36">
        <v>67.183333333333323</v>
      </c>
      <c r="I38" s="36">
        <v>68.566666666666649</v>
      </c>
      <c r="J38" s="36">
        <v>69.683333333333323</v>
      </c>
      <c r="K38" s="31">
        <v>67.45</v>
      </c>
      <c r="L38" s="31">
        <v>64.95</v>
      </c>
      <c r="M38" s="31">
        <v>30.796309999999998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26</v>
      </c>
      <c r="D39" s="36">
        <v>26</v>
      </c>
      <c r="E39" s="36">
        <v>25.65</v>
      </c>
      <c r="F39" s="36">
        <v>25.299999999999997</v>
      </c>
      <c r="G39" s="36">
        <v>24.949999999999996</v>
      </c>
      <c r="H39" s="36">
        <v>26.35</v>
      </c>
      <c r="I39" s="36">
        <v>26.700000000000003</v>
      </c>
      <c r="J39" s="36">
        <v>27.050000000000004</v>
      </c>
      <c r="K39" s="31">
        <v>26.35</v>
      </c>
      <c r="L39" s="31">
        <v>25.65</v>
      </c>
      <c r="M39" s="31">
        <v>74.957380000000001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1401.15</v>
      </c>
      <c r="D40" s="36">
        <v>1374.0166666666667</v>
      </c>
      <c r="E40" s="36">
        <v>1299.3333333333333</v>
      </c>
      <c r="F40" s="36">
        <v>1197.5166666666667</v>
      </c>
      <c r="G40" s="36">
        <v>1122.8333333333333</v>
      </c>
      <c r="H40" s="36">
        <v>1475.8333333333333</v>
      </c>
      <c r="I40" s="36">
        <v>1550.5166666666667</v>
      </c>
      <c r="J40" s="36">
        <v>1652.3333333333333</v>
      </c>
      <c r="K40" s="31">
        <v>1448.7</v>
      </c>
      <c r="L40" s="31">
        <v>1272.2</v>
      </c>
      <c r="M40" s="31">
        <v>122.87325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3743.5</v>
      </c>
      <c r="D41" s="36">
        <v>3751.5</v>
      </c>
      <c r="E41" s="36">
        <v>3703</v>
      </c>
      <c r="F41" s="36">
        <v>3662.5</v>
      </c>
      <c r="G41" s="36">
        <v>3614</v>
      </c>
      <c r="H41" s="36">
        <v>3792</v>
      </c>
      <c r="I41" s="36">
        <v>3840.5</v>
      </c>
      <c r="J41" s="36">
        <v>3881</v>
      </c>
      <c r="K41" s="31">
        <v>3800</v>
      </c>
      <c r="L41" s="31">
        <v>3711</v>
      </c>
      <c r="M41" s="31">
        <v>0.63800000000000001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621.29999999999995</v>
      </c>
      <c r="D42" s="36">
        <v>617.5333333333333</v>
      </c>
      <c r="E42" s="36">
        <v>611.06666666666661</v>
      </c>
      <c r="F42" s="36">
        <v>600.83333333333326</v>
      </c>
      <c r="G42" s="36">
        <v>594.36666666666656</v>
      </c>
      <c r="H42" s="36">
        <v>627.76666666666665</v>
      </c>
      <c r="I42" s="36">
        <v>634.23333333333335</v>
      </c>
      <c r="J42" s="36">
        <v>644.4666666666667</v>
      </c>
      <c r="K42" s="31">
        <v>624</v>
      </c>
      <c r="L42" s="31">
        <v>607.29999999999995</v>
      </c>
      <c r="M42" s="31">
        <v>30.23546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3906.75</v>
      </c>
      <c r="D43" s="36">
        <v>3944.9666666666667</v>
      </c>
      <c r="E43" s="36">
        <v>3845.2833333333333</v>
      </c>
      <c r="F43" s="36">
        <v>3783.8166666666666</v>
      </c>
      <c r="G43" s="36">
        <v>3684.1333333333332</v>
      </c>
      <c r="H43" s="36">
        <v>4006.4333333333334</v>
      </c>
      <c r="I43" s="36">
        <v>4106.1166666666668</v>
      </c>
      <c r="J43" s="36">
        <v>4167.5833333333339</v>
      </c>
      <c r="K43" s="31">
        <v>4044.65</v>
      </c>
      <c r="L43" s="31">
        <v>3883.5</v>
      </c>
      <c r="M43" s="31">
        <v>0.29930000000000001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2590.0500000000002</v>
      </c>
      <c r="D44" s="36">
        <v>2565.15</v>
      </c>
      <c r="E44" s="36">
        <v>2530.3000000000002</v>
      </c>
      <c r="F44" s="36">
        <v>2470.5500000000002</v>
      </c>
      <c r="G44" s="36">
        <v>2435.7000000000003</v>
      </c>
      <c r="H44" s="36">
        <v>2624.9</v>
      </c>
      <c r="I44" s="36">
        <v>2659.7499999999995</v>
      </c>
      <c r="J44" s="36">
        <v>2719.5</v>
      </c>
      <c r="K44" s="31">
        <v>2600</v>
      </c>
      <c r="L44" s="31">
        <v>2505.4</v>
      </c>
      <c r="M44" s="31">
        <v>3.6072099999999998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769.85</v>
      </c>
      <c r="D45" s="36">
        <v>769.88333333333333</v>
      </c>
      <c r="E45" s="36">
        <v>766.06666666666661</v>
      </c>
      <c r="F45" s="36">
        <v>762.2833333333333</v>
      </c>
      <c r="G45" s="36">
        <v>758.46666666666658</v>
      </c>
      <c r="H45" s="36">
        <v>773.66666666666663</v>
      </c>
      <c r="I45" s="36">
        <v>777.48333333333346</v>
      </c>
      <c r="J45" s="36">
        <v>781.26666666666665</v>
      </c>
      <c r="K45" s="31">
        <v>773.7</v>
      </c>
      <c r="L45" s="31">
        <v>766.1</v>
      </c>
      <c r="M45" s="31">
        <v>7.8056299999999998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8059.9</v>
      </c>
      <c r="D46" s="36">
        <v>7936.6333333333341</v>
      </c>
      <c r="E46" s="36">
        <v>7773.2666666666682</v>
      </c>
      <c r="F46" s="36">
        <v>7486.6333333333341</v>
      </c>
      <c r="G46" s="36">
        <v>7323.2666666666682</v>
      </c>
      <c r="H46" s="36">
        <v>8223.2666666666682</v>
      </c>
      <c r="I46" s="36">
        <v>8386.633333333335</v>
      </c>
      <c r="J46" s="36">
        <v>8673.2666666666682</v>
      </c>
      <c r="K46" s="31">
        <v>8100</v>
      </c>
      <c r="L46" s="31">
        <v>7650</v>
      </c>
      <c r="M46" s="31">
        <v>1.18875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6014.55</v>
      </c>
      <c r="D47" s="36">
        <v>6003.666666666667</v>
      </c>
      <c r="E47" s="36">
        <v>5976.3333333333339</v>
      </c>
      <c r="F47" s="36">
        <v>5938.1166666666668</v>
      </c>
      <c r="G47" s="36">
        <v>5910.7833333333338</v>
      </c>
      <c r="H47" s="36">
        <v>6041.8833333333341</v>
      </c>
      <c r="I47" s="36">
        <v>6069.2166666666681</v>
      </c>
      <c r="J47" s="36">
        <v>6107.4333333333343</v>
      </c>
      <c r="K47" s="31">
        <v>6031</v>
      </c>
      <c r="L47" s="31">
        <v>5965.45</v>
      </c>
      <c r="M47" s="31">
        <v>4.3616299999999999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485.05</v>
      </c>
      <c r="D48" s="36">
        <v>480.56666666666666</v>
      </c>
      <c r="E48" s="36">
        <v>474.58333333333331</v>
      </c>
      <c r="F48" s="36">
        <v>464.11666666666667</v>
      </c>
      <c r="G48" s="36">
        <v>458.13333333333333</v>
      </c>
      <c r="H48" s="36">
        <v>491.0333333333333</v>
      </c>
      <c r="I48" s="36">
        <v>497.01666666666665</v>
      </c>
      <c r="J48" s="36">
        <v>507.48333333333329</v>
      </c>
      <c r="K48" s="31">
        <v>486.55</v>
      </c>
      <c r="L48" s="31">
        <v>470.1</v>
      </c>
      <c r="M48" s="31">
        <v>32.645879999999998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318.25</v>
      </c>
      <c r="D49" s="36">
        <v>316.2</v>
      </c>
      <c r="E49" s="36">
        <v>311</v>
      </c>
      <c r="F49" s="36">
        <v>303.75</v>
      </c>
      <c r="G49" s="36">
        <v>298.55</v>
      </c>
      <c r="H49" s="36">
        <v>323.45</v>
      </c>
      <c r="I49" s="36">
        <v>328.64999999999992</v>
      </c>
      <c r="J49" s="36">
        <v>335.9</v>
      </c>
      <c r="K49" s="31">
        <v>321.39999999999998</v>
      </c>
      <c r="L49" s="31">
        <v>308.95</v>
      </c>
      <c r="M49" s="31">
        <v>12.15375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614</v>
      </c>
      <c r="D50" s="36">
        <v>612.51666666666665</v>
      </c>
      <c r="E50" s="36">
        <v>608.5333333333333</v>
      </c>
      <c r="F50" s="36">
        <v>603.06666666666661</v>
      </c>
      <c r="G50" s="36">
        <v>599.08333333333326</v>
      </c>
      <c r="H50" s="36">
        <v>617.98333333333335</v>
      </c>
      <c r="I50" s="36">
        <v>621.9666666666667</v>
      </c>
      <c r="J50" s="36">
        <v>627.43333333333339</v>
      </c>
      <c r="K50" s="31">
        <v>616.5</v>
      </c>
      <c r="L50" s="31">
        <v>607.04999999999995</v>
      </c>
      <c r="M50" s="31">
        <v>2.0192399999999999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601.95000000000005</v>
      </c>
      <c r="D51" s="36">
        <v>603.29999999999995</v>
      </c>
      <c r="E51" s="36">
        <v>591.19999999999993</v>
      </c>
      <c r="F51" s="36">
        <v>580.44999999999993</v>
      </c>
      <c r="G51" s="36">
        <v>568.34999999999991</v>
      </c>
      <c r="H51" s="36">
        <v>614.04999999999995</v>
      </c>
      <c r="I51" s="36">
        <v>626.14999999999986</v>
      </c>
      <c r="J51" s="36">
        <v>636.9</v>
      </c>
      <c r="K51" s="31">
        <v>615.4</v>
      </c>
      <c r="L51" s="31">
        <v>592.54999999999995</v>
      </c>
      <c r="M51" s="31">
        <v>0.96172000000000002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231.45</v>
      </c>
      <c r="D52" s="36">
        <v>229.25</v>
      </c>
      <c r="E52" s="36">
        <v>226.35</v>
      </c>
      <c r="F52" s="36">
        <v>221.25</v>
      </c>
      <c r="G52" s="36">
        <v>218.35</v>
      </c>
      <c r="H52" s="36">
        <v>234.35</v>
      </c>
      <c r="I52" s="36">
        <v>237.24999999999997</v>
      </c>
      <c r="J52" s="36">
        <v>242.35</v>
      </c>
      <c r="K52" s="31">
        <v>232.15</v>
      </c>
      <c r="L52" s="31">
        <v>224.15</v>
      </c>
      <c r="M52" s="31">
        <v>133.65598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2927.7</v>
      </c>
      <c r="D53" s="36">
        <v>2919.8833333333332</v>
      </c>
      <c r="E53" s="36">
        <v>2896.6666666666665</v>
      </c>
      <c r="F53" s="36">
        <v>2865.6333333333332</v>
      </c>
      <c r="G53" s="36">
        <v>2842.4166666666665</v>
      </c>
      <c r="H53" s="36">
        <v>2950.9166666666665</v>
      </c>
      <c r="I53" s="36">
        <v>2974.1333333333337</v>
      </c>
      <c r="J53" s="36">
        <v>3005.1666666666665</v>
      </c>
      <c r="K53" s="31">
        <v>2943.1</v>
      </c>
      <c r="L53" s="31">
        <v>2888.85</v>
      </c>
      <c r="M53" s="31">
        <v>16.001799999999999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360.2</v>
      </c>
      <c r="D54" s="36">
        <v>357.7166666666667</v>
      </c>
      <c r="E54" s="36">
        <v>354.13333333333338</v>
      </c>
      <c r="F54" s="36">
        <v>348.06666666666666</v>
      </c>
      <c r="G54" s="36">
        <v>344.48333333333335</v>
      </c>
      <c r="H54" s="36">
        <v>363.78333333333342</v>
      </c>
      <c r="I54" s="36">
        <v>367.36666666666667</v>
      </c>
      <c r="J54" s="36">
        <v>373.43333333333345</v>
      </c>
      <c r="K54" s="31">
        <v>361.3</v>
      </c>
      <c r="L54" s="31">
        <v>351.65</v>
      </c>
      <c r="M54" s="31">
        <v>6.9338199999999999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6255.45</v>
      </c>
      <c r="D55" s="36">
        <v>6251.05</v>
      </c>
      <c r="E55" s="36">
        <v>6172.1</v>
      </c>
      <c r="F55" s="36">
        <v>6088.75</v>
      </c>
      <c r="G55" s="36">
        <v>6009.8</v>
      </c>
      <c r="H55" s="36">
        <v>6334.4000000000005</v>
      </c>
      <c r="I55" s="36">
        <v>6413.3499999999995</v>
      </c>
      <c r="J55" s="36">
        <v>6496.7000000000007</v>
      </c>
      <c r="K55" s="31">
        <v>6330</v>
      </c>
      <c r="L55" s="31">
        <v>6167.7</v>
      </c>
      <c r="M55" s="31">
        <v>7.0830000000000004E-2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2158.8000000000002</v>
      </c>
      <c r="D56" s="36">
        <v>2157.8666666666668</v>
      </c>
      <c r="E56" s="36">
        <v>2145.7333333333336</v>
      </c>
      <c r="F56" s="36">
        <v>2132.666666666667</v>
      </c>
      <c r="G56" s="36">
        <v>2120.5333333333338</v>
      </c>
      <c r="H56" s="36">
        <v>2170.9333333333334</v>
      </c>
      <c r="I56" s="36">
        <v>2183.0666666666666</v>
      </c>
      <c r="J56" s="36">
        <v>2196.1333333333332</v>
      </c>
      <c r="K56" s="31">
        <v>2170</v>
      </c>
      <c r="L56" s="31">
        <v>2144.8000000000002</v>
      </c>
      <c r="M56" s="31">
        <v>4.0858699999999999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5848.2</v>
      </c>
      <c r="D57" s="36">
        <v>5830.6166666666659</v>
      </c>
      <c r="E57" s="36">
        <v>5802.3333333333321</v>
      </c>
      <c r="F57" s="36">
        <v>5756.4666666666662</v>
      </c>
      <c r="G57" s="36">
        <v>5728.1833333333325</v>
      </c>
      <c r="H57" s="36">
        <v>5876.4833333333318</v>
      </c>
      <c r="I57" s="36">
        <v>5904.7666666666664</v>
      </c>
      <c r="J57" s="36">
        <v>5950.6333333333314</v>
      </c>
      <c r="K57" s="31">
        <v>5858.9</v>
      </c>
      <c r="L57" s="31">
        <v>5784.75</v>
      </c>
      <c r="M57" s="31">
        <v>0.41933999999999999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1265.1500000000001</v>
      </c>
      <c r="D58" s="36">
        <v>1269.5833333333333</v>
      </c>
      <c r="E58" s="36">
        <v>1247.0666666666666</v>
      </c>
      <c r="F58" s="36">
        <v>1228.9833333333333</v>
      </c>
      <c r="G58" s="36">
        <v>1206.4666666666667</v>
      </c>
      <c r="H58" s="36">
        <v>1287.6666666666665</v>
      </c>
      <c r="I58" s="36">
        <v>1310.1833333333334</v>
      </c>
      <c r="J58" s="36">
        <v>1328.2666666666664</v>
      </c>
      <c r="K58" s="31">
        <v>1292.0999999999999</v>
      </c>
      <c r="L58" s="31">
        <v>1251.5</v>
      </c>
      <c r="M58" s="31">
        <v>18.799969999999998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615.4</v>
      </c>
      <c r="D59" s="36">
        <v>611</v>
      </c>
      <c r="E59" s="36">
        <v>574.85</v>
      </c>
      <c r="F59" s="36">
        <v>534.30000000000007</v>
      </c>
      <c r="G59" s="36">
        <v>498.15000000000009</v>
      </c>
      <c r="H59" s="36">
        <v>651.54999999999995</v>
      </c>
      <c r="I59" s="36">
        <v>687.7</v>
      </c>
      <c r="J59" s="36">
        <v>728.24999999999989</v>
      </c>
      <c r="K59" s="31">
        <v>647.15</v>
      </c>
      <c r="L59" s="31">
        <v>570.45000000000005</v>
      </c>
      <c r="M59" s="31">
        <v>136.73693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4747.25</v>
      </c>
      <c r="D60" s="36">
        <v>4748.1166666666668</v>
      </c>
      <c r="E60" s="36">
        <v>4689.8833333333332</v>
      </c>
      <c r="F60" s="36">
        <v>4632.5166666666664</v>
      </c>
      <c r="G60" s="36">
        <v>4574.2833333333328</v>
      </c>
      <c r="H60" s="36">
        <v>4805.4833333333336</v>
      </c>
      <c r="I60" s="36">
        <v>4863.7166666666672</v>
      </c>
      <c r="J60" s="36">
        <v>4921.0833333333339</v>
      </c>
      <c r="K60" s="31">
        <v>4806.3500000000004</v>
      </c>
      <c r="L60" s="31">
        <v>4690.75</v>
      </c>
      <c r="M60" s="31">
        <v>3.52969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1186.8</v>
      </c>
      <c r="D61" s="36">
        <v>1182.9166666666667</v>
      </c>
      <c r="E61" s="36">
        <v>1170.6333333333334</v>
      </c>
      <c r="F61" s="36">
        <v>1154.4666666666667</v>
      </c>
      <c r="G61" s="36">
        <v>1142.1833333333334</v>
      </c>
      <c r="H61" s="36">
        <v>1199.0833333333335</v>
      </c>
      <c r="I61" s="36">
        <v>1211.3666666666668</v>
      </c>
      <c r="J61" s="36">
        <v>1227.5333333333335</v>
      </c>
      <c r="K61" s="31">
        <v>1195.2</v>
      </c>
      <c r="L61" s="31">
        <v>1166.75</v>
      </c>
      <c r="M61" s="31">
        <v>85.839979999999997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3975.45</v>
      </c>
      <c r="D62" s="36">
        <v>3959.2000000000003</v>
      </c>
      <c r="E62" s="36">
        <v>3896.2500000000005</v>
      </c>
      <c r="F62" s="36">
        <v>3817.05</v>
      </c>
      <c r="G62" s="36">
        <v>3754.1000000000004</v>
      </c>
      <c r="H62" s="36">
        <v>4038.4000000000005</v>
      </c>
      <c r="I62" s="36">
        <v>4101.3500000000004</v>
      </c>
      <c r="J62" s="36">
        <v>4180.5500000000011</v>
      </c>
      <c r="K62" s="31">
        <v>4022.15</v>
      </c>
      <c r="L62" s="31">
        <v>3880</v>
      </c>
      <c r="M62" s="31">
        <v>5.8202800000000003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318.14999999999998</v>
      </c>
      <c r="D63" s="36">
        <v>316.48333333333335</v>
      </c>
      <c r="E63" s="36">
        <v>311.9666666666667</v>
      </c>
      <c r="F63" s="36">
        <v>305.78333333333336</v>
      </c>
      <c r="G63" s="36">
        <v>301.26666666666671</v>
      </c>
      <c r="H63" s="36">
        <v>322.66666666666669</v>
      </c>
      <c r="I63" s="36">
        <v>327.18333333333334</v>
      </c>
      <c r="J63" s="36">
        <v>333.36666666666667</v>
      </c>
      <c r="K63" s="31">
        <v>321</v>
      </c>
      <c r="L63" s="31">
        <v>310.3</v>
      </c>
      <c r="M63" s="31">
        <v>16.829470000000001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2681.8</v>
      </c>
      <c r="D64" s="36">
        <v>2680.7833333333333</v>
      </c>
      <c r="E64" s="36">
        <v>2653.5166666666664</v>
      </c>
      <c r="F64" s="36">
        <v>2625.2333333333331</v>
      </c>
      <c r="G64" s="36">
        <v>2597.9666666666662</v>
      </c>
      <c r="H64" s="36">
        <v>2709.0666666666666</v>
      </c>
      <c r="I64" s="36">
        <v>2736.3333333333339</v>
      </c>
      <c r="J64" s="36">
        <v>2764.6166666666668</v>
      </c>
      <c r="K64" s="31">
        <v>2708.05</v>
      </c>
      <c r="L64" s="31">
        <v>2652.5</v>
      </c>
      <c r="M64" s="31">
        <v>6.0290900000000001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9725.5499999999993</v>
      </c>
      <c r="D65" s="36">
        <v>9693.5500000000011</v>
      </c>
      <c r="E65" s="36">
        <v>9647.0000000000018</v>
      </c>
      <c r="F65" s="36">
        <v>9568.4500000000007</v>
      </c>
      <c r="G65" s="36">
        <v>9521.9000000000015</v>
      </c>
      <c r="H65" s="36">
        <v>9772.1000000000022</v>
      </c>
      <c r="I65" s="36">
        <v>9818.6500000000015</v>
      </c>
      <c r="J65" s="36">
        <v>9897.2000000000025</v>
      </c>
      <c r="K65" s="31">
        <v>9740.1</v>
      </c>
      <c r="L65" s="31">
        <v>9615</v>
      </c>
      <c r="M65" s="31">
        <v>2.4678300000000002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7191.4</v>
      </c>
      <c r="D66" s="36">
        <v>7143.8</v>
      </c>
      <c r="E66" s="36">
        <v>6988.6</v>
      </c>
      <c r="F66" s="36">
        <v>6785.8</v>
      </c>
      <c r="G66" s="36">
        <v>6630.6</v>
      </c>
      <c r="H66" s="36">
        <v>7346.6</v>
      </c>
      <c r="I66" s="36">
        <v>7501.7999999999993</v>
      </c>
      <c r="J66" s="36">
        <v>7704.6</v>
      </c>
      <c r="K66" s="31">
        <v>7299</v>
      </c>
      <c r="L66" s="31">
        <v>6941</v>
      </c>
      <c r="M66" s="31">
        <v>29.840520000000001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1567.7</v>
      </c>
      <c r="D67" s="36">
        <v>1559.4166666666667</v>
      </c>
      <c r="E67" s="36">
        <v>1538.8333333333335</v>
      </c>
      <c r="F67" s="36">
        <v>1509.9666666666667</v>
      </c>
      <c r="G67" s="36">
        <v>1489.3833333333334</v>
      </c>
      <c r="H67" s="36">
        <v>1588.2833333333335</v>
      </c>
      <c r="I67" s="36">
        <v>1608.866666666667</v>
      </c>
      <c r="J67" s="36">
        <v>1637.7333333333336</v>
      </c>
      <c r="K67" s="31">
        <v>1580</v>
      </c>
      <c r="L67" s="31">
        <v>1530.55</v>
      </c>
      <c r="M67" s="31">
        <v>27.872540000000001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8377.6</v>
      </c>
      <c r="D68" s="36">
        <v>8318.6666666666661</v>
      </c>
      <c r="E68" s="36">
        <v>8222.3333333333321</v>
      </c>
      <c r="F68" s="36">
        <v>8067.0666666666657</v>
      </c>
      <c r="G68" s="36">
        <v>7970.7333333333318</v>
      </c>
      <c r="H68" s="36">
        <v>8473.9333333333325</v>
      </c>
      <c r="I68" s="36">
        <v>8570.2666666666646</v>
      </c>
      <c r="J68" s="36">
        <v>8725.5333333333328</v>
      </c>
      <c r="K68" s="31">
        <v>8415</v>
      </c>
      <c r="L68" s="31">
        <v>8163.4</v>
      </c>
      <c r="M68" s="31">
        <v>0.45046000000000003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2153.75</v>
      </c>
      <c r="D69" s="36">
        <v>2154.4833333333331</v>
      </c>
      <c r="E69" s="36">
        <v>2123.9666666666662</v>
      </c>
      <c r="F69" s="36">
        <v>2094.1833333333329</v>
      </c>
      <c r="G69" s="36">
        <v>2063.6666666666661</v>
      </c>
      <c r="H69" s="36">
        <v>2184.2666666666664</v>
      </c>
      <c r="I69" s="36">
        <v>2214.7833333333338</v>
      </c>
      <c r="J69" s="36">
        <v>2244.5666666666666</v>
      </c>
      <c r="K69" s="31">
        <v>2185</v>
      </c>
      <c r="L69" s="31">
        <v>2124.6999999999998</v>
      </c>
      <c r="M69" s="31">
        <v>0.64209000000000005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3201.9</v>
      </c>
      <c r="D70" s="36">
        <v>3177.9333333333329</v>
      </c>
      <c r="E70" s="36">
        <v>3129.016666666666</v>
      </c>
      <c r="F70" s="36">
        <v>3056.1333333333332</v>
      </c>
      <c r="G70" s="36">
        <v>3007.2166666666662</v>
      </c>
      <c r="H70" s="36">
        <v>3250.8166666666657</v>
      </c>
      <c r="I70" s="36">
        <v>3299.7333333333327</v>
      </c>
      <c r="J70" s="36">
        <v>3372.6166666666654</v>
      </c>
      <c r="K70" s="31">
        <v>3226.85</v>
      </c>
      <c r="L70" s="31">
        <v>3105.05</v>
      </c>
      <c r="M70" s="31">
        <v>5.1384699999999999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400.4</v>
      </c>
      <c r="D71" s="36">
        <v>398.18333333333334</v>
      </c>
      <c r="E71" s="36">
        <v>388.9666666666667</v>
      </c>
      <c r="F71" s="36">
        <v>377.53333333333336</v>
      </c>
      <c r="G71" s="36">
        <v>368.31666666666672</v>
      </c>
      <c r="H71" s="36">
        <v>409.61666666666667</v>
      </c>
      <c r="I71" s="36">
        <v>418.83333333333326</v>
      </c>
      <c r="J71" s="36">
        <v>430.26666666666665</v>
      </c>
      <c r="K71" s="31">
        <v>407.4</v>
      </c>
      <c r="L71" s="31">
        <v>386.75</v>
      </c>
      <c r="M71" s="31">
        <v>48.735370000000003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196.55</v>
      </c>
      <c r="D72" s="36">
        <v>195</v>
      </c>
      <c r="E72" s="36">
        <v>192.2</v>
      </c>
      <c r="F72" s="36">
        <v>187.85</v>
      </c>
      <c r="G72" s="36">
        <v>185.04999999999998</v>
      </c>
      <c r="H72" s="36">
        <v>199.35</v>
      </c>
      <c r="I72" s="36">
        <v>202.15</v>
      </c>
      <c r="J72" s="36">
        <v>206.5</v>
      </c>
      <c r="K72" s="31">
        <v>197.8</v>
      </c>
      <c r="L72" s="31">
        <v>190.65</v>
      </c>
      <c r="M72" s="31">
        <v>120.23356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270.8</v>
      </c>
      <c r="D73" s="36">
        <v>269.84999999999997</v>
      </c>
      <c r="E73" s="36">
        <v>267.69999999999993</v>
      </c>
      <c r="F73" s="36">
        <v>264.59999999999997</v>
      </c>
      <c r="G73" s="36">
        <v>262.44999999999993</v>
      </c>
      <c r="H73" s="36">
        <v>272.94999999999993</v>
      </c>
      <c r="I73" s="36">
        <v>275.09999999999991</v>
      </c>
      <c r="J73" s="36">
        <v>278.19999999999993</v>
      </c>
      <c r="K73" s="31">
        <v>272</v>
      </c>
      <c r="L73" s="31">
        <v>266.75</v>
      </c>
      <c r="M73" s="31">
        <v>197.49116000000001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121.05</v>
      </c>
      <c r="D74" s="36">
        <v>120.11666666666667</v>
      </c>
      <c r="E74" s="36">
        <v>118.83333333333334</v>
      </c>
      <c r="F74" s="36">
        <v>116.61666666666667</v>
      </c>
      <c r="G74" s="36">
        <v>115.33333333333334</v>
      </c>
      <c r="H74" s="36">
        <v>122.33333333333334</v>
      </c>
      <c r="I74" s="36">
        <v>123.61666666666667</v>
      </c>
      <c r="J74" s="36">
        <v>125.83333333333334</v>
      </c>
      <c r="K74" s="31">
        <v>121.4</v>
      </c>
      <c r="L74" s="31">
        <v>117.9</v>
      </c>
      <c r="M74" s="31">
        <v>150.29331999999999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66.650000000000006</v>
      </c>
      <c r="D75" s="36">
        <v>66.283333333333331</v>
      </c>
      <c r="E75" s="36">
        <v>65.766666666666666</v>
      </c>
      <c r="F75" s="36">
        <v>64.88333333333334</v>
      </c>
      <c r="G75" s="36">
        <v>64.366666666666674</v>
      </c>
      <c r="H75" s="36">
        <v>67.166666666666657</v>
      </c>
      <c r="I75" s="36">
        <v>67.683333333333309</v>
      </c>
      <c r="J75" s="36">
        <v>68.566666666666649</v>
      </c>
      <c r="K75" s="31">
        <v>66.8</v>
      </c>
      <c r="L75" s="31">
        <v>65.400000000000006</v>
      </c>
      <c r="M75" s="31">
        <v>185.95618999999999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1465.9</v>
      </c>
      <c r="D76" s="36">
        <v>1464.8833333333332</v>
      </c>
      <c r="E76" s="36">
        <v>1455.8666666666663</v>
      </c>
      <c r="F76" s="36">
        <v>1445.833333333333</v>
      </c>
      <c r="G76" s="36">
        <v>1436.8166666666662</v>
      </c>
      <c r="H76" s="36">
        <v>1474.9166666666665</v>
      </c>
      <c r="I76" s="36">
        <v>1483.9333333333334</v>
      </c>
      <c r="J76" s="36">
        <v>1493.9666666666667</v>
      </c>
      <c r="K76" s="31">
        <v>1473.9</v>
      </c>
      <c r="L76" s="31">
        <v>1454.85</v>
      </c>
      <c r="M76" s="31">
        <v>4.4893799999999997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5699.05</v>
      </c>
      <c r="D77" s="36">
        <v>5632.3499999999995</v>
      </c>
      <c r="E77" s="36">
        <v>5546.6999999999989</v>
      </c>
      <c r="F77" s="36">
        <v>5394.3499999999995</v>
      </c>
      <c r="G77" s="36">
        <v>5308.6999999999989</v>
      </c>
      <c r="H77" s="36">
        <v>5784.6999999999989</v>
      </c>
      <c r="I77" s="36">
        <v>5870.3499999999985</v>
      </c>
      <c r="J77" s="36">
        <v>6022.6999999999989</v>
      </c>
      <c r="K77" s="31">
        <v>5718</v>
      </c>
      <c r="L77" s="31">
        <v>5480</v>
      </c>
      <c r="M77" s="31">
        <v>0.33415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482.55</v>
      </c>
      <c r="D78" s="36">
        <v>480.59999999999997</v>
      </c>
      <c r="E78" s="36">
        <v>477.94999999999993</v>
      </c>
      <c r="F78" s="36">
        <v>473.34999999999997</v>
      </c>
      <c r="G78" s="36">
        <v>470.69999999999993</v>
      </c>
      <c r="H78" s="36">
        <v>485.19999999999993</v>
      </c>
      <c r="I78" s="36">
        <v>487.84999999999991</v>
      </c>
      <c r="J78" s="36">
        <v>492.44999999999993</v>
      </c>
      <c r="K78" s="31">
        <v>483.25</v>
      </c>
      <c r="L78" s="31">
        <v>476</v>
      </c>
      <c r="M78" s="31">
        <v>17.612469999999998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1430.95</v>
      </c>
      <c r="D79" s="36">
        <v>1403.6499999999999</v>
      </c>
      <c r="E79" s="36">
        <v>1367.2999999999997</v>
      </c>
      <c r="F79" s="36">
        <v>1303.6499999999999</v>
      </c>
      <c r="G79" s="36">
        <v>1267.2999999999997</v>
      </c>
      <c r="H79" s="36">
        <v>1467.2999999999997</v>
      </c>
      <c r="I79" s="36">
        <v>1503.6499999999996</v>
      </c>
      <c r="J79" s="36">
        <v>1567.2999999999997</v>
      </c>
      <c r="K79" s="31">
        <v>1440</v>
      </c>
      <c r="L79" s="31">
        <v>1340</v>
      </c>
      <c r="M79" s="31">
        <v>31.871590000000001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283.2</v>
      </c>
      <c r="D80" s="36">
        <v>278.81666666666666</v>
      </c>
      <c r="E80" s="36">
        <v>273.08333333333331</v>
      </c>
      <c r="F80" s="36">
        <v>262.96666666666664</v>
      </c>
      <c r="G80" s="36">
        <v>257.23333333333329</v>
      </c>
      <c r="H80" s="36">
        <v>288.93333333333334</v>
      </c>
      <c r="I80" s="36">
        <v>294.66666666666669</v>
      </c>
      <c r="J80" s="36">
        <v>304.78333333333336</v>
      </c>
      <c r="K80" s="31">
        <v>284.55</v>
      </c>
      <c r="L80" s="31">
        <v>268.7</v>
      </c>
      <c r="M80" s="31">
        <v>601.09826999999996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1583.2</v>
      </c>
      <c r="D81" s="36">
        <v>1570.6000000000001</v>
      </c>
      <c r="E81" s="36">
        <v>1551.3000000000002</v>
      </c>
      <c r="F81" s="36">
        <v>1519.4</v>
      </c>
      <c r="G81" s="36">
        <v>1500.1000000000001</v>
      </c>
      <c r="H81" s="36">
        <v>1602.5000000000002</v>
      </c>
      <c r="I81" s="36">
        <v>1621.8</v>
      </c>
      <c r="J81" s="36">
        <v>1653.7000000000003</v>
      </c>
      <c r="K81" s="31">
        <v>1589.9</v>
      </c>
      <c r="L81" s="31">
        <v>1538.7</v>
      </c>
      <c r="M81" s="31">
        <v>7.79819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285.5</v>
      </c>
      <c r="D82" s="36">
        <v>282.28333333333336</v>
      </c>
      <c r="E82" s="36">
        <v>278.56666666666672</v>
      </c>
      <c r="F82" s="36">
        <v>271.63333333333338</v>
      </c>
      <c r="G82" s="36">
        <v>267.91666666666674</v>
      </c>
      <c r="H82" s="36">
        <v>289.2166666666667</v>
      </c>
      <c r="I82" s="36">
        <v>292.93333333333328</v>
      </c>
      <c r="J82" s="36">
        <v>299.86666666666667</v>
      </c>
      <c r="K82" s="31">
        <v>286</v>
      </c>
      <c r="L82" s="31">
        <v>275.35000000000002</v>
      </c>
      <c r="M82" s="31">
        <v>326.34629000000001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599.79999999999995</v>
      </c>
      <c r="D83" s="36">
        <v>594.33333333333337</v>
      </c>
      <c r="E83" s="36">
        <v>586.66666666666674</v>
      </c>
      <c r="F83" s="36">
        <v>573.53333333333342</v>
      </c>
      <c r="G83" s="36">
        <v>565.86666666666679</v>
      </c>
      <c r="H83" s="36">
        <v>607.4666666666667</v>
      </c>
      <c r="I83" s="36">
        <v>615.13333333333344</v>
      </c>
      <c r="J83" s="36">
        <v>628.26666666666665</v>
      </c>
      <c r="K83" s="31">
        <v>602</v>
      </c>
      <c r="L83" s="31">
        <v>581.20000000000005</v>
      </c>
      <c r="M83" s="31">
        <v>108.10315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1425.25</v>
      </c>
      <c r="D84" s="36">
        <v>1406.3500000000001</v>
      </c>
      <c r="E84" s="36">
        <v>1382.0500000000002</v>
      </c>
      <c r="F84" s="36">
        <v>1338.8500000000001</v>
      </c>
      <c r="G84" s="36">
        <v>1314.5500000000002</v>
      </c>
      <c r="H84" s="36">
        <v>1449.5500000000002</v>
      </c>
      <c r="I84" s="36">
        <v>1473.85</v>
      </c>
      <c r="J84" s="36">
        <v>1517.0500000000002</v>
      </c>
      <c r="K84" s="31">
        <v>1430.65</v>
      </c>
      <c r="L84" s="31">
        <v>1363.15</v>
      </c>
      <c r="M84" s="31">
        <v>122.80748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691.65</v>
      </c>
      <c r="D85" s="36">
        <v>680.65</v>
      </c>
      <c r="E85" s="36">
        <v>659.4</v>
      </c>
      <c r="F85" s="36">
        <v>627.15</v>
      </c>
      <c r="G85" s="36">
        <v>605.9</v>
      </c>
      <c r="H85" s="36">
        <v>712.9</v>
      </c>
      <c r="I85" s="36">
        <v>734.15</v>
      </c>
      <c r="J85" s="36">
        <v>766.4</v>
      </c>
      <c r="K85" s="31">
        <v>701.9</v>
      </c>
      <c r="L85" s="31">
        <v>648.4</v>
      </c>
      <c r="M85" s="31">
        <v>17.350670000000001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336</v>
      </c>
      <c r="D86" s="36">
        <v>336.08333333333331</v>
      </c>
      <c r="E86" s="36">
        <v>330.91666666666663</v>
      </c>
      <c r="F86" s="36">
        <v>325.83333333333331</v>
      </c>
      <c r="G86" s="36">
        <v>320.66666666666663</v>
      </c>
      <c r="H86" s="36">
        <v>341.16666666666663</v>
      </c>
      <c r="I86" s="36">
        <v>346.33333333333326</v>
      </c>
      <c r="J86" s="36">
        <v>351.41666666666663</v>
      </c>
      <c r="K86" s="31">
        <v>341.25</v>
      </c>
      <c r="L86" s="31">
        <v>331</v>
      </c>
      <c r="M86" s="31">
        <v>145.91288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1476.5</v>
      </c>
      <c r="D87" s="36">
        <v>1466.2166666666665</v>
      </c>
      <c r="E87" s="36">
        <v>1445.4833333333329</v>
      </c>
      <c r="F87" s="36">
        <v>1414.4666666666665</v>
      </c>
      <c r="G87" s="36">
        <v>1393.7333333333329</v>
      </c>
      <c r="H87" s="36">
        <v>1497.2333333333329</v>
      </c>
      <c r="I87" s="36">
        <v>1517.9666666666665</v>
      </c>
      <c r="J87" s="36">
        <v>1548.9833333333329</v>
      </c>
      <c r="K87" s="31">
        <v>1486.95</v>
      </c>
      <c r="L87" s="31">
        <v>1435.2</v>
      </c>
      <c r="M87" s="31">
        <v>1.31518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678.15</v>
      </c>
      <c r="D88" s="36">
        <v>671.55</v>
      </c>
      <c r="E88" s="36">
        <v>656.64999999999986</v>
      </c>
      <c r="F88" s="36">
        <v>635.14999999999986</v>
      </c>
      <c r="G88" s="36">
        <v>620.24999999999977</v>
      </c>
      <c r="H88" s="36">
        <v>693.05</v>
      </c>
      <c r="I88" s="36">
        <v>707.95</v>
      </c>
      <c r="J88" s="36">
        <v>729.45</v>
      </c>
      <c r="K88" s="31">
        <v>686.45</v>
      </c>
      <c r="L88" s="31">
        <v>650.04999999999995</v>
      </c>
      <c r="M88" s="31">
        <v>75.18741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7386.85</v>
      </c>
      <c r="D89" s="36">
        <v>7330.2</v>
      </c>
      <c r="E89" s="36">
        <v>7260.4</v>
      </c>
      <c r="F89" s="36">
        <v>7133.95</v>
      </c>
      <c r="G89" s="36">
        <v>7064.15</v>
      </c>
      <c r="H89" s="36">
        <v>7456.65</v>
      </c>
      <c r="I89" s="36">
        <v>7526.4500000000007</v>
      </c>
      <c r="J89" s="36">
        <v>7652.9</v>
      </c>
      <c r="K89" s="31">
        <v>7400</v>
      </c>
      <c r="L89" s="31">
        <v>7203.75</v>
      </c>
      <c r="M89" s="31">
        <v>5.2670000000000002E-2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1565.9</v>
      </c>
      <c r="D90" s="36">
        <v>1558.2333333333333</v>
      </c>
      <c r="E90" s="36">
        <v>1529.7166666666667</v>
      </c>
      <c r="F90" s="36">
        <v>1493.5333333333333</v>
      </c>
      <c r="G90" s="36">
        <v>1465.0166666666667</v>
      </c>
      <c r="H90" s="36">
        <v>1594.4166666666667</v>
      </c>
      <c r="I90" s="36">
        <v>1622.9333333333336</v>
      </c>
      <c r="J90" s="36">
        <v>1659.1166666666668</v>
      </c>
      <c r="K90" s="31">
        <v>1586.75</v>
      </c>
      <c r="L90" s="31">
        <v>1522.05</v>
      </c>
      <c r="M90" s="31">
        <v>2.8465699999999998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1595.95</v>
      </c>
      <c r="D91" s="36">
        <v>1579.9833333333333</v>
      </c>
      <c r="E91" s="36">
        <v>1535.9666666666667</v>
      </c>
      <c r="F91" s="36">
        <v>1475.9833333333333</v>
      </c>
      <c r="G91" s="36">
        <v>1431.9666666666667</v>
      </c>
      <c r="H91" s="36">
        <v>1639.9666666666667</v>
      </c>
      <c r="I91" s="36">
        <v>1683.9833333333336</v>
      </c>
      <c r="J91" s="36">
        <v>1743.9666666666667</v>
      </c>
      <c r="K91" s="31">
        <v>1624</v>
      </c>
      <c r="L91" s="31">
        <v>1520</v>
      </c>
      <c r="M91" s="31">
        <v>1.6594599999999999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492.1</v>
      </c>
      <c r="D92" s="36">
        <v>490.7</v>
      </c>
      <c r="E92" s="36">
        <v>482.4</v>
      </c>
      <c r="F92" s="36">
        <v>472.7</v>
      </c>
      <c r="G92" s="36">
        <v>464.4</v>
      </c>
      <c r="H92" s="36">
        <v>500.4</v>
      </c>
      <c r="I92" s="36">
        <v>508.70000000000005</v>
      </c>
      <c r="J92" s="36">
        <v>518.4</v>
      </c>
      <c r="K92" s="31">
        <v>499</v>
      </c>
      <c r="L92" s="31">
        <v>481</v>
      </c>
      <c r="M92" s="31">
        <v>5.1085399999999996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30596.6</v>
      </c>
      <c r="D93" s="36">
        <v>30702.2</v>
      </c>
      <c r="E93" s="36">
        <v>30404.400000000001</v>
      </c>
      <c r="F93" s="36">
        <v>30212.2</v>
      </c>
      <c r="G93" s="36">
        <v>29914.400000000001</v>
      </c>
      <c r="H93" s="36">
        <v>30894.400000000001</v>
      </c>
      <c r="I93" s="36">
        <v>31192.199999999997</v>
      </c>
      <c r="J93" s="36">
        <v>31384.400000000001</v>
      </c>
      <c r="K93" s="31">
        <v>31000</v>
      </c>
      <c r="L93" s="31">
        <v>30510</v>
      </c>
      <c r="M93" s="31">
        <v>0.19067000000000001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1389.35</v>
      </c>
      <c r="D94" s="36">
        <v>1374.05</v>
      </c>
      <c r="E94" s="36">
        <v>1315.5</v>
      </c>
      <c r="F94" s="36">
        <v>1241.6500000000001</v>
      </c>
      <c r="G94" s="36">
        <v>1183.1000000000001</v>
      </c>
      <c r="H94" s="36">
        <v>1447.8999999999999</v>
      </c>
      <c r="I94" s="36">
        <v>1506.4499999999996</v>
      </c>
      <c r="J94" s="36">
        <v>1580.2999999999997</v>
      </c>
      <c r="K94" s="31">
        <v>1432.6</v>
      </c>
      <c r="L94" s="31">
        <v>1300.2</v>
      </c>
      <c r="M94" s="31">
        <v>8.5202899999999993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5463.55</v>
      </c>
      <c r="D95" s="36">
        <v>5442.8499999999995</v>
      </c>
      <c r="E95" s="36">
        <v>5415.6999999999989</v>
      </c>
      <c r="F95" s="36">
        <v>5367.8499999999995</v>
      </c>
      <c r="G95" s="36">
        <v>5340.6999999999989</v>
      </c>
      <c r="H95" s="36">
        <v>5490.6999999999989</v>
      </c>
      <c r="I95" s="36">
        <v>5517.8499999999985</v>
      </c>
      <c r="J95" s="36">
        <v>5565.6999999999989</v>
      </c>
      <c r="K95" s="31">
        <v>5470</v>
      </c>
      <c r="L95" s="31">
        <v>5395</v>
      </c>
      <c r="M95" s="31">
        <v>2.2677700000000001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1991.6</v>
      </c>
      <c r="D96" s="36">
        <v>2008.5833333333333</v>
      </c>
      <c r="E96" s="36">
        <v>1944.2166666666667</v>
      </c>
      <c r="F96" s="36">
        <v>1896.8333333333335</v>
      </c>
      <c r="G96" s="36">
        <v>1832.4666666666669</v>
      </c>
      <c r="H96" s="36">
        <v>2055.9666666666662</v>
      </c>
      <c r="I96" s="36">
        <v>2120.333333333333</v>
      </c>
      <c r="J96" s="36">
        <v>2167.7166666666662</v>
      </c>
      <c r="K96" s="31">
        <v>2072.9499999999998</v>
      </c>
      <c r="L96" s="31">
        <v>1961.2</v>
      </c>
      <c r="M96" s="31">
        <v>2.8228900000000001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602.79999999999995</v>
      </c>
      <c r="D97" s="36">
        <v>598.93333333333328</v>
      </c>
      <c r="E97" s="36">
        <v>579.86666666666656</v>
      </c>
      <c r="F97" s="36">
        <v>556.93333333333328</v>
      </c>
      <c r="G97" s="36">
        <v>537.86666666666656</v>
      </c>
      <c r="H97" s="36">
        <v>621.86666666666656</v>
      </c>
      <c r="I97" s="36">
        <v>640.93333333333339</v>
      </c>
      <c r="J97" s="36">
        <v>663.86666666666656</v>
      </c>
      <c r="K97" s="31">
        <v>618</v>
      </c>
      <c r="L97" s="31">
        <v>576</v>
      </c>
      <c r="M97" s="31">
        <v>4.6755800000000001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147</v>
      </c>
      <c r="D98" s="36">
        <v>145.38333333333333</v>
      </c>
      <c r="E98" s="36">
        <v>142.76666666666665</v>
      </c>
      <c r="F98" s="36">
        <v>138.53333333333333</v>
      </c>
      <c r="G98" s="36">
        <v>135.91666666666666</v>
      </c>
      <c r="H98" s="36">
        <v>149.61666666666665</v>
      </c>
      <c r="I98" s="36">
        <v>152.23333333333332</v>
      </c>
      <c r="J98" s="36">
        <v>156.46666666666664</v>
      </c>
      <c r="K98" s="31">
        <v>148</v>
      </c>
      <c r="L98" s="31">
        <v>141.15</v>
      </c>
      <c r="M98" s="31">
        <v>30.929040000000001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663.55</v>
      </c>
      <c r="D99" s="36">
        <v>659.0333333333333</v>
      </c>
      <c r="E99" s="36">
        <v>651.86666666666656</v>
      </c>
      <c r="F99" s="36">
        <v>640.18333333333328</v>
      </c>
      <c r="G99" s="36">
        <v>633.01666666666654</v>
      </c>
      <c r="H99" s="36">
        <v>670.71666666666658</v>
      </c>
      <c r="I99" s="36">
        <v>677.88333333333333</v>
      </c>
      <c r="J99" s="36">
        <v>689.56666666666661</v>
      </c>
      <c r="K99" s="31">
        <v>666.2</v>
      </c>
      <c r="L99" s="31">
        <v>647.35</v>
      </c>
      <c r="M99" s="31">
        <v>24.288830000000001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553.29999999999995</v>
      </c>
      <c r="D100" s="36">
        <v>552.0333333333333</v>
      </c>
      <c r="E100" s="36">
        <v>544.06666666666661</v>
      </c>
      <c r="F100" s="36">
        <v>534.83333333333326</v>
      </c>
      <c r="G100" s="36">
        <v>526.86666666666656</v>
      </c>
      <c r="H100" s="36">
        <v>561.26666666666665</v>
      </c>
      <c r="I100" s="36">
        <v>569.23333333333335</v>
      </c>
      <c r="J100" s="36">
        <v>578.4666666666667</v>
      </c>
      <c r="K100" s="31">
        <v>560</v>
      </c>
      <c r="L100" s="31">
        <v>542.79999999999995</v>
      </c>
      <c r="M100" s="31">
        <v>5.3585000000000003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4067.6</v>
      </c>
      <c r="D101" s="36">
        <v>4075.1333333333332</v>
      </c>
      <c r="E101" s="36">
        <v>4027.6166666666668</v>
      </c>
      <c r="F101" s="36">
        <v>3987.6333333333337</v>
      </c>
      <c r="G101" s="36">
        <v>3940.1166666666672</v>
      </c>
      <c r="H101" s="36">
        <v>4115.1166666666668</v>
      </c>
      <c r="I101" s="36">
        <v>4162.6333333333332</v>
      </c>
      <c r="J101" s="36">
        <v>4202.6166666666659</v>
      </c>
      <c r="K101" s="31">
        <v>4122.6499999999996</v>
      </c>
      <c r="L101" s="31">
        <v>4035.15</v>
      </c>
      <c r="M101" s="31">
        <v>0.64568000000000003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345</v>
      </c>
      <c r="D102" s="36">
        <v>343.48333333333335</v>
      </c>
      <c r="E102" s="36">
        <v>339.2166666666667</v>
      </c>
      <c r="F102" s="36">
        <v>333.43333333333334</v>
      </c>
      <c r="G102" s="36">
        <v>329.16666666666669</v>
      </c>
      <c r="H102" s="36">
        <v>349.26666666666671</v>
      </c>
      <c r="I102" s="36">
        <v>353.53333333333336</v>
      </c>
      <c r="J102" s="36">
        <v>359.31666666666672</v>
      </c>
      <c r="K102" s="31">
        <v>347.75</v>
      </c>
      <c r="L102" s="31">
        <v>337.7</v>
      </c>
      <c r="M102" s="31">
        <v>3.8381099999999999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288.39999999999998</v>
      </c>
      <c r="D103" s="36">
        <v>289.41666666666669</v>
      </c>
      <c r="E103" s="36">
        <v>285.93333333333339</v>
      </c>
      <c r="F103" s="36">
        <v>283.4666666666667</v>
      </c>
      <c r="G103" s="36">
        <v>279.98333333333341</v>
      </c>
      <c r="H103" s="36">
        <v>291.88333333333338</v>
      </c>
      <c r="I103" s="36">
        <v>295.36666666666662</v>
      </c>
      <c r="J103" s="36">
        <v>297.83333333333337</v>
      </c>
      <c r="K103" s="31">
        <v>292.89999999999998</v>
      </c>
      <c r="L103" s="31">
        <v>286.95</v>
      </c>
      <c r="M103" s="31">
        <v>8.2075899999999997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774.3</v>
      </c>
      <c r="D104" s="36">
        <v>771.08333333333337</v>
      </c>
      <c r="E104" s="36">
        <v>764.26666666666677</v>
      </c>
      <c r="F104" s="36">
        <v>754.23333333333335</v>
      </c>
      <c r="G104" s="36">
        <v>747.41666666666674</v>
      </c>
      <c r="H104" s="36">
        <v>781.11666666666679</v>
      </c>
      <c r="I104" s="36">
        <v>787.93333333333339</v>
      </c>
      <c r="J104" s="36">
        <v>797.96666666666681</v>
      </c>
      <c r="K104" s="31">
        <v>777.9</v>
      </c>
      <c r="L104" s="31">
        <v>761.05</v>
      </c>
      <c r="M104" s="31">
        <v>8.8847400000000007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118.9</v>
      </c>
      <c r="D105" s="36">
        <v>118.83333333333333</v>
      </c>
      <c r="E105" s="36">
        <v>118.06666666666666</v>
      </c>
      <c r="F105" s="36">
        <v>117.23333333333333</v>
      </c>
      <c r="G105" s="36">
        <v>116.46666666666667</v>
      </c>
      <c r="H105" s="36">
        <v>119.66666666666666</v>
      </c>
      <c r="I105" s="36">
        <v>120.43333333333334</v>
      </c>
      <c r="J105" s="36">
        <v>121.26666666666665</v>
      </c>
      <c r="K105" s="31">
        <v>119.6</v>
      </c>
      <c r="L105" s="31">
        <v>118</v>
      </c>
      <c r="M105" s="31">
        <v>404.19251000000003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1365.55</v>
      </c>
      <c r="D106" s="36">
        <v>1345.25</v>
      </c>
      <c r="E106" s="36">
        <v>1315.5</v>
      </c>
      <c r="F106" s="36">
        <v>1265.45</v>
      </c>
      <c r="G106" s="36">
        <v>1235.7</v>
      </c>
      <c r="H106" s="36">
        <v>1395.3</v>
      </c>
      <c r="I106" s="36">
        <v>1425.05</v>
      </c>
      <c r="J106" s="36">
        <v>1475.1</v>
      </c>
      <c r="K106" s="31">
        <v>1375</v>
      </c>
      <c r="L106" s="31">
        <v>1295.2</v>
      </c>
      <c r="M106" s="31">
        <v>1.4702299999999999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215.15</v>
      </c>
      <c r="D107" s="36">
        <v>215.06666666666669</v>
      </c>
      <c r="E107" s="36">
        <v>212.08333333333337</v>
      </c>
      <c r="F107" s="36">
        <v>209.01666666666668</v>
      </c>
      <c r="G107" s="36">
        <v>206.03333333333336</v>
      </c>
      <c r="H107" s="36">
        <v>218.13333333333338</v>
      </c>
      <c r="I107" s="36">
        <v>221.11666666666667</v>
      </c>
      <c r="J107" s="36">
        <v>224.18333333333339</v>
      </c>
      <c r="K107" s="31">
        <v>218.05</v>
      </c>
      <c r="L107" s="31">
        <v>212</v>
      </c>
      <c r="M107" s="31">
        <v>1.3893500000000001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1622.05</v>
      </c>
      <c r="D108" s="36">
        <v>1609.3333333333333</v>
      </c>
      <c r="E108" s="36">
        <v>1573.7166666666665</v>
      </c>
      <c r="F108" s="36">
        <v>1525.3833333333332</v>
      </c>
      <c r="G108" s="36">
        <v>1489.7666666666664</v>
      </c>
      <c r="H108" s="36">
        <v>1657.6666666666665</v>
      </c>
      <c r="I108" s="36">
        <v>1693.2833333333333</v>
      </c>
      <c r="J108" s="36">
        <v>1741.6166666666666</v>
      </c>
      <c r="K108" s="31">
        <v>1644.95</v>
      </c>
      <c r="L108" s="31">
        <v>1561</v>
      </c>
      <c r="M108" s="31">
        <v>1.50861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194.95</v>
      </c>
      <c r="D109" s="36">
        <v>193.56666666666669</v>
      </c>
      <c r="E109" s="36">
        <v>189.83333333333337</v>
      </c>
      <c r="F109" s="36">
        <v>184.71666666666667</v>
      </c>
      <c r="G109" s="36">
        <v>180.98333333333335</v>
      </c>
      <c r="H109" s="36">
        <v>198.68333333333339</v>
      </c>
      <c r="I109" s="36">
        <v>202.41666666666669</v>
      </c>
      <c r="J109" s="36">
        <v>207.53333333333342</v>
      </c>
      <c r="K109" s="31">
        <v>197.3</v>
      </c>
      <c r="L109" s="31">
        <v>188.45</v>
      </c>
      <c r="M109" s="31">
        <v>39.148769999999999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2456.0500000000002</v>
      </c>
      <c r="D110" s="36">
        <v>2448.6333333333337</v>
      </c>
      <c r="E110" s="36">
        <v>2429.4666666666672</v>
      </c>
      <c r="F110" s="36">
        <v>2402.8833333333337</v>
      </c>
      <c r="G110" s="36">
        <v>2383.7166666666672</v>
      </c>
      <c r="H110" s="36">
        <v>2475.2166666666672</v>
      </c>
      <c r="I110" s="36">
        <v>2494.3833333333341</v>
      </c>
      <c r="J110" s="36">
        <v>2520.9666666666672</v>
      </c>
      <c r="K110" s="31">
        <v>2467.8000000000002</v>
      </c>
      <c r="L110" s="31">
        <v>2422.0500000000002</v>
      </c>
      <c r="M110" s="31">
        <v>0.76166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846.4</v>
      </c>
      <c r="D111" s="36">
        <v>845.08333333333337</v>
      </c>
      <c r="E111" s="36">
        <v>836.36666666666679</v>
      </c>
      <c r="F111" s="36">
        <v>826.33333333333337</v>
      </c>
      <c r="G111" s="36">
        <v>817.61666666666679</v>
      </c>
      <c r="H111" s="36">
        <v>855.11666666666679</v>
      </c>
      <c r="I111" s="36">
        <v>863.83333333333326</v>
      </c>
      <c r="J111" s="36">
        <v>873.86666666666679</v>
      </c>
      <c r="K111" s="31">
        <v>853.8</v>
      </c>
      <c r="L111" s="31">
        <v>835.05</v>
      </c>
      <c r="M111" s="31">
        <v>2.6158199999999998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64.8</v>
      </c>
      <c r="D112" s="36">
        <v>64.63333333333334</v>
      </c>
      <c r="E112" s="36">
        <v>63.76666666666668</v>
      </c>
      <c r="F112" s="36">
        <v>62.733333333333341</v>
      </c>
      <c r="G112" s="36">
        <v>61.866666666666681</v>
      </c>
      <c r="H112" s="36">
        <v>65.666666666666686</v>
      </c>
      <c r="I112" s="36">
        <v>66.533333333333331</v>
      </c>
      <c r="J112" s="36">
        <v>67.566666666666677</v>
      </c>
      <c r="K112" s="31">
        <v>65.5</v>
      </c>
      <c r="L112" s="31">
        <v>63.6</v>
      </c>
      <c r="M112" s="31">
        <v>155.15684999999999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2081.8000000000002</v>
      </c>
      <c r="D113" s="36">
        <v>2069.8666666666668</v>
      </c>
      <c r="E113" s="36">
        <v>2035.0333333333338</v>
      </c>
      <c r="F113" s="36">
        <v>1988.2666666666669</v>
      </c>
      <c r="G113" s="36">
        <v>1953.4333333333338</v>
      </c>
      <c r="H113" s="36">
        <v>2116.6333333333337</v>
      </c>
      <c r="I113" s="36">
        <v>2151.4666666666667</v>
      </c>
      <c r="J113" s="36">
        <v>2198.2333333333336</v>
      </c>
      <c r="K113" s="31">
        <v>2104.6999999999998</v>
      </c>
      <c r="L113" s="31">
        <v>2023.1</v>
      </c>
      <c r="M113" s="31">
        <v>9.5630299999999995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689.1</v>
      </c>
      <c r="D114" s="36">
        <v>684.35</v>
      </c>
      <c r="E114" s="36">
        <v>671.1</v>
      </c>
      <c r="F114" s="36">
        <v>653.1</v>
      </c>
      <c r="G114" s="36">
        <v>639.85</v>
      </c>
      <c r="H114" s="36">
        <v>702.35</v>
      </c>
      <c r="I114" s="36">
        <v>715.6</v>
      </c>
      <c r="J114" s="36">
        <v>733.6</v>
      </c>
      <c r="K114" s="31">
        <v>697.6</v>
      </c>
      <c r="L114" s="31">
        <v>666.35</v>
      </c>
      <c r="M114" s="31">
        <v>1.96858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2120.85</v>
      </c>
      <c r="D115" s="36">
        <v>2095.9666666666667</v>
      </c>
      <c r="E115" s="36">
        <v>2056.9333333333334</v>
      </c>
      <c r="F115" s="36">
        <v>1993.0166666666667</v>
      </c>
      <c r="G115" s="36">
        <v>1953.9833333333333</v>
      </c>
      <c r="H115" s="36">
        <v>2159.8833333333332</v>
      </c>
      <c r="I115" s="36">
        <v>2198.916666666667</v>
      </c>
      <c r="J115" s="36">
        <v>2262.8333333333335</v>
      </c>
      <c r="K115" s="31">
        <v>2135</v>
      </c>
      <c r="L115" s="31">
        <v>2032.05</v>
      </c>
      <c r="M115" s="31">
        <v>3.8620700000000001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7207.25</v>
      </c>
      <c r="D116" s="36">
        <v>7215.2</v>
      </c>
      <c r="E116" s="36">
        <v>7166.2</v>
      </c>
      <c r="F116" s="36">
        <v>7125.15</v>
      </c>
      <c r="G116" s="36">
        <v>7076.15</v>
      </c>
      <c r="H116" s="36">
        <v>7256.25</v>
      </c>
      <c r="I116" s="36">
        <v>7305.25</v>
      </c>
      <c r="J116" s="36">
        <v>7346.3</v>
      </c>
      <c r="K116" s="31">
        <v>7264.2</v>
      </c>
      <c r="L116" s="31">
        <v>7174.15</v>
      </c>
      <c r="M116" s="31">
        <v>7.8350000000000003E-2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821.35</v>
      </c>
      <c r="D117" s="36">
        <v>808.41666666666663</v>
      </c>
      <c r="E117" s="36">
        <v>789.83333333333326</v>
      </c>
      <c r="F117" s="36">
        <v>758.31666666666661</v>
      </c>
      <c r="G117" s="36">
        <v>739.73333333333323</v>
      </c>
      <c r="H117" s="36">
        <v>839.93333333333328</v>
      </c>
      <c r="I117" s="36">
        <v>858.51666666666654</v>
      </c>
      <c r="J117" s="36">
        <v>890.0333333333333</v>
      </c>
      <c r="K117" s="31">
        <v>827</v>
      </c>
      <c r="L117" s="31">
        <v>776.9</v>
      </c>
      <c r="M117" s="31">
        <v>2.3342499999999999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407.9</v>
      </c>
      <c r="D118" s="36">
        <v>404.86666666666662</v>
      </c>
      <c r="E118" s="36">
        <v>399.58333333333326</v>
      </c>
      <c r="F118" s="36">
        <v>391.26666666666665</v>
      </c>
      <c r="G118" s="36">
        <v>385.98333333333329</v>
      </c>
      <c r="H118" s="36">
        <v>413.18333333333322</v>
      </c>
      <c r="I118" s="36">
        <v>418.46666666666664</v>
      </c>
      <c r="J118" s="36">
        <v>426.78333333333319</v>
      </c>
      <c r="K118" s="31">
        <v>410.15</v>
      </c>
      <c r="L118" s="31">
        <v>396.55</v>
      </c>
      <c r="M118" s="31">
        <v>13.77333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491.2</v>
      </c>
      <c r="D119" s="36">
        <v>488.18333333333334</v>
      </c>
      <c r="E119" s="36">
        <v>482.01666666666665</v>
      </c>
      <c r="F119" s="36">
        <v>472.83333333333331</v>
      </c>
      <c r="G119" s="36">
        <v>466.66666666666663</v>
      </c>
      <c r="H119" s="36">
        <v>497.36666666666667</v>
      </c>
      <c r="I119" s="36">
        <v>503.5333333333333</v>
      </c>
      <c r="J119" s="36">
        <v>512.7166666666667</v>
      </c>
      <c r="K119" s="31">
        <v>494.35</v>
      </c>
      <c r="L119" s="31">
        <v>479</v>
      </c>
      <c r="M119" s="31">
        <v>0.88812000000000002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953.7</v>
      </c>
      <c r="D120" s="36">
        <v>948.33333333333337</v>
      </c>
      <c r="E120" s="36">
        <v>938.86666666666679</v>
      </c>
      <c r="F120" s="36">
        <v>924.03333333333342</v>
      </c>
      <c r="G120" s="36">
        <v>914.56666666666683</v>
      </c>
      <c r="H120" s="36">
        <v>963.16666666666674</v>
      </c>
      <c r="I120" s="36">
        <v>972.63333333333321</v>
      </c>
      <c r="J120" s="36">
        <v>987.4666666666667</v>
      </c>
      <c r="K120" s="31">
        <v>957.8</v>
      </c>
      <c r="L120" s="31">
        <v>933.5</v>
      </c>
      <c r="M120" s="31">
        <v>4.3614699999999997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1197.8499999999999</v>
      </c>
      <c r="D121" s="36">
        <v>1197.6333333333334</v>
      </c>
      <c r="E121" s="36">
        <v>1165.0666666666668</v>
      </c>
      <c r="F121" s="36">
        <v>1132.2833333333333</v>
      </c>
      <c r="G121" s="36">
        <v>1099.7166666666667</v>
      </c>
      <c r="H121" s="36">
        <v>1230.416666666667</v>
      </c>
      <c r="I121" s="36">
        <v>1262.9833333333336</v>
      </c>
      <c r="J121" s="36">
        <v>1295.7666666666671</v>
      </c>
      <c r="K121" s="31">
        <v>1230.2</v>
      </c>
      <c r="L121" s="31">
        <v>1164.8499999999999</v>
      </c>
      <c r="M121" s="31">
        <v>2.92747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1337.85</v>
      </c>
      <c r="D122" s="36">
        <v>1338.05</v>
      </c>
      <c r="E122" s="36">
        <v>1325.1</v>
      </c>
      <c r="F122" s="36">
        <v>1312.35</v>
      </c>
      <c r="G122" s="36">
        <v>1299.3999999999999</v>
      </c>
      <c r="H122" s="36">
        <v>1350.8</v>
      </c>
      <c r="I122" s="36">
        <v>1363.7500000000002</v>
      </c>
      <c r="J122" s="36">
        <v>1376.5</v>
      </c>
      <c r="K122" s="31">
        <v>1351</v>
      </c>
      <c r="L122" s="31">
        <v>1325.3</v>
      </c>
      <c r="M122" s="31">
        <v>10.65686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1497.25</v>
      </c>
      <c r="D123" s="36">
        <v>1493.3166666666666</v>
      </c>
      <c r="E123" s="36">
        <v>1483.2333333333331</v>
      </c>
      <c r="F123" s="36">
        <v>1469.2166666666665</v>
      </c>
      <c r="G123" s="36">
        <v>1459.133333333333</v>
      </c>
      <c r="H123" s="36">
        <v>1507.3333333333333</v>
      </c>
      <c r="I123" s="36">
        <v>1517.4166666666667</v>
      </c>
      <c r="J123" s="36">
        <v>1531.4333333333334</v>
      </c>
      <c r="K123" s="31">
        <v>1503.4</v>
      </c>
      <c r="L123" s="31">
        <v>1479.3</v>
      </c>
      <c r="M123" s="31">
        <v>15.910550000000001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147.1</v>
      </c>
      <c r="D124" s="36">
        <v>146.91666666666666</v>
      </c>
      <c r="E124" s="36">
        <v>145.43333333333331</v>
      </c>
      <c r="F124" s="36">
        <v>143.76666666666665</v>
      </c>
      <c r="G124" s="36">
        <v>142.2833333333333</v>
      </c>
      <c r="H124" s="36">
        <v>148.58333333333331</v>
      </c>
      <c r="I124" s="36">
        <v>150.06666666666666</v>
      </c>
      <c r="J124" s="36">
        <v>151.73333333333332</v>
      </c>
      <c r="K124" s="31">
        <v>148.4</v>
      </c>
      <c r="L124" s="31">
        <v>145.25</v>
      </c>
      <c r="M124" s="31">
        <v>22.208369999999999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1320.2</v>
      </c>
      <c r="D125" s="36">
        <v>1317.4666666666665</v>
      </c>
      <c r="E125" s="36">
        <v>1305.9333333333329</v>
      </c>
      <c r="F125" s="36">
        <v>1291.6666666666665</v>
      </c>
      <c r="G125" s="36">
        <v>1280.133333333333</v>
      </c>
      <c r="H125" s="36">
        <v>1331.7333333333329</v>
      </c>
      <c r="I125" s="36">
        <v>1343.2666666666662</v>
      </c>
      <c r="J125" s="36">
        <v>1357.5333333333328</v>
      </c>
      <c r="K125" s="31">
        <v>1329</v>
      </c>
      <c r="L125" s="31">
        <v>1303.2</v>
      </c>
      <c r="M125" s="31">
        <v>2.1318299999999999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479.15</v>
      </c>
      <c r="D126" s="36">
        <v>476.01666666666671</v>
      </c>
      <c r="E126" s="36">
        <v>470.73333333333341</v>
      </c>
      <c r="F126" s="36">
        <v>462.31666666666672</v>
      </c>
      <c r="G126" s="36">
        <v>457.03333333333342</v>
      </c>
      <c r="H126" s="36">
        <v>484.43333333333339</v>
      </c>
      <c r="I126" s="36">
        <v>489.7166666666667</v>
      </c>
      <c r="J126" s="36">
        <v>498.13333333333338</v>
      </c>
      <c r="K126" s="31">
        <v>481.3</v>
      </c>
      <c r="L126" s="31">
        <v>467.6</v>
      </c>
      <c r="M126" s="31">
        <v>83.173429999999996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1912.75</v>
      </c>
      <c r="D127" s="36">
        <v>1909.8666666666668</v>
      </c>
      <c r="E127" s="36">
        <v>1865.7333333333336</v>
      </c>
      <c r="F127" s="36">
        <v>1818.7166666666667</v>
      </c>
      <c r="G127" s="36">
        <v>1774.5833333333335</v>
      </c>
      <c r="H127" s="36">
        <v>1956.8833333333337</v>
      </c>
      <c r="I127" s="36">
        <v>2001.0166666666669</v>
      </c>
      <c r="J127" s="36">
        <v>2048.0333333333338</v>
      </c>
      <c r="K127" s="31">
        <v>1954</v>
      </c>
      <c r="L127" s="31">
        <v>1862.85</v>
      </c>
      <c r="M127" s="31">
        <v>44.067480000000003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5431.1</v>
      </c>
      <c r="D128" s="36">
        <v>5406.8833333333341</v>
      </c>
      <c r="E128" s="36">
        <v>5350.2166666666681</v>
      </c>
      <c r="F128" s="36">
        <v>5269.3333333333339</v>
      </c>
      <c r="G128" s="36">
        <v>5212.6666666666679</v>
      </c>
      <c r="H128" s="36">
        <v>5487.7666666666682</v>
      </c>
      <c r="I128" s="36">
        <v>5544.4333333333343</v>
      </c>
      <c r="J128" s="36">
        <v>5625.3166666666684</v>
      </c>
      <c r="K128" s="31">
        <v>5463.55</v>
      </c>
      <c r="L128" s="31">
        <v>5326</v>
      </c>
      <c r="M128" s="31">
        <v>12.363110000000001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2963.5</v>
      </c>
      <c r="D129" s="36">
        <v>2944.3166666666671</v>
      </c>
      <c r="E129" s="36">
        <v>2915.6833333333343</v>
      </c>
      <c r="F129" s="36">
        <v>2867.8666666666672</v>
      </c>
      <c r="G129" s="36">
        <v>2839.2333333333345</v>
      </c>
      <c r="H129" s="36">
        <v>2992.1333333333341</v>
      </c>
      <c r="I129" s="36">
        <v>3020.7666666666664</v>
      </c>
      <c r="J129" s="36">
        <v>3068.5833333333339</v>
      </c>
      <c r="K129" s="31">
        <v>2972.95</v>
      </c>
      <c r="L129" s="31">
        <v>2896.5</v>
      </c>
      <c r="M129" s="31">
        <v>5.8254900000000003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3408.1</v>
      </c>
      <c r="D130" s="36">
        <v>3419.2666666666664</v>
      </c>
      <c r="E130" s="36">
        <v>3378.9333333333329</v>
      </c>
      <c r="F130" s="36">
        <v>3349.7666666666664</v>
      </c>
      <c r="G130" s="36">
        <v>3309.4333333333329</v>
      </c>
      <c r="H130" s="36">
        <v>3448.4333333333329</v>
      </c>
      <c r="I130" s="36">
        <v>3488.7666666666669</v>
      </c>
      <c r="J130" s="36">
        <v>3517.9333333333329</v>
      </c>
      <c r="K130" s="31">
        <v>3459.6</v>
      </c>
      <c r="L130" s="31">
        <v>3390.1</v>
      </c>
      <c r="M130" s="31">
        <v>1.14975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1453.5</v>
      </c>
      <c r="D131" s="36">
        <v>1459.5166666666667</v>
      </c>
      <c r="E131" s="36">
        <v>1444.0333333333333</v>
      </c>
      <c r="F131" s="36">
        <v>1434.5666666666666</v>
      </c>
      <c r="G131" s="36">
        <v>1419.0833333333333</v>
      </c>
      <c r="H131" s="36">
        <v>1468.9833333333333</v>
      </c>
      <c r="I131" s="36">
        <v>1484.4666666666665</v>
      </c>
      <c r="J131" s="36">
        <v>1493.9333333333334</v>
      </c>
      <c r="K131" s="31">
        <v>1475</v>
      </c>
      <c r="L131" s="31">
        <v>1450.05</v>
      </c>
      <c r="M131" s="31">
        <v>0.48039999999999999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1054.8</v>
      </c>
      <c r="D132" s="36">
        <v>1051.7666666666667</v>
      </c>
      <c r="E132" s="36">
        <v>1043.5333333333333</v>
      </c>
      <c r="F132" s="36">
        <v>1032.2666666666667</v>
      </c>
      <c r="G132" s="36">
        <v>1024.0333333333333</v>
      </c>
      <c r="H132" s="36">
        <v>1063.0333333333333</v>
      </c>
      <c r="I132" s="36">
        <v>1071.2666666666664</v>
      </c>
      <c r="J132" s="36">
        <v>1082.5333333333333</v>
      </c>
      <c r="K132" s="31">
        <v>1060</v>
      </c>
      <c r="L132" s="31">
        <v>1040.5</v>
      </c>
      <c r="M132" s="31">
        <v>18.232089999999999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1392.1</v>
      </c>
      <c r="D133" s="36">
        <v>1394.9833333333333</v>
      </c>
      <c r="E133" s="36">
        <v>1379.9666666666667</v>
      </c>
      <c r="F133" s="36">
        <v>1367.8333333333333</v>
      </c>
      <c r="G133" s="36">
        <v>1352.8166666666666</v>
      </c>
      <c r="H133" s="36">
        <v>1407.1166666666668</v>
      </c>
      <c r="I133" s="36">
        <v>1422.1333333333337</v>
      </c>
      <c r="J133" s="36">
        <v>1434.2666666666669</v>
      </c>
      <c r="K133" s="31">
        <v>1410</v>
      </c>
      <c r="L133" s="31">
        <v>1382.85</v>
      </c>
      <c r="M133" s="31">
        <v>6.9210500000000001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4371.45</v>
      </c>
      <c r="D134" s="36">
        <v>4347.8166666666666</v>
      </c>
      <c r="E134" s="36">
        <v>4305.6333333333332</v>
      </c>
      <c r="F134" s="36">
        <v>4239.8166666666666</v>
      </c>
      <c r="G134" s="36">
        <v>4197.6333333333332</v>
      </c>
      <c r="H134" s="36">
        <v>4413.6333333333332</v>
      </c>
      <c r="I134" s="36">
        <v>4455.8166666666657</v>
      </c>
      <c r="J134" s="36">
        <v>4521.6333333333332</v>
      </c>
      <c r="K134" s="31">
        <v>4390</v>
      </c>
      <c r="L134" s="31">
        <v>4282</v>
      </c>
      <c r="M134" s="31">
        <v>0.29726999999999998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1500.25</v>
      </c>
      <c r="D135" s="36">
        <v>1512.1666666666667</v>
      </c>
      <c r="E135" s="36">
        <v>1472.3833333333334</v>
      </c>
      <c r="F135" s="36">
        <v>1444.5166666666667</v>
      </c>
      <c r="G135" s="36">
        <v>1404.7333333333333</v>
      </c>
      <c r="H135" s="36">
        <v>1540.0333333333335</v>
      </c>
      <c r="I135" s="36">
        <v>1579.8166666666668</v>
      </c>
      <c r="J135" s="36">
        <v>1607.6833333333336</v>
      </c>
      <c r="K135" s="31">
        <v>1551.95</v>
      </c>
      <c r="L135" s="31">
        <v>1484.3</v>
      </c>
      <c r="M135" s="31">
        <v>4.1595800000000001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397.35</v>
      </c>
      <c r="D136" s="36">
        <v>399.43333333333334</v>
      </c>
      <c r="E136" s="36">
        <v>392.41666666666669</v>
      </c>
      <c r="F136" s="36">
        <v>387.48333333333335</v>
      </c>
      <c r="G136" s="36">
        <v>380.4666666666667</v>
      </c>
      <c r="H136" s="36">
        <v>404.36666666666667</v>
      </c>
      <c r="I136" s="36">
        <v>411.38333333333333</v>
      </c>
      <c r="J136" s="36">
        <v>416.31666666666666</v>
      </c>
      <c r="K136" s="31">
        <v>406.45</v>
      </c>
      <c r="L136" s="31">
        <v>394.5</v>
      </c>
      <c r="M136" s="31">
        <v>28.491099999999999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3606.55</v>
      </c>
      <c r="D137" s="36">
        <v>3568.5833333333335</v>
      </c>
      <c r="E137" s="36">
        <v>3518.166666666667</v>
      </c>
      <c r="F137" s="36">
        <v>3429.7833333333333</v>
      </c>
      <c r="G137" s="36">
        <v>3379.3666666666668</v>
      </c>
      <c r="H137" s="36">
        <v>3656.9666666666672</v>
      </c>
      <c r="I137" s="36">
        <v>3707.3833333333341</v>
      </c>
      <c r="J137" s="36">
        <v>3795.7666666666673</v>
      </c>
      <c r="K137" s="31">
        <v>3619</v>
      </c>
      <c r="L137" s="31">
        <v>3480.2</v>
      </c>
      <c r="M137" s="31">
        <v>5.4983899999999997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1924.8</v>
      </c>
      <c r="D138" s="36">
        <v>1889.9833333333336</v>
      </c>
      <c r="E138" s="36">
        <v>1843.9666666666672</v>
      </c>
      <c r="F138" s="36">
        <v>1763.1333333333337</v>
      </c>
      <c r="G138" s="36">
        <v>1717.1166666666672</v>
      </c>
      <c r="H138" s="36">
        <v>1970.8166666666671</v>
      </c>
      <c r="I138" s="36">
        <v>2016.8333333333335</v>
      </c>
      <c r="J138" s="36">
        <v>2097.666666666667</v>
      </c>
      <c r="K138" s="31">
        <v>1936</v>
      </c>
      <c r="L138" s="31">
        <v>1809.15</v>
      </c>
      <c r="M138" s="31">
        <v>11.36557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988.7</v>
      </c>
      <c r="D139" s="36">
        <v>979.30000000000007</v>
      </c>
      <c r="E139" s="36">
        <v>954.10000000000014</v>
      </c>
      <c r="F139" s="36">
        <v>919.50000000000011</v>
      </c>
      <c r="G139" s="36">
        <v>894.30000000000018</v>
      </c>
      <c r="H139" s="36">
        <v>1013.9000000000001</v>
      </c>
      <c r="I139" s="36">
        <v>1039.1000000000001</v>
      </c>
      <c r="J139" s="36">
        <v>1073.7</v>
      </c>
      <c r="K139" s="31">
        <v>1004.5</v>
      </c>
      <c r="L139" s="31">
        <v>944.7</v>
      </c>
      <c r="M139" s="31">
        <v>0.86236999999999997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843.45</v>
      </c>
      <c r="D140" s="36">
        <v>838.16666666666663</v>
      </c>
      <c r="E140" s="36">
        <v>827.58333333333326</v>
      </c>
      <c r="F140" s="36">
        <v>811.71666666666658</v>
      </c>
      <c r="G140" s="36">
        <v>801.13333333333321</v>
      </c>
      <c r="H140" s="36">
        <v>854.0333333333333</v>
      </c>
      <c r="I140" s="36">
        <v>864.61666666666656</v>
      </c>
      <c r="J140" s="36">
        <v>880.48333333333335</v>
      </c>
      <c r="K140" s="31">
        <v>848.75</v>
      </c>
      <c r="L140" s="31">
        <v>822.3</v>
      </c>
      <c r="M140" s="31">
        <v>42.669919999999998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1900.7</v>
      </c>
      <c r="D141" s="36">
        <v>1915.2333333333333</v>
      </c>
      <c r="E141" s="36">
        <v>1880.4666666666667</v>
      </c>
      <c r="F141" s="36">
        <v>1860.2333333333333</v>
      </c>
      <c r="G141" s="36">
        <v>1825.4666666666667</v>
      </c>
      <c r="H141" s="36">
        <v>1935.4666666666667</v>
      </c>
      <c r="I141" s="36">
        <v>1970.2333333333336</v>
      </c>
      <c r="J141" s="36">
        <v>1990.4666666666667</v>
      </c>
      <c r="K141" s="31">
        <v>1950</v>
      </c>
      <c r="L141" s="31">
        <v>1895</v>
      </c>
      <c r="M141" s="31">
        <v>0.52859999999999996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613.1</v>
      </c>
      <c r="D142" s="36">
        <v>608.68333333333339</v>
      </c>
      <c r="E142" s="36">
        <v>602.56666666666683</v>
      </c>
      <c r="F142" s="36">
        <v>592.03333333333342</v>
      </c>
      <c r="G142" s="36">
        <v>585.91666666666686</v>
      </c>
      <c r="H142" s="36">
        <v>619.21666666666681</v>
      </c>
      <c r="I142" s="36">
        <v>625.33333333333337</v>
      </c>
      <c r="J142" s="36">
        <v>635.86666666666679</v>
      </c>
      <c r="K142" s="31">
        <v>614.79999999999995</v>
      </c>
      <c r="L142" s="31">
        <v>598.15</v>
      </c>
      <c r="M142" s="31">
        <v>54.297249999999998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1809.95</v>
      </c>
      <c r="D143" s="36">
        <v>1798.8666666666668</v>
      </c>
      <c r="E143" s="36">
        <v>1768.3833333333337</v>
      </c>
      <c r="F143" s="36">
        <v>1726.8166666666668</v>
      </c>
      <c r="G143" s="36">
        <v>1696.3333333333337</v>
      </c>
      <c r="H143" s="36">
        <v>1840.4333333333336</v>
      </c>
      <c r="I143" s="36">
        <v>1870.9166666666667</v>
      </c>
      <c r="J143" s="36">
        <v>1912.4833333333336</v>
      </c>
      <c r="K143" s="31">
        <v>1829.35</v>
      </c>
      <c r="L143" s="31">
        <v>1757.3</v>
      </c>
      <c r="M143" s="31">
        <v>5.7709200000000003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2633.35</v>
      </c>
      <c r="D144" s="36">
        <v>2647.4666666666667</v>
      </c>
      <c r="E144" s="36">
        <v>2604.9833333333336</v>
      </c>
      <c r="F144" s="36">
        <v>2576.6166666666668</v>
      </c>
      <c r="G144" s="36">
        <v>2534.1333333333337</v>
      </c>
      <c r="H144" s="36">
        <v>2675.8333333333335</v>
      </c>
      <c r="I144" s="36">
        <v>2718.3166666666662</v>
      </c>
      <c r="J144" s="36">
        <v>2746.6833333333334</v>
      </c>
      <c r="K144" s="31">
        <v>2689.95</v>
      </c>
      <c r="L144" s="31">
        <v>2619.1</v>
      </c>
      <c r="M144" s="31">
        <v>3.47845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578.79999999999995</v>
      </c>
      <c r="D145" s="36">
        <v>578.2833333333333</v>
      </c>
      <c r="E145" s="36">
        <v>572.31666666666661</v>
      </c>
      <c r="F145" s="36">
        <v>565.83333333333326</v>
      </c>
      <c r="G145" s="36">
        <v>559.86666666666656</v>
      </c>
      <c r="H145" s="36">
        <v>584.76666666666665</v>
      </c>
      <c r="I145" s="36">
        <v>590.73333333333335</v>
      </c>
      <c r="J145" s="36">
        <v>597.2166666666667</v>
      </c>
      <c r="K145" s="31">
        <v>584.25</v>
      </c>
      <c r="L145" s="31">
        <v>571.79999999999995</v>
      </c>
      <c r="M145" s="31">
        <v>7.6428500000000001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2282.0500000000002</v>
      </c>
      <c r="D146" s="36">
        <v>2281.0333333333333</v>
      </c>
      <c r="E146" s="36">
        <v>2267.0666666666666</v>
      </c>
      <c r="F146" s="36">
        <v>2252.0833333333335</v>
      </c>
      <c r="G146" s="36">
        <v>2238.1166666666668</v>
      </c>
      <c r="H146" s="36">
        <v>2296.0166666666664</v>
      </c>
      <c r="I146" s="36">
        <v>2309.9833333333327</v>
      </c>
      <c r="J146" s="36">
        <v>2324.9666666666662</v>
      </c>
      <c r="K146" s="31">
        <v>2295</v>
      </c>
      <c r="L146" s="31">
        <v>2266.0500000000002</v>
      </c>
      <c r="M146" s="31">
        <v>1.1441699999999999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385.5</v>
      </c>
      <c r="D147" s="36">
        <v>385.66666666666669</v>
      </c>
      <c r="E147" s="36">
        <v>382.33333333333337</v>
      </c>
      <c r="F147" s="36">
        <v>379.16666666666669</v>
      </c>
      <c r="G147" s="36">
        <v>375.83333333333337</v>
      </c>
      <c r="H147" s="36">
        <v>388.83333333333337</v>
      </c>
      <c r="I147" s="36">
        <v>392.16666666666674</v>
      </c>
      <c r="J147" s="36">
        <v>395.33333333333337</v>
      </c>
      <c r="K147" s="31">
        <v>389</v>
      </c>
      <c r="L147" s="31">
        <v>382.5</v>
      </c>
      <c r="M147" s="31">
        <v>12.4247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172.05</v>
      </c>
      <c r="D148" s="36">
        <v>172.61666666666667</v>
      </c>
      <c r="E148" s="36">
        <v>168.33333333333334</v>
      </c>
      <c r="F148" s="36">
        <v>164.61666666666667</v>
      </c>
      <c r="G148" s="36">
        <v>160.33333333333334</v>
      </c>
      <c r="H148" s="36">
        <v>176.33333333333334</v>
      </c>
      <c r="I148" s="36">
        <v>180.61666666666665</v>
      </c>
      <c r="J148" s="36">
        <v>184.33333333333334</v>
      </c>
      <c r="K148" s="31">
        <v>176.9</v>
      </c>
      <c r="L148" s="31">
        <v>168.9</v>
      </c>
      <c r="M148" s="31">
        <v>46.46002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4524.05</v>
      </c>
      <c r="D149" s="36">
        <v>4501.083333333333</v>
      </c>
      <c r="E149" s="36">
        <v>4461.7666666666664</v>
      </c>
      <c r="F149" s="36">
        <v>4399.4833333333336</v>
      </c>
      <c r="G149" s="36">
        <v>4360.166666666667</v>
      </c>
      <c r="H149" s="36">
        <v>4563.3666666666659</v>
      </c>
      <c r="I149" s="36">
        <v>4602.6833333333334</v>
      </c>
      <c r="J149" s="36">
        <v>4664.9666666666653</v>
      </c>
      <c r="K149" s="31">
        <v>4540.3999999999996</v>
      </c>
      <c r="L149" s="31">
        <v>4438.8</v>
      </c>
      <c r="M149" s="31">
        <v>4.3296999999999999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9985.1</v>
      </c>
      <c r="D150" s="36">
        <v>9981.0666666666675</v>
      </c>
      <c r="E150" s="36">
        <v>9874.0333333333347</v>
      </c>
      <c r="F150" s="36">
        <v>9762.9666666666672</v>
      </c>
      <c r="G150" s="36">
        <v>9655.9333333333343</v>
      </c>
      <c r="H150" s="36">
        <v>10092.133333333335</v>
      </c>
      <c r="I150" s="36">
        <v>10199.166666666668</v>
      </c>
      <c r="J150" s="36">
        <v>10310.233333333335</v>
      </c>
      <c r="K150" s="31">
        <v>10088.1</v>
      </c>
      <c r="L150" s="31">
        <v>9870</v>
      </c>
      <c r="M150" s="31">
        <v>6.0821300000000003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2798.3</v>
      </c>
      <c r="D151" s="36">
        <v>2781.5333333333333</v>
      </c>
      <c r="E151" s="36">
        <v>2759.6666666666665</v>
      </c>
      <c r="F151" s="36">
        <v>2721.0333333333333</v>
      </c>
      <c r="G151" s="36">
        <v>2699.1666666666665</v>
      </c>
      <c r="H151" s="36">
        <v>2820.1666666666665</v>
      </c>
      <c r="I151" s="36">
        <v>2842.0333333333333</v>
      </c>
      <c r="J151" s="36">
        <v>2880.6666666666665</v>
      </c>
      <c r="K151" s="31">
        <v>2803.4</v>
      </c>
      <c r="L151" s="31">
        <v>2742.9</v>
      </c>
      <c r="M151" s="31">
        <v>2.1605099999999999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6061.3</v>
      </c>
      <c r="D152" s="36">
        <v>6007.2166666666672</v>
      </c>
      <c r="E152" s="36">
        <v>5930.3333333333339</v>
      </c>
      <c r="F152" s="36">
        <v>5799.3666666666668</v>
      </c>
      <c r="G152" s="36">
        <v>5722.4833333333336</v>
      </c>
      <c r="H152" s="36">
        <v>6138.1833333333343</v>
      </c>
      <c r="I152" s="36">
        <v>6215.0666666666675</v>
      </c>
      <c r="J152" s="36">
        <v>6346.0333333333347</v>
      </c>
      <c r="K152" s="31">
        <v>6084.1</v>
      </c>
      <c r="L152" s="31">
        <v>5876.25</v>
      </c>
      <c r="M152" s="31">
        <v>7.49505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705.35</v>
      </c>
      <c r="D153" s="36">
        <v>709.75</v>
      </c>
      <c r="E153" s="36">
        <v>697.5</v>
      </c>
      <c r="F153" s="36">
        <v>689.65</v>
      </c>
      <c r="G153" s="36">
        <v>677.4</v>
      </c>
      <c r="H153" s="36">
        <v>717.6</v>
      </c>
      <c r="I153" s="36">
        <v>729.85</v>
      </c>
      <c r="J153" s="36">
        <v>737.7</v>
      </c>
      <c r="K153" s="31">
        <v>722</v>
      </c>
      <c r="L153" s="31">
        <v>701.9</v>
      </c>
      <c r="M153" s="31">
        <v>6.9465899999999996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438.7</v>
      </c>
      <c r="D154" s="36">
        <v>434.34999999999997</v>
      </c>
      <c r="E154" s="36">
        <v>424.39999999999992</v>
      </c>
      <c r="F154" s="36">
        <v>410.09999999999997</v>
      </c>
      <c r="G154" s="36">
        <v>400.14999999999992</v>
      </c>
      <c r="H154" s="36">
        <v>448.64999999999992</v>
      </c>
      <c r="I154" s="36">
        <v>458.59999999999997</v>
      </c>
      <c r="J154" s="36">
        <v>472.89999999999992</v>
      </c>
      <c r="K154" s="31">
        <v>444.3</v>
      </c>
      <c r="L154" s="31">
        <v>420.05</v>
      </c>
      <c r="M154" s="31">
        <v>10.551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182.1</v>
      </c>
      <c r="D155" s="36">
        <v>181.80000000000004</v>
      </c>
      <c r="E155" s="36">
        <v>179.85000000000008</v>
      </c>
      <c r="F155" s="36">
        <v>177.60000000000005</v>
      </c>
      <c r="G155" s="36">
        <v>175.65000000000009</v>
      </c>
      <c r="H155" s="36">
        <v>184.05000000000007</v>
      </c>
      <c r="I155" s="36">
        <v>186.00000000000006</v>
      </c>
      <c r="J155" s="36">
        <v>188.25000000000006</v>
      </c>
      <c r="K155" s="31">
        <v>183.75</v>
      </c>
      <c r="L155" s="31">
        <v>179.55</v>
      </c>
      <c r="M155" s="31">
        <v>5.65604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41.75</v>
      </c>
      <c r="D156" s="36">
        <v>41.6</v>
      </c>
      <c r="E156" s="36">
        <v>41.300000000000004</v>
      </c>
      <c r="F156" s="36">
        <v>40.85</v>
      </c>
      <c r="G156" s="36">
        <v>40.550000000000004</v>
      </c>
      <c r="H156" s="36">
        <v>42.050000000000004</v>
      </c>
      <c r="I156" s="36">
        <v>42.35</v>
      </c>
      <c r="J156" s="36">
        <v>42.800000000000004</v>
      </c>
      <c r="K156" s="31">
        <v>41.9</v>
      </c>
      <c r="L156" s="31">
        <v>41.15</v>
      </c>
      <c r="M156" s="31">
        <v>83.558580000000006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4762</v>
      </c>
      <c r="D157" s="36">
        <v>4733.7</v>
      </c>
      <c r="E157" s="36">
        <v>4698.3999999999996</v>
      </c>
      <c r="F157" s="36">
        <v>4634.8</v>
      </c>
      <c r="G157" s="36">
        <v>4599.5</v>
      </c>
      <c r="H157" s="36">
        <v>4797.2999999999993</v>
      </c>
      <c r="I157" s="36">
        <v>4832.6000000000004</v>
      </c>
      <c r="J157" s="36">
        <v>4896.1999999999989</v>
      </c>
      <c r="K157" s="31">
        <v>4769</v>
      </c>
      <c r="L157" s="31">
        <v>4670.1000000000004</v>
      </c>
      <c r="M157" s="31">
        <v>4.1941699999999997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1103.55</v>
      </c>
      <c r="D158" s="36">
        <v>1091.2</v>
      </c>
      <c r="E158" s="36">
        <v>1062.4000000000001</v>
      </c>
      <c r="F158" s="36">
        <v>1021.25</v>
      </c>
      <c r="G158" s="36">
        <v>992.45</v>
      </c>
      <c r="H158" s="36">
        <v>1132.3500000000001</v>
      </c>
      <c r="I158" s="36">
        <v>1161.1499999999999</v>
      </c>
      <c r="J158" s="36">
        <v>1202.3000000000002</v>
      </c>
      <c r="K158" s="31">
        <v>1120</v>
      </c>
      <c r="L158" s="31">
        <v>1050.05</v>
      </c>
      <c r="M158" s="31">
        <v>2.5604900000000002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599.6</v>
      </c>
      <c r="D159" s="36">
        <v>602.5333333333333</v>
      </c>
      <c r="E159" s="36">
        <v>593.06666666666661</v>
      </c>
      <c r="F159" s="36">
        <v>586.5333333333333</v>
      </c>
      <c r="G159" s="36">
        <v>577.06666666666661</v>
      </c>
      <c r="H159" s="36">
        <v>609.06666666666661</v>
      </c>
      <c r="I159" s="36">
        <v>618.5333333333333</v>
      </c>
      <c r="J159" s="36">
        <v>625.06666666666661</v>
      </c>
      <c r="K159" s="31">
        <v>612</v>
      </c>
      <c r="L159" s="31">
        <v>596</v>
      </c>
      <c r="M159" s="31">
        <v>4.1736700000000004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722.25</v>
      </c>
      <c r="D160" s="36">
        <v>727.44999999999993</v>
      </c>
      <c r="E160" s="36">
        <v>692.89999999999986</v>
      </c>
      <c r="F160" s="36">
        <v>663.55</v>
      </c>
      <c r="G160" s="36">
        <v>628.99999999999989</v>
      </c>
      <c r="H160" s="36">
        <v>756.79999999999984</v>
      </c>
      <c r="I160" s="36">
        <v>791.3499999999998</v>
      </c>
      <c r="J160" s="36">
        <v>820.69999999999982</v>
      </c>
      <c r="K160" s="31">
        <v>762</v>
      </c>
      <c r="L160" s="31">
        <v>698.1</v>
      </c>
      <c r="M160" s="31">
        <v>27.897189999999998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2420.4499999999998</v>
      </c>
      <c r="D161" s="36">
        <v>2431.7333333333336</v>
      </c>
      <c r="E161" s="36">
        <v>2398.8166666666671</v>
      </c>
      <c r="F161" s="36">
        <v>2377.1833333333334</v>
      </c>
      <c r="G161" s="36">
        <v>2344.2666666666669</v>
      </c>
      <c r="H161" s="36">
        <v>2453.3666666666672</v>
      </c>
      <c r="I161" s="36">
        <v>2486.2833333333333</v>
      </c>
      <c r="J161" s="36">
        <v>2507.9166666666674</v>
      </c>
      <c r="K161" s="31">
        <v>2464.65</v>
      </c>
      <c r="L161" s="31">
        <v>2410.1</v>
      </c>
      <c r="M161" s="31">
        <v>3.1194999999999999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232.4</v>
      </c>
      <c r="D162" s="36">
        <v>230.91666666666666</v>
      </c>
      <c r="E162" s="36">
        <v>227.63333333333333</v>
      </c>
      <c r="F162" s="36">
        <v>222.86666666666667</v>
      </c>
      <c r="G162" s="36">
        <v>219.58333333333334</v>
      </c>
      <c r="H162" s="36">
        <v>235.68333333333331</v>
      </c>
      <c r="I162" s="36">
        <v>238.96666666666667</v>
      </c>
      <c r="J162" s="36">
        <v>243.73333333333329</v>
      </c>
      <c r="K162" s="31">
        <v>234.2</v>
      </c>
      <c r="L162" s="31">
        <v>226.15</v>
      </c>
      <c r="M162" s="31">
        <v>75.424090000000007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97.25</v>
      </c>
      <c r="D163" s="36">
        <v>96.183333333333337</v>
      </c>
      <c r="E163" s="36">
        <v>94.716666666666669</v>
      </c>
      <c r="F163" s="36">
        <v>92.183333333333337</v>
      </c>
      <c r="G163" s="36">
        <v>90.716666666666669</v>
      </c>
      <c r="H163" s="36">
        <v>98.716666666666669</v>
      </c>
      <c r="I163" s="36">
        <v>100.18333333333334</v>
      </c>
      <c r="J163" s="36">
        <v>102.71666666666667</v>
      </c>
      <c r="K163" s="31">
        <v>97.65</v>
      </c>
      <c r="L163" s="31">
        <v>93.65</v>
      </c>
      <c r="M163" s="31">
        <v>49.495199999999997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994.45</v>
      </c>
      <c r="D164" s="36">
        <v>993.15</v>
      </c>
      <c r="E164" s="36">
        <v>978.3</v>
      </c>
      <c r="F164" s="36">
        <v>962.15</v>
      </c>
      <c r="G164" s="36">
        <v>947.3</v>
      </c>
      <c r="H164" s="36">
        <v>1009.3</v>
      </c>
      <c r="I164" s="36">
        <v>1024.1500000000001</v>
      </c>
      <c r="J164" s="36">
        <v>1040.3</v>
      </c>
      <c r="K164" s="31">
        <v>1008</v>
      </c>
      <c r="L164" s="31">
        <v>977</v>
      </c>
      <c r="M164" s="31">
        <v>6.0456200000000004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3988.15</v>
      </c>
      <c r="D165" s="36">
        <v>4004.3666666666663</v>
      </c>
      <c r="E165" s="36">
        <v>3958.7333333333327</v>
      </c>
      <c r="F165" s="36">
        <v>3929.3166666666662</v>
      </c>
      <c r="G165" s="36">
        <v>3883.6833333333325</v>
      </c>
      <c r="H165" s="36">
        <v>4033.7833333333328</v>
      </c>
      <c r="I165" s="36">
        <v>4079.416666666667</v>
      </c>
      <c r="J165" s="36">
        <v>4108.833333333333</v>
      </c>
      <c r="K165" s="31">
        <v>4050</v>
      </c>
      <c r="L165" s="31">
        <v>3974.95</v>
      </c>
      <c r="M165" s="31">
        <v>2.2459699999999998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527.04999999999995</v>
      </c>
      <c r="D166" s="36">
        <v>527.31666666666661</v>
      </c>
      <c r="E166" s="36">
        <v>520.73333333333323</v>
      </c>
      <c r="F166" s="36">
        <v>514.41666666666663</v>
      </c>
      <c r="G166" s="36">
        <v>507.83333333333326</v>
      </c>
      <c r="H166" s="36">
        <v>533.63333333333321</v>
      </c>
      <c r="I166" s="36">
        <v>540.2166666666667</v>
      </c>
      <c r="J166" s="36">
        <v>546.53333333333319</v>
      </c>
      <c r="K166" s="31">
        <v>533.9</v>
      </c>
      <c r="L166" s="31">
        <v>521</v>
      </c>
      <c r="M166" s="31">
        <v>108.07984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442.95</v>
      </c>
      <c r="D167" s="36">
        <v>440.33333333333331</v>
      </c>
      <c r="E167" s="36">
        <v>436.66666666666663</v>
      </c>
      <c r="F167" s="36">
        <v>430.38333333333333</v>
      </c>
      <c r="G167" s="36">
        <v>426.71666666666664</v>
      </c>
      <c r="H167" s="36">
        <v>446.61666666666662</v>
      </c>
      <c r="I167" s="36">
        <v>450.28333333333325</v>
      </c>
      <c r="J167" s="36">
        <v>456.56666666666661</v>
      </c>
      <c r="K167" s="31">
        <v>444</v>
      </c>
      <c r="L167" s="31">
        <v>434.05</v>
      </c>
      <c r="M167" s="31">
        <v>3.9716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169.9</v>
      </c>
      <c r="D168" s="36">
        <v>170.29999999999998</v>
      </c>
      <c r="E168" s="36">
        <v>168.59999999999997</v>
      </c>
      <c r="F168" s="36">
        <v>167.29999999999998</v>
      </c>
      <c r="G168" s="36">
        <v>165.59999999999997</v>
      </c>
      <c r="H168" s="36">
        <v>171.59999999999997</v>
      </c>
      <c r="I168" s="36">
        <v>173.29999999999995</v>
      </c>
      <c r="J168" s="36">
        <v>174.59999999999997</v>
      </c>
      <c r="K168" s="31">
        <v>172</v>
      </c>
      <c r="L168" s="31">
        <v>169</v>
      </c>
      <c r="M168" s="31">
        <v>17.939050000000002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165.05</v>
      </c>
      <c r="D169" s="36">
        <v>165.45000000000002</v>
      </c>
      <c r="E169" s="36">
        <v>163.85000000000002</v>
      </c>
      <c r="F169" s="36">
        <v>162.65</v>
      </c>
      <c r="G169" s="36">
        <v>161.05000000000001</v>
      </c>
      <c r="H169" s="36">
        <v>166.65000000000003</v>
      </c>
      <c r="I169" s="36">
        <v>168.25</v>
      </c>
      <c r="J169" s="36">
        <v>169.45000000000005</v>
      </c>
      <c r="K169" s="31">
        <v>167.05</v>
      </c>
      <c r="L169" s="31">
        <v>164.25</v>
      </c>
      <c r="M169" s="31">
        <v>91.398160000000004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700.05</v>
      </c>
      <c r="D170" s="36">
        <v>699.1</v>
      </c>
      <c r="E170" s="36">
        <v>690.95</v>
      </c>
      <c r="F170" s="36">
        <v>681.85</v>
      </c>
      <c r="G170" s="36">
        <v>673.7</v>
      </c>
      <c r="H170" s="36">
        <v>708.2</v>
      </c>
      <c r="I170" s="36">
        <v>716.34999999999991</v>
      </c>
      <c r="J170" s="36">
        <v>725.45</v>
      </c>
      <c r="K170" s="31">
        <v>707.25</v>
      </c>
      <c r="L170" s="31">
        <v>690</v>
      </c>
      <c r="M170" s="31">
        <v>2.2965100000000001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4487.1000000000004</v>
      </c>
      <c r="D171" s="36">
        <v>4507.3833333333341</v>
      </c>
      <c r="E171" s="36">
        <v>4436.7666666666682</v>
      </c>
      <c r="F171" s="36">
        <v>4386.4333333333343</v>
      </c>
      <c r="G171" s="36">
        <v>4315.8166666666684</v>
      </c>
      <c r="H171" s="36">
        <v>4557.7166666666681</v>
      </c>
      <c r="I171" s="36">
        <v>4628.3333333333348</v>
      </c>
      <c r="J171" s="36">
        <v>4678.6666666666679</v>
      </c>
      <c r="K171" s="31">
        <v>4578</v>
      </c>
      <c r="L171" s="31">
        <v>4457.05</v>
      </c>
      <c r="M171" s="31">
        <v>0.19864999999999999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1473.8</v>
      </c>
      <c r="D172" s="36">
        <v>1488.8333333333333</v>
      </c>
      <c r="E172" s="36">
        <v>1445.6666666666665</v>
      </c>
      <c r="F172" s="36">
        <v>1417.5333333333333</v>
      </c>
      <c r="G172" s="36">
        <v>1374.3666666666666</v>
      </c>
      <c r="H172" s="36">
        <v>1516.9666666666665</v>
      </c>
      <c r="I172" s="36">
        <v>1560.133333333333</v>
      </c>
      <c r="J172" s="36">
        <v>1588.2666666666664</v>
      </c>
      <c r="K172" s="31">
        <v>1532</v>
      </c>
      <c r="L172" s="31">
        <v>1460.7</v>
      </c>
      <c r="M172" s="31">
        <v>4.8680300000000001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350.3</v>
      </c>
      <c r="D173" s="36">
        <v>347.73333333333335</v>
      </c>
      <c r="E173" s="36">
        <v>339.56666666666672</v>
      </c>
      <c r="F173" s="36">
        <v>328.83333333333337</v>
      </c>
      <c r="G173" s="36">
        <v>320.66666666666674</v>
      </c>
      <c r="H173" s="36">
        <v>358.4666666666667</v>
      </c>
      <c r="I173" s="36">
        <v>366.63333333333333</v>
      </c>
      <c r="J173" s="36">
        <v>377.36666666666667</v>
      </c>
      <c r="K173" s="31">
        <v>355.9</v>
      </c>
      <c r="L173" s="31">
        <v>337</v>
      </c>
      <c r="M173" s="31">
        <v>27.551539999999999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196.95</v>
      </c>
      <c r="D174" s="36">
        <v>197.56666666666663</v>
      </c>
      <c r="E174" s="36">
        <v>190.53333333333327</v>
      </c>
      <c r="F174" s="36">
        <v>184.11666666666665</v>
      </c>
      <c r="G174" s="36">
        <v>177.08333333333329</v>
      </c>
      <c r="H174" s="36">
        <v>203.98333333333326</v>
      </c>
      <c r="I174" s="36">
        <v>211.01666666666662</v>
      </c>
      <c r="J174" s="36">
        <v>217.43333333333325</v>
      </c>
      <c r="K174" s="31">
        <v>204.6</v>
      </c>
      <c r="L174" s="31">
        <v>191.15</v>
      </c>
      <c r="M174" s="31">
        <v>70.997479999999996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791.1</v>
      </c>
      <c r="D175" s="36">
        <v>812.94999999999993</v>
      </c>
      <c r="E175" s="36">
        <v>763.14999999999986</v>
      </c>
      <c r="F175" s="36">
        <v>735.19999999999993</v>
      </c>
      <c r="G175" s="36">
        <v>685.39999999999986</v>
      </c>
      <c r="H175" s="36">
        <v>840.89999999999986</v>
      </c>
      <c r="I175" s="36">
        <v>890.69999999999982</v>
      </c>
      <c r="J175" s="36">
        <v>918.64999999999986</v>
      </c>
      <c r="K175" s="31">
        <v>862.75</v>
      </c>
      <c r="L175" s="31">
        <v>785</v>
      </c>
      <c r="M175" s="31">
        <v>36.002380000000002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465.8</v>
      </c>
      <c r="D176" s="36">
        <v>460.36666666666662</v>
      </c>
      <c r="E176" s="36">
        <v>452.78333333333325</v>
      </c>
      <c r="F176" s="36">
        <v>439.76666666666665</v>
      </c>
      <c r="G176" s="36">
        <v>432.18333333333328</v>
      </c>
      <c r="H176" s="36">
        <v>473.38333333333321</v>
      </c>
      <c r="I176" s="36">
        <v>480.96666666666658</v>
      </c>
      <c r="J176" s="36">
        <v>493.98333333333318</v>
      </c>
      <c r="K176" s="31">
        <v>467.95</v>
      </c>
      <c r="L176" s="31">
        <v>447.35</v>
      </c>
      <c r="M176" s="31">
        <v>15.76892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212.7</v>
      </c>
      <c r="D177" s="36">
        <v>211.66666666666666</v>
      </c>
      <c r="E177" s="36">
        <v>208.93333333333331</v>
      </c>
      <c r="F177" s="36">
        <v>205.16666666666666</v>
      </c>
      <c r="G177" s="36">
        <v>202.43333333333331</v>
      </c>
      <c r="H177" s="36">
        <v>215.43333333333331</v>
      </c>
      <c r="I177" s="36">
        <v>218.16666666666666</v>
      </c>
      <c r="J177" s="36">
        <v>221.93333333333331</v>
      </c>
      <c r="K177" s="31">
        <v>214.4</v>
      </c>
      <c r="L177" s="31">
        <v>207.9</v>
      </c>
      <c r="M177" s="31">
        <v>318.16743000000002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1274.4000000000001</v>
      </c>
      <c r="D178" s="36">
        <v>1270.3666666666668</v>
      </c>
      <c r="E178" s="36">
        <v>1245.7333333333336</v>
      </c>
      <c r="F178" s="36">
        <v>1217.0666666666668</v>
      </c>
      <c r="G178" s="36">
        <v>1192.4333333333336</v>
      </c>
      <c r="H178" s="36">
        <v>1299.0333333333335</v>
      </c>
      <c r="I178" s="36">
        <v>1323.6666666666667</v>
      </c>
      <c r="J178" s="36">
        <v>1352.3333333333335</v>
      </c>
      <c r="K178" s="31">
        <v>1295</v>
      </c>
      <c r="L178" s="31">
        <v>1241.7</v>
      </c>
      <c r="M178" s="31">
        <v>4.9367900000000002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86.7</v>
      </c>
      <c r="D179" s="36">
        <v>85.833333333333329</v>
      </c>
      <c r="E179" s="36">
        <v>84.666666666666657</v>
      </c>
      <c r="F179" s="36">
        <v>82.633333333333326</v>
      </c>
      <c r="G179" s="36">
        <v>81.466666666666654</v>
      </c>
      <c r="H179" s="36">
        <v>87.86666666666666</v>
      </c>
      <c r="I179" s="36">
        <v>89.033333333333317</v>
      </c>
      <c r="J179" s="36">
        <v>91.066666666666663</v>
      </c>
      <c r="K179" s="31">
        <v>87</v>
      </c>
      <c r="L179" s="31">
        <v>83.8</v>
      </c>
      <c r="M179" s="31">
        <v>263.67119000000002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1353.5</v>
      </c>
      <c r="D180" s="36">
        <v>1360.5666666666666</v>
      </c>
      <c r="E180" s="36">
        <v>1313.1333333333332</v>
      </c>
      <c r="F180" s="36">
        <v>1272.7666666666667</v>
      </c>
      <c r="G180" s="36">
        <v>1225.3333333333333</v>
      </c>
      <c r="H180" s="36">
        <v>1400.9333333333332</v>
      </c>
      <c r="I180" s="36">
        <v>1448.3666666666666</v>
      </c>
      <c r="J180" s="36">
        <v>1488.7333333333331</v>
      </c>
      <c r="K180" s="31">
        <v>1408</v>
      </c>
      <c r="L180" s="31">
        <v>1320.2</v>
      </c>
      <c r="M180" s="31">
        <v>26.930389999999999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364.05</v>
      </c>
      <c r="D181" s="36">
        <v>364.11666666666662</v>
      </c>
      <c r="E181" s="36">
        <v>357.93333333333322</v>
      </c>
      <c r="F181" s="36">
        <v>351.81666666666661</v>
      </c>
      <c r="G181" s="36">
        <v>345.63333333333321</v>
      </c>
      <c r="H181" s="36">
        <v>370.23333333333323</v>
      </c>
      <c r="I181" s="36">
        <v>376.41666666666663</v>
      </c>
      <c r="J181" s="36">
        <v>382.53333333333325</v>
      </c>
      <c r="K181" s="31">
        <v>370.3</v>
      </c>
      <c r="L181" s="31">
        <v>358</v>
      </c>
      <c r="M181" s="31">
        <v>8.0817499999999995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7519</v>
      </c>
      <c r="D182" s="36">
        <v>7507.333333333333</v>
      </c>
      <c r="E182" s="36">
        <v>7467.6666666666661</v>
      </c>
      <c r="F182" s="36">
        <v>7416.333333333333</v>
      </c>
      <c r="G182" s="36">
        <v>7376.6666666666661</v>
      </c>
      <c r="H182" s="36">
        <v>7558.6666666666661</v>
      </c>
      <c r="I182" s="36">
        <v>7598.3333333333321</v>
      </c>
      <c r="J182" s="36">
        <v>7649.6666666666661</v>
      </c>
      <c r="K182" s="31">
        <v>7547</v>
      </c>
      <c r="L182" s="31">
        <v>7456</v>
      </c>
      <c r="M182" s="31">
        <v>0.31864999999999999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1857.8</v>
      </c>
      <c r="D183" s="36">
        <v>1851.3</v>
      </c>
      <c r="E183" s="36">
        <v>1835.8</v>
      </c>
      <c r="F183" s="36">
        <v>1813.8</v>
      </c>
      <c r="G183" s="36">
        <v>1798.3</v>
      </c>
      <c r="H183" s="36">
        <v>1873.3</v>
      </c>
      <c r="I183" s="36">
        <v>1888.8</v>
      </c>
      <c r="J183" s="36">
        <v>1910.8</v>
      </c>
      <c r="K183" s="31">
        <v>1866.8</v>
      </c>
      <c r="L183" s="31">
        <v>1829.3</v>
      </c>
      <c r="M183" s="31">
        <v>1.7627200000000001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2507.5</v>
      </c>
      <c r="D184" s="36">
        <v>2507.2000000000003</v>
      </c>
      <c r="E184" s="36">
        <v>2465.4000000000005</v>
      </c>
      <c r="F184" s="36">
        <v>2423.3000000000002</v>
      </c>
      <c r="G184" s="36">
        <v>2381.5000000000005</v>
      </c>
      <c r="H184" s="36">
        <v>2549.3000000000006</v>
      </c>
      <c r="I184" s="36">
        <v>2591.1000000000008</v>
      </c>
      <c r="J184" s="36">
        <v>2633.2000000000007</v>
      </c>
      <c r="K184" s="31">
        <v>2549</v>
      </c>
      <c r="L184" s="31">
        <v>2465.1</v>
      </c>
      <c r="M184" s="31">
        <v>1.8987400000000001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867.7</v>
      </c>
      <c r="D185" s="36">
        <v>867.2166666666667</v>
      </c>
      <c r="E185" s="36">
        <v>856.48333333333335</v>
      </c>
      <c r="F185" s="36">
        <v>845.26666666666665</v>
      </c>
      <c r="G185" s="36">
        <v>834.5333333333333</v>
      </c>
      <c r="H185" s="36">
        <v>878.43333333333339</v>
      </c>
      <c r="I185" s="36">
        <v>889.16666666666674</v>
      </c>
      <c r="J185" s="36">
        <v>900.38333333333344</v>
      </c>
      <c r="K185" s="31">
        <v>877.95</v>
      </c>
      <c r="L185" s="31">
        <v>856</v>
      </c>
      <c r="M185" s="31">
        <v>1.0386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1194.1500000000001</v>
      </c>
      <c r="D186" s="36">
        <v>1201.0333333333335</v>
      </c>
      <c r="E186" s="36">
        <v>1181.116666666667</v>
      </c>
      <c r="F186" s="36">
        <v>1168.0833333333335</v>
      </c>
      <c r="G186" s="36">
        <v>1148.166666666667</v>
      </c>
      <c r="H186" s="36">
        <v>1214.0666666666671</v>
      </c>
      <c r="I186" s="36">
        <v>1233.9833333333336</v>
      </c>
      <c r="J186" s="36">
        <v>1247.0166666666671</v>
      </c>
      <c r="K186" s="31">
        <v>1220.95</v>
      </c>
      <c r="L186" s="31">
        <v>1188</v>
      </c>
      <c r="M186" s="31">
        <v>8.1836400000000005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1227.4000000000001</v>
      </c>
      <c r="D187" s="36">
        <v>1214.4833333333333</v>
      </c>
      <c r="E187" s="36">
        <v>1196.9666666666667</v>
      </c>
      <c r="F187" s="36">
        <v>1166.5333333333333</v>
      </c>
      <c r="G187" s="36">
        <v>1149.0166666666667</v>
      </c>
      <c r="H187" s="36">
        <v>1244.9166666666667</v>
      </c>
      <c r="I187" s="36">
        <v>1262.4333333333336</v>
      </c>
      <c r="J187" s="36">
        <v>1292.8666666666668</v>
      </c>
      <c r="K187" s="31">
        <v>1232</v>
      </c>
      <c r="L187" s="31">
        <v>1184.05</v>
      </c>
      <c r="M187" s="31">
        <v>5.4116200000000001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975.1</v>
      </c>
      <c r="D188" s="36">
        <v>957.71666666666658</v>
      </c>
      <c r="E188" s="36">
        <v>937.43333333333317</v>
      </c>
      <c r="F188" s="36">
        <v>899.76666666666654</v>
      </c>
      <c r="G188" s="36">
        <v>879.48333333333312</v>
      </c>
      <c r="H188" s="36">
        <v>995.38333333333321</v>
      </c>
      <c r="I188" s="36">
        <v>1015.6666666666667</v>
      </c>
      <c r="J188" s="36">
        <v>1053.3333333333333</v>
      </c>
      <c r="K188" s="31">
        <v>978</v>
      </c>
      <c r="L188" s="31">
        <v>920.05</v>
      </c>
      <c r="M188" s="31">
        <v>6.83575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3842.3</v>
      </c>
      <c r="D189" s="36">
        <v>3827</v>
      </c>
      <c r="E189" s="36">
        <v>3795.3</v>
      </c>
      <c r="F189" s="36">
        <v>3748.3</v>
      </c>
      <c r="G189" s="36">
        <v>3716.6000000000004</v>
      </c>
      <c r="H189" s="36">
        <v>3874</v>
      </c>
      <c r="I189" s="36">
        <v>3905.7</v>
      </c>
      <c r="J189" s="36">
        <v>3952.7</v>
      </c>
      <c r="K189" s="31">
        <v>3858.7</v>
      </c>
      <c r="L189" s="31">
        <v>3780</v>
      </c>
      <c r="M189" s="31">
        <v>0.61811000000000005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1427.9</v>
      </c>
      <c r="D190" s="36">
        <v>1427.2833333333335</v>
      </c>
      <c r="E190" s="36">
        <v>1392.166666666667</v>
      </c>
      <c r="F190" s="36">
        <v>1356.4333333333334</v>
      </c>
      <c r="G190" s="36">
        <v>1321.3166666666668</v>
      </c>
      <c r="H190" s="36">
        <v>1463.0166666666671</v>
      </c>
      <c r="I190" s="36">
        <v>1498.1333333333334</v>
      </c>
      <c r="J190" s="36">
        <v>1533.8666666666672</v>
      </c>
      <c r="K190" s="31">
        <v>1462.4</v>
      </c>
      <c r="L190" s="31">
        <v>1391.55</v>
      </c>
      <c r="M190" s="31">
        <v>13.27582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814.6</v>
      </c>
      <c r="D191" s="36">
        <v>816.53333333333342</v>
      </c>
      <c r="E191" s="36">
        <v>803.61666666666679</v>
      </c>
      <c r="F191" s="36">
        <v>792.63333333333333</v>
      </c>
      <c r="G191" s="36">
        <v>779.7166666666667</v>
      </c>
      <c r="H191" s="36">
        <v>827.51666666666688</v>
      </c>
      <c r="I191" s="36">
        <v>840.43333333333362</v>
      </c>
      <c r="J191" s="36">
        <v>851.41666666666697</v>
      </c>
      <c r="K191" s="31">
        <v>829.45</v>
      </c>
      <c r="L191" s="31">
        <v>805.55</v>
      </c>
      <c r="M191" s="31">
        <v>1.55725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2873.55</v>
      </c>
      <c r="D192" s="36">
        <v>2844.7166666666667</v>
      </c>
      <c r="E192" s="36">
        <v>2809.4333333333334</v>
      </c>
      <c r="F192" s="36">
        <v>2745.3166666666666</v>
      </c>
      <c r="G192" s="36">
        <v>2710.0333333333333</v>
      </c>
      <c r="H192" s="36">
        <v>2908.8333333333335</v>
      </c>
      <c r="I192" s="36">
        <v>2944.1166666666672</v>
      </c>
      <c r="J192" s="36">
        <v>3008.2333333333336</v>
      </c>
      <c r="K192" s="31">
        <v>2880</v>
      </c>
      <c r="L192" s="31">
        <v>2780.6</v>
      </c>
      <c r="M192" s="31">
        <v>4.5454800000000004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478.8</v>
      </c>
      <c r="D193" s="36">
        <v>475.84999999999997</v>
      </c>
      <c r="E193" s="36">
        <v>468.19999999999993</v>
      </c>
      <c r="F193" s="36">
        <v>457.59999999999997</v>
      </c>
      <c r="G193" s="36">
        <v>449.94999999999993</v>
      </c>
      <c r="H193" s="36">
        <v>486.44999999999993</v>
      </c>
      <c r="I193" s="36">
        <v>494.09999999999991</v>
      </c>
      <c r="J193" s="36">
        <v>504.69999999999993</v>
      </c>
      <c r="K193" s="31">
        <v>483.5</v>
      </c>
      <c r="L193" s="31">
        <v>465.25</v>
      </c>
      <c r="M193" s="31">
        <v>28.98359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567.04999999999995</v>
      </c>
      <c r="D194" s="36">
        <v>568.23333333333323</v>
      </c>
      <c r="E194" s="36">
        <v>563.81666666666649</v>
      </c>
      <c r="F194" s="36">
        <v>560.58333333333326</v>
      </c>
      <c r="G194" s="36">
        <v>556.16666666666652</v>
      </c>
      <c r="H194" s="36">
        <v>571.46666666666647</v>
      </c>
      <c r="I194" s="36">
        <v>575.88333333333321</v>
      </c>
      <c r="J194" s="36">
        <v>579.11666666666645</v>
      </c>
      <c r="K194" s="31">
        <v>572.65</v>
      </c>
      <c r="L194" s="31">
        <v>565</v>
      </c>
      <c r="M194" s="31">
        <v>3.9321999999999999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2379.85</v>
      </c>
      <c r="D195" s="36">
        <v>2358.1666666666665</v>
      </c>
      <c r="E195" s="36">
        <v>2332.8833333333332</v>
      </c>
      <c r="F195" s="36">
        <v>2285.9166666666665</v>
      </c>
      <c r="G195" s="36">
        <v>2260.6333333333332</v>
      </c>
      <c r="H195" s="36">
        <v>2405.1333333333332</v>
      </c>
      <c r="I195" s="36">
        <v>2430.416666666667</v>
      </c>
      <c r="J195" s="36">
        <v>2477.3833333333332</v>
      </c>
      <c r="K195" s="31">
        <v>2383.4499999999998</v>
      </c>
      <c r="L195" s="31">
        <v>2311.1999999999998</v>
      </c>
      <c r="M195" s="31">
        <v>4.7152399999999997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1157.8</v>
      </c>
      <c r="D196" s="36">
        <v>1142.7666666666667</v>
      </c>
      <c r="E196" s="36">
        <v>1087.9333333333334</v>
      </c>
      <c r="F196" s="36">
        <v>1018.0666666666668</v>
      </c>
      <c r="G196" s="36">
        <v>963.23333333333358</v>
      </c>
      <c r="H196" s="36">
        <v>1212.6333333333332</v>
      </c>
      <c r="I196" s="36">
        <v>1267.4666666666667</v>
      </c>
      <c r="J196" s="36">
        <v>1337.333333333333</v>
      </c>
      <c r="K196" s="31">
        <v>1197.5999999999999</v>
      </c>
      <c r="L196" s="31">
        <v>1072.9000000000001</v>
      </c>
      <c r="M196" s="31">
        <v>53.657859999999999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2611.6999999999998</v>
      </c>
      <c r="D197" s="36">
        <v>2636.35</v>
      </c>
      <c r="E197" s="36">
        <v>2516.35</v>
      </c>
      <c r="F197" s="36">
        <v>2421</v>
      </c>
      <c r="G197" s="36">
        <v>2301</v>
      </c>
      <c r="H197" s="36">
        <v>2731.7</v>
      </c>
      <c r="I197" s="36">
        <v>2851.7</v>
      </c>
      <c r="J197" s="36">
        <v>2947.0499999999997</v>
      </c>
      <c r="K197" s="31">
        <v>2756.35</v>
      </c>
      <c r="L197" s="31">
        <v>2541</v>
      </c>
      <c r="M197" s="31">
        <v>2.1760700000000002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152.69999999999999</v>
      </c>
      <c r="D198" s="36">
        <v>149.44999999999999</v>
      </c>
      <c r="E198" s="36">
        <v>143.94999999999999</v>
      </c>
      <c r="F198" s="36">
        <v>135.19999999999999</v>
      </c>
      <c r="G198" s="36">
        <v>129.69999999999999</v>
      </c>
      <c r="H198" s="36">
        <v>158.19999999999999</v>
      </c>
      <c r="I198" s="36">
        <v>163.69999999999999</v>
      </c>
      <c r="J198" s="36">
        <v>172.45</v>
      </c>
      <c r="K198" s="31">
        <v>154.94999999999999</v>
      </c>
      <c r="L198" s="31">
        <v>140.69999999999999</v>
      </c>
      <c r="M198" s="31">
        <v>37.733530000000002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2972.55</v>
      </c>
      <c r="D199" s="36">
        <v>2973.4333333333329</v>
      </c>
      <c r="E199" s="36">
        <v>2916.8666666666659</v>
      </c>
      <c r="F199" s="36">
        <v>2861.1833333333329</v>
      </c>
      <c r="G199" s="36">
        <v>2804.6166666666659</v>
      </c>
      <c r="H199" s="36">
        <v>3029.1166666666659</v>
      </c>
      <c r="I199" s="36">
        <v>3085.6833333333325</v>
      </c>
      <c r="J199" s="36">
        <v>3141.3666666666659</v>
      </c>
      <c r="K199" s="31">
        <v>3030</v>
      </c>
      <c r="L199" s="31">
        <v>2917.75</v>
      </c>
      <c r="M199" s="31">
        <v>0.74648999999999999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588.70000000000005</v>
      </c>
      <c r="D200" s="36">
        <v>581.91666666666663</v>
      </c>
      <c r="E200" s="36">
        <v>573.83333333333326</v>
      </c>
      <c r="F200" s="36">
        <v>558.96666666666658</v>
      </c>
      <c r="G200" s="36">
        <v>550.88333333333321</v>
      </c>
      <c r="H200" s="36">
        <v>596.7833333333333</v>
      </c>
      <c r="I200" s="36">
        <v>604.86666666666656</v>
      </c>
      <c r="J200" s="36">
        <v>619.73333333333335</v>
      </c>
      <c r="K200" s="31">
        <v>590</v>
      </c>
      <c r="L200" s="31">
        <v>567.04999999999995</v>
      </c>
      <c r="M200" s="31">
        <v>25.084250000000001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379.1</v>
      </c>
      <c r="D201" s="36">
        <v>376.51666666666671</v>
      </c>
      <c r="E201" s="36">
        <v>370.73333333333341</v>
      </c>
      <c r="F201" s="36">
        <v>362.36666666666667</v>
      </c>
      <c r="G201" s="36">
        <v>356.58333333333337</v>
      </c>
      <c r="H201" s="36">
        <v>384.88333333333344</v>
      </c>
      <c r="I201" s="36">
        <v>390.66666666666674</v>
      </c>
      <c r="J201" s="36">
        <v>399.03333333333347</v>
      </c>
      <c r="K201" s="31">
        <v>382.3</v>
      </c>
      <c r="L201" s="31">
        <v>368.15</v>
      </c>
      <c r="M201" s="31">
        <v>15.39964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646.35</v>
      </c>
      <c r="D202" s="36">
        <v>644.4</v>
      </c>
      <c r="E202" s="36">
        <v>637.4</v>
      </c>
      <c r="F202" s="36">
        <v>628.45000000000005</v>
      </c>
      <c r="G202" s="36">
        <v>621.45000000000005</v>
      </c>
      <c r="H202" s="36">
        <v>653.34999999999991</v>
      </c>
      <c r="I202" s="36">
        <v>660.34999999999991</v>
      </c>
      <c r="J202" s="36">
        <v>669.29999999999984</v>
      </c>
      <c r="K202" s="31">
        <v>651.4</v>
      </c>
      <c r="L202" s="31">
        <v>635.45000000000005</v>
      </c>
      <c r="M202" s="31">
        <v>9.0287299999999995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191.05</v>
      </c>
      <c r="D203" s="36">
        <v>191.20000000000002</v>
      </c>
      <c r="E203" s="36">
        <v>189.40000000000003</v>
      </c>
      <c r="F203" s="36">
        <v>187.75000000000003</v>
      </c>
      <c r="G203" s="36">
        <v>185.95000000000005</v>
      </c>
      <c r="H203" s="36">
        <v>192.85000000000002</v>
      </c>
      <c r="I203" s="36">
        <v>194.65000000000003</v>
      </c>
      <c r="J203" s="36">
        <v>196.3</v>
      </c>
      <c r="K203" s="31">
        <v>193</v>
      </c>
      <c r="L203" s="31">
        <v>189.55</v>
      </c>
      <c r="M203" s="31">
        <v>26.453040000000001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209.75</v>
      </c>
      <c r="D204" s="36">
        <v>209.35</v>
      </c>
      <c r="E204" s="36">
        <v>207.5</v>
      </c>
      <c r="F204" s="36">
        <v>205.25</v>
      </c>
      <c r="G204" s="36">
        <v>203.4</v>
      </c>
      <c r="H204" s="36">
        <v>211.6</v>
      </c>
      <c r="I204" s="36">
        <v>213.44999999999996</v>
      </c>
      <c r="J204" s="36">
        <v>215.7</v>
      </c>
      <c r="K204" s="31">
        <v>211.2</v>
      </c>
      <c r="L204" s="31">
        <v>207.1</v>
      </c>
      <c r="M204" s="31">
        <v>20.728449999999999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282.35000000000002</v>
      </c>
      <c r="D205" s="36">
        <v>281.93333333333334</v>
      </c>
      <c r="E205" s="36">
        <v>278.51666666666665</v>
      </c>
      <c r="F205" s="36">
        <v>274.68333333333334</v>
      </c>
      <c r="G205" s="36">
        <v>271.26666666666665</v>
      </c>
      <c r="H205" s="36">
        <v>285.76666666666665</v>
      </c>
      <c r="I205" s="36">
        <v>289.18333333333328</v>
      </c>
      <c r="J205" s="36">
        <v>293.01666666666665</v>
      </c>
      <c r="K205" s="31">
        <v>285.35000000000002</v>
      </c>
      <c r="L205" s="31">
        <v>278.10000000000002</v>
      </c>
      <c r="M205" s="31">
        <v>42.945990000000002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2180.4</v>
      </c>
      <c r="D206" s="36">
        <v>2167.6999999999998</v>
      </c>
      <c r="E206" s="36">
        <v>2143.8999999999996</v>
      </c>
      <c r="F206" s="36">
        <v>2107.3999999999996</v>
      </c>
      <c r="G206" s="36">
        <v>2083.5999999999995</v>
      </c>
      <c r="H206" s="36">
        <v>2204.1999999999998</v>
      </c>
      <c r="I206" s="36">
        <v>2228</v>
      </c>
      <c r="J206" s="36">
        <v>2264.5</v>
      </c>
      <c r="K206" s="31">
        <v>2191.5</v>
      </c>
      <c r="L206" s="31">
        <v>2131.1999999999998</v>
      </c>
      <c r="M206" s="31">
        <v>0.99899000000000004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473.35</v>
      </c>
      <c r="D207" s="36">
        <v>475.36666666666662</v>
      </c>
      <c r="E207" s="36">
        <v>464.83333333333326</v>
      </c>
      <c r="F207" s="36">
        <v>456.31666666666666</v>
      </c>
      <c r="G207" s="36">
        <v>445.7833333333333</v>
      </c>
      <c r="H207" s="36">
        <v>483.88333333333321</v>
      </c>
      <c r="I207" s="36">
        <v>494.41666666666663</v>
      </c>
      <c r="J207" s="36">
        <v>502.93333333333317</v>
      </c>
      <c r="K207" s="31">
        <v>485.9</v>
      </c>
      <c r="L207" s="31">
        <v>466.85</v>
      </c>
      <c r="M207" s="31">
        <v>12.24657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1431.5</v>
      </c>
      <c r="D208" s="36">
        <v>1422.7166666666665</v>
      </c>
      <c r="E208" s="36">
        <v>1406.7833333333328</v>
      </c>
      <c r="F208" s="36">
        <v>1382.0666666666664</v>
      </c>
      <c r="G208" s="36">
        <v>1366.1333333333328</v>
      </c>
      <c r="H208" s="36">
        <v>1447.4333333333329</v>
      </c>
      <c r="I208" s="36">
        <v>1463.3666666666668</v>
      </c>
      <c r="J208" s="36">
        <v>1488.083333333333</v>
      </c>
      <c r="K208" s="31">
        <v>1438.65</v>
      </c>
      <c r="L208" s="31">
        <v>1398</v>
      </c>
      <c r="M208" s="31">
        <v>58.840249999999997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3823.2</v>
      </c>
      <c r="D209" s="36">
        <v>3799.5499999999997</v>
      </c>
      <c r="E209" s="36">
        <v>3759.0999999999995</v>
      </c>
      <c r="F209" s="36">
        <v>3694.9999999999995</v>
      </c>
      <c r="G209" s="36">
        <v>3654.5499999999993</v>
      </c>
      <c r="H209" s="36">
        <v>3863.6499999999996</v>
      </c>
      <c r="I209" s="36">
        <v>3904.0999999999995</v>
      </c>
      <c r="J209" s="36">
        <v>3968.2</v>
      </c>
      <c r="K209" s="31">
        <v>3840</v>
      </c>
      <c r="L209" s="31">
        <v>3735.45</v>
      </c>
      <c r="M209" s="31">
        <v>3.13435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1573.35</v>
      </c>
      <c r="D210" s="36">
        <v>1569.9166666666667</v>
      </c>
      <c r="E210" s="36">
        <v>1555.4833333333336</v>
      </c>
      <c r="F210" s="36">
        <v>1537.6166666666668</v>
      </c>
      <c r="G210" s="36">
        <v>1523.1833333333336</v>
      </c>
      <c r="H210" s="36">
        <v>1587.7833333333335</v>
      </c>
      <c r="I210" s="36">
        <v>1602.2166666666665</v>
      </c>
      <c r="J210" s="36">
        <v>1620.0833333333335</v>
      </c>
      <c r="K210" s="31">
        <v>1584.35</v>
      </c>
      <c r="L210" s="31">
        <v>1552.05</v>
      </c>
      <c r="M210" s="31">
        <v>183.56108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562.95000000000005</v>
      </c>
      <c r="D211" s="36">
        <v>560.01666666666677</v>
      </c>
      <c r="E211" s="36">
        <v>556.43333333333351</v>
      </c>
      <c r="F211" s="36">
        <v>549.91666666666674</v>
      </c>
      <c r="G211" s="36">
        <v>546.33333333333348</v>
      </c>
      <c r="H211" s="36">
        <v>566.53333333333353</v>
      </c>
      <c r="I211" s="36">
        <v>570.11666666666679</v>
      </c>
      <c r="J211" s="36">
        <v>576.63333333333355</v>
      </c>
      <c r="K211" s="31">
        <v>563.6</v>
      </c>
      <c r="L211" s="31">
        <v>553.5</v>
      </c>
      <c r="M211" s="31">
        <v>33.829619999999998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97.45</v>
      </c>
      <c r="D212" s="36">
        <v>96.350000000000009</v>
      </c>
      <c r="E212" s="36">
        <v>94.350000000000023</v>
      </c>
      <c r="F212" s="36">
        <v>91.250000000000014</v>
      </c>
      <c r="G212" s="36">
        <v>89.250000000000028</v>
      </c>
      <c r="H212" s="36">
        <v>99.450000000000017</v>
      </c>
      <c r="I212" s="36">
        <v>101.44999999999999</v>
      </c>
      <c r="J212" s="36">
        <v>104.55000000000001</v>
      </c>
      <c r="K212" s="31">
        <v>98.35</v>
      </c>
      <c r="L212" s="31">
        <v>93.25</v>
      </c>
      <c r="M212" s="31">
        <v>149.04003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841.55</v>
      </c>
      <c r="D213" s="36">
        <v>842.69999999999993</v>
      </c>
      <c r="E213" s="36">
        <v>819.39999999999986</v>
      </c>
      <c r="F213" s="36">
        <v>797.24999999999989</v>
      </c>
      <c r="G213" s="36">
        <v>773.94999999999982</v>
      </c>
      <c r="H213" s="36">
        <v>864.84999999999991</v>
      </c>
      <c r="I213" s="36">
        <v>888.14999999999986</v>
      </c>
      <c r="J213" s="36">
        <v>910.3</v>
      </c>
      <c r="K213" s="31">
        <v>866</v>
      </c>
      <c r="L213" s="31">
        <v>820.55</v>
      </c>
      <c r="M213" s="31">
        <v>16.51362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1156.9000000000001</v>
      </c>
      <c r="D214" s="36">
        <v>1160.3</v>
      </c>
      <c r="E214" s="36">
        <v>1147.5999999999999</v>
      </c>
      <c r="F214" s="36">
        <v>1138.3</v>
      </c>
      <c r="G214" s="36">
        <v>1125.5999999999999</v>
      </c>
      <c r="H214" s="36">
        <v>1169.5999999999999</v>
      </c>
      <c r="I214" s="36">
        <v>1182.3000000000002</v>
      </c>
      <c r="J214" s="36">
        <v>1191.5999999999999</v>
      </c>
      <c r="K214" s="31">
        <v>1173</v>
      </c>
      <c r="L214" s="31">
        <v>1151</v>
      </c>
      <c r="M214" s="31">
        <v>0.75200999999999996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1855.35</v>
      </c>
      <c r="D215" s="36">
        <v>1846.8666666666666</v>
      </c>
      <c r="E215" s="36">
        <v>1831.9333333333332</v>
      </c>
      <c r="F215" s="36">
        <v>1808.5166666666667</v>
      </c>
      <c r="G215" s="36">
        <v>1793.5833333333333</v>
      </c>
      <c r="H215" s="36">
        <v>1870.2833333333331</v>
      </c>
      <c r="I215" s="36">
        <v>1885.2166666666665</v>
      </c>
      <c r="J215" s="36">
        <v>1908.633333333333</v>
      </c>
      <c r="K215" s="31">
        <v>1861.8</v>
      </c>
      <c r="L215" s="31">
        <v>1823.45</v>
      </c>
      <c r="M215" s="31">
        <v>11.65761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5581.85</v>
      </c>
      <c r="D216" s="36">
        <v>5585.75</v>
      </c>
      <c r="E216" s="36">
        <v>5534.1</v>
      </c>
      <c r="F216" s="36">
        <v>5486.35</v>
      </c>
      <c r="G216" s="36">
        <v>5434.7000000000007</v>
      </c>
      <c r="H216" s="36">
        <v>5633.5</v>
      </c>
      <c r="I216" s="36">
        <v>5685.15</v>
      </c>
      <c r="J216" s="36">
        <v>5732.9</v>
      </c>
      <c r="K216" s="31">
        <v>5637.4</v>
      </c>
      <c r="L216" s="31">
        <v>5538</v>
      </c>
      <c r="M216" s="31">
        <v>6.37134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342.25</v>
      </c>
      <c r="D217" s="36">
        <v>340.2833333333333</v>
      </c>
      <c r="E217" s="36">
        <v>337.26666666666659</v>
      </c>
      <c r="F217" s="36">
        <v>332.2833333333333</v>
      </c>
      <c r="G217" s="36">
        <v>329.26666666666659</v>
      </c>
      <c r="H217" s="36">
        <v>345.26666666666659</v>
      </c>
      <c r="I217" s="36">
        <v>348.28333333333325</v>
      </c>
      <c r="J217" s="36">
        <v>353.26666666666659</v>
      </c>
      <c r="K217" s="31">
        <v>343.3</v>
      </c>
      <c r="L217" s="31">
        <v>335.3</v>
      </c>
      <c r="M217" s="31">
        <v>4.3855300000000002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680.35</v>
      </c>
      <c r="D218" s="36">
        <v>679.93333333333328</v>
      </c>
      <c r="E218" s="36">
        <v>672.86666666666656</v>
      </c>
      <c r="F218" s="36">
        <v>665.38333333333333</v>
      </c>
      <c r="G218" s="36">
        <v>658.31666666666661</v>
      </c>
      <c r="H218" s="36">
        <v>687.41666666666652</v>
      </c>
      <c r="I218" s="36">
        <v>694.48333333333335</v>
      </c>
      <c r="J218" s="36">
        <v>701.96666666666647</v>
      </c>
      <c r="K218" s="31">
        <v>687</v>
      </c>
      <c r="L218" s="31">
        <v>672.45</v>
      </c>
      <c r="M218" s="31">
        <v>71.729420000000005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4745.1499999999996</v>
      </c>
      <c r="D219" s="36">
        <v>4694.3833333333332</v>
      </c>
      <c r="E219" s="36">
        <v>4600.7666666666664</v>
      </c>
      <c r="F219" s="36">
        <v>4456.3833333333332</v>
      </c>
      <c r="G219" s="36">
        <v>4362.7666666666664</v>
      </c>
      <c r="H219" s="36">
        <v>4838.7666666666664</v>
      </c>
      <c r="I219" s="36">
        <v>4932.3833333333332</v>
      </c>
      <c r="J219" s="36">
        <v>5076.7666666666664</v>
      </c>
      <c r="K219" s="31">
        <v>4788</v>
      </c>
      <c r="L219" s="31">
        <v>4550</v>
      </c>
      <c r="M219" s="31">
        <v>45.428089999999997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340.3</v>
      </c>
      <c r="D220" s="36">
        <v>338.66666666666669</v>
      </c>
      <c r="E220" s="36">
        <v>333.83333333333337</v>
      </c>
      <c r="F220" s="36">
        <v>327.36666666666667</v>
      </c>
      <c r="G220" s="36">
        <v>322.53333333333336</v>
      </c>
      <c r="H220" s="36">
        <v>345.13333333333338</v>
      </c>
      <c r="I220" s="36">
        <v>349.96666666666675</v>
      </c>
      <c r="J220" s="36">
        <v>356.43333333333339</v>
      </c>
      <c r="K220" s="31">
        <v>343.5</v>
      </c>
      <c r="L220" s="31">
        <v>332.2</v>
      </c>
      <c r="M220" s="31">
        <v>86.598280000000003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523.85</v>
      </c>
      <c r="D221" s="36">
        <v>518.66666666666663</v>
      </c>
      <c r="E221" s="36">
        <v>510.58333333333326</v>
      </c>
      <c r="F221" s="36">
        <v>497.31666666666661</v>
      </c>
      <c r="G221" s="36">
        <v>489.23333333333323</v>
      </c>
      <c r="H221" s="36">
        <v>531.93333333333328</v>
      </c>
      <c r="I221" s="36">
        <v>540.01666666666654</v>
      </c>
      <c r="J221" s="36">
        <v>553.2833333333333</v>
      </c>
      <c r="K221" s="31">
        <v>526.75</v>
      </c>
      <c r="L221" s="31">
        <v>505.4</v>
      </c>
      <c r="M221" s="31">
        <v>82.986149999999995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2577.8000000000002</v>
      </c>
      <c r="D222" s="36">
        <v>2566.4333333333334</v>
      </c>
      <c r="E222" s="36">
        <v>2536.3666666666668</v>
      </c>
      <c r="F222" s="36">
        <v>2494.9333333333334</v>
      </c>
      <c r="G222" s="36">
        <v>2464.8666666666668</v>
      </c>
      <c r="H222" s="36">
        <v>2607.8666666666668</v>
      </c>
      <c r="I222" s="36">
        <v>2637.9333333333334</v>
      </c>
      <c r="J222" s="36">
        <v>2679.3666666666668</v>
      </c>
      <c r="K222" s="31">
        <v>2596.5</v>
      </c>
      <c r="L222" s="31">
        <v>2525</v>
      </c>
      <c r="M222" s="31">
        <v>39.742530000000002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688.15</v>
      </c>
      <c r="D223" s="36">
        <v>690.2833333333333</v>
      </c>
      <c r="E223" s="36">
        <v>680.86666666666656</v>
      </c>
      <c r="F223" s="36">
        <v>673.58333333333326</v>
      </c>
      <c r="G223" s="36">
        <v>664.16666666666652</v>
      </c>
      <c r="H223" s="36">
        <v>697.56666666666661</v>
      </c>
      <c r="I223" s="36">
        <v>706.98333333333335</v>
      </c>
      <c r="J223" s="36">
        <v>714.26666666666665</v>
      </c>
      <c r="K223" s="31">
        <v>699.7</v>
      </c>
      <c r="L223" s="31">
        <v>683</v>
      </c>
      <c r="M223" s="31">
        <v>8.7291100000000004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10488.6</v>
      </c>
      <c r="D224" s="36">
        <v>10508.35</v>
      </c>
      <c r="E224" s="36">
        <v>10336.700000000001</v>
      </c>
      <c r="F224" s="36">
        <v>10184.800000000001</v>
      </c>
      <c r="G224" s="36">
        <v>10013.150000000001</v>
      </c>
      <c r="H224" s="36">
        <v>10660.25</v>
      </c>
      <c r="I224" s="36">
        <v>10831.899999999998</v>
      </c>
      <c r="J224" s="36">
        <v>10983.8</v>
      </c>
      <c r="K224" s="31">
        <v>10680</v>
      </c>
      <c r="L224" s="31">
        <v>10356.450000000001</v>
      </c>
      <c r="M224" s="31">
        <v>0.49872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854.35</v>
      </c>
      <c r="D225" s="36">
        <v>854.46666666666658</v>
      </c>
      <c r="E225" s="36">
        <v>843.93333333333317</v>
      </c>
      <c r="F225" s="36">
        <v>833.51666666666654</v>
      </c>
      <c r="G225" s="36">
        <v>822.98333333333312</v>
      </c>
      <c r="H225" s="36">
        <v>864.88333333333321</v>
      </c>
      <c r="I225" s="36">
        <v>875.41666666666674</v>
      </c>
      <c r="J225" s="36">
        <v>885.83333333333326</v>
      </c>
      <c r="K225" s="31">
        <v>865</v>
      </c>
      <c r="L225" s="31">
        <v>844.05</v>
      </c>
      <c r="M225" s="31">
        <v>2.6055999999999999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438.5</v>
      </c>
      <c r="D226" s="36">
        <v>439.3</v>
      </c>
      <c r="E226" s="36">
        <v>434.8</v>
      </c>
      <c r="F226" s="36">
        <v>431.1</v>
      </c>
      <c r="G226" s="36">
        <v>426.6</v>
      </c>
      <c r="H226" s="36">
        <v>443</v>
      </c>
      <c r="I226" s="36">
        <v>447.5</v>
      </c>
      <c r="J226" s="36">
        <v>451.2</v>
      </c>
      <c r="K226" s="31">
        <v>443.8</v>
      </c>
      <c r="L226" s="31">
        <v>435.6</v>
      </c>
      <c r="M226" s="31">
        <v>7.2955800000000002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52315.7</v>
      </c>
      <c r="D227" s="36">
        <v>52631.9</v>
      </c>
      <c r="E227" s="36">
        <v>51683.850000000006</v>
      </c>
      <c r="F227" s="36">
        <v>51052.000000000007</v>
      </c>
      <c r="G227" s="36">
        <v>50103.950000000012</v>
      </c>
      <c r="H227" s="36">
        <v>53263.75</v>
      </c>
      <c r="I227" s="36">
        <v>54211.8</v>
      </c>
      <c r="J227" s="36">
        <v>54843.649999999994</v>
      </c>
      <c r="K227" s="31">
        <v>53579.95</v>
      </c>
      <c r="L227" s="31">
        <v>52000.05</v>
      </c>
      <c r="M227" s="31">
        <v>4.9860000000000002E-2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248.6</v>
      </c>
      <c r="D228" s="36">
        <v>250.95000000000002</v>
      </c>
      <c r="E228" s="36">
        <v>244.40000000000003</v>
      </c>
      <c r="F228" s="36">
        <v>240.20000000000002</v>
      </c>
      <c r="G228" s="36">
        <v>233.65000000000003</v>
      </c>
      <c r="H228" s="36">
        <v>255.15000000000003</v>
      </c>
      <c r="I228" s="36">
        <v>261.70000000000005</v>
      </c>
      <c r="J228" s="36">
        <v>265.90000000000003</v>
      </c>
      <c r="K228" s="31">
        <v>257.5</v>
      </c>
      <c r="L228" s="31">
        <v>246.75</v>
      </c>
      <c r="M228" s="31">
        <v>201.95677000000001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1121.7</v>
      </c>
      <c r="D229" s="36">
        <v>1117.8666666666666</v>
      </c>
      <c r="E229" s="36">
        <v>1107.4333333333332</v>
      </c>
      <c r="F229" s="36">
        <v>1093.1666666666665</v>
      </c>
      <c r="G229" s="36">
        <v>1082.7333333333331</v>
      </c>
      <c r="H229" s="36">
        <v>1132.1333333333332</v>
      </c>
      <c r="I229" s="36">
        <v>1142.5666666666666</v>
      </c>
      <c r="J229" s="36">
        <v>1156.8333333333333</v>
      </c>
      <c r="K229" s="31">
        <v>1128.3</v>
      </c>
      <c r="L229" s="31">
        <v>1103.5999999999999</v>
      </c>
      <c r="M229" s="31">
        <v>171.97635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1655.15</v>
      </c>
      <c r="D230" s="36">
        <v>1648.5833333333333</v>
      </c>
      <c r="E230" s="36">
        <v>1636.9166666666665</v>
      </c>
      <c r="F230" s="36">
        <v>1618.6833333333332</v>
      </c>
      <c r="G230" s="36">
        <v>1607.0166666666664</v>
      </c>
      <c r="H230" s="36">
        <v>1666.8166666666666</v>
      </c>
      <c r="I230" s="36">
        <v>1678.4833333333331</v>
      </c>
      <c r="J230" s="36">
        <v>1696.7166666666667</v>
      </c>
      <c r="K230" s="31">
        <v>1660.25</v>
      </c>
      <c r="L230" s="31">
        <v>1630.35</v>
      </c>
      <c r="M230" s="31">
        <v>3.6377000000000002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571.4</v>
      </c>
      <c r="D231" s="36">
        <v>568.33333333333337</v>
      </c>
      <c r="E231" s="36">
        <v>563.76666666666677</v>
      </c>
      <c r="F231" s="36">
        <v>556.13333333333344</v>
      </c>
      <c r="G231" s="36">
        <v>551.56666666666683</v>
      </c>
      <c r="H231" s="36">
        <v>575.9666666666667</v>
      </c>
      <c r="I231" s="36">
        <v>580.5333333333333</v>
      </c>
      <c r="J231" s="36">
        <v>588.16666666666663</v>
      </c>
      <c r="K231" s="31">
        <v>572.9</v>
      </c>
      <c r="L231" s="31">
        <v>560.70000000000005</v>
      </c>
      <c r="M231" s="31">
        <v>6.45153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717.9</v>
      </c>
      <c r="D232" s="36">
        <v>716.76666666666654</v>
      </c>
      <c r="E232" s="36">
        <v>710.73333333333312</v>
      </c>
      <c r="F232" s="36">
        <v>703.56666666666661</v>
      </c>
      <c r="G232" s="36">
        <v>697.53333333333319</v>
      </c>
      <c r="H232" s="36">
        <v>723.93333333333305</v>
      </c>
      <c r="I232" s="36">
        <v>729.96666666666658</v>
      </c>
      <c r="J232" s="36">
        <v>737.13333333333298</v>
      </c>
      <c r="K232" s="31">
        <v>722.8</v>
      </c>
      <c r="L232" s="31">
        <v>709.6</v>
      </c>
      <c r="M232" s="31">
        <v>13.62026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85.55</v>
      </c>
      <c r="D233" s="36">
        <v>85.216666666666669</v>
      </c>
      <c r="E233" s="36">
        <v>83.983333333333334</v>
      </c>
      <c r="F233" s="36">
        <v>82.416666666666671</v>
      </c>
      <c r="G233" s="36">
        <v>81.183333333333337</v>
      </c>
      <c r="H233" s="36">
        <v>86.783333333333331</v>
      </c>
      <c r="I233" s="36">
        <v>88.01666666666668</v>
      </c>
      <c r="J233" s="36">
        <v>89.583333333333329</v>
      </c>
      <c r="K233" s="31">
        <v>86.45</v>
      </c>
      <c r="L233" s="31">
        <v>83.65</v>
      </c>
      <c r="M233" s="31">
        <v>70.485839999999996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77.7</v>
      </c>
      <c r="D234" s="36">
        <v>77.666666666666671</v>
      </c>
      <c r="E234" s="36">
        <v>77.083333333333343</v>
      </c>
      <c r="F234" s="36">
        <v>76.466666666666669</v>
      </c>
      <c r="G234" s="36">
        <v>75.88333333333334</v>
      </c>
      <c r="H234" s="36">
        <v>78.283333333333346</v>
      </c>
      <c r="I234" s="36">
        <v>78.866666666666688</v>
      </c>
      <c r="J234" s="36">
        <v>79.483333333333348</v>
      </c>
      <c r="K234" s="31">
        <v>78.25</v>
      </c>
      <c r="L234" s="31">
        <v>77.05</v>
      </c>
      <c r="M234" s="31">
        <v>221.69299000000001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115.1</v>
      </c>
      <c r="D235" s="36">
        <v>114.98333333333335</v>
      </c>
      <c r="E235" s="36">
        <v>114.01666666666669</v>
      </c>
      <c r="F235" s="36">
        <v>112.93333333333335</v>
      </c>
      <c r="G235" s="36">
        <v>111.9666666666667</v>
      </c>
      <c r="H235" s="36">
        <v>116.06666666666669</v>
      </c>
      <c r="I235" s="36">
        <v>117.03333333333333</v>
      </c>
      <c r="J235" s="36">
        <v>118.11666666666669</v>
      </c>
      <c r="K235" s="31">
        <v>115.95</v>
      </c>
      <c r="L235" s="31">
        <v>113.9</v>
      </c>
      <c r="M235" s="31">
        <v>42.476579999999998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470.5</v>
      </c>
      <c r="D236" s="36">
        <v>454.61666666666662</v>
      </c>
      <c r="E236" s="36">
        <v>431.08333333333326</v>
      </c>
      <c r="F236" s="36">
        <v>391.66666666666663</v>
      </c>
      <c r="G236" s="36">
        <v>368.13333333333327</v>
      </c>
      <c r="H236" s="36">
        <v>494.03333333333325</v>
      </c>
      <c r="I236" s="36">
        <v>517.56666666666661</v>
      </c>
      <c r="J236" s="36">
        <v>556.98333333333323</v>
      </c>
      <c r="K236" s="31">
        <v>478.15</v>
      </c>
      <c r="L236" s="31">
        <v>415.2</v>
      </c>
      <c r="M236" s="31">
        <v>153.54823999999999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76.849999999999994</v>
      </c>
      <c r="D237" s="36">
        <v>75.316666666666663</v>
      </c>
      <c r="E237" s="36">
        <v>72.48333333333332</v>
      </c>
      <c r="F237" s="36">
        <v>68.11666666666666</v>
      </c>
      <c r="G237" s="36">
        <v>65.283333333333317</v>
      </c>
      <c r="H237" s="36">
        <v>79.683333333333323</v>
      </c>
      <c r="I237" s="36">
        <v>82.516666666666666</v>
      </c>
      <c r="J237" s="36">
        <v>86.883333333333326</v>
      </c>
      <c r="K237" s="31">
        <v>78.150000000000006</v>
      </c>
      <c r="L237" s="31">
        <v>70.95</v>
      </c>
      <c r="M237" s="31">
        <v>1503.2586899999999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250.9</v>
      </c>
      <c r="D238" s="36">
        <v>250.18333333333331</v>
      </c>
      <c r="E238" s="36">
        <v>246.46666666666661</v>
      </c>
      <c r="F238" s="36">
        <v>242.0333333333333</v>
      </c>
      <c r="G238" s="36">
        <v>238.31666666666661</v>
      </c>
      <c r="H238" s="36">
        <v>254.61666666666662</v>
      </c>
      <c r="I238" s="36">
        <v>258.33333333333331</v>
      </c>
      <c r="J238" s="36">
        <v>262.76666666666665</v>
      </c>
      <c r="K238" s="31">
        <v>253.9</v>
      </c>
      <c r="L238" s="31">
        <v>245.75</v>
      </c>
      <c r="M238" s="31">
        <v>109.93274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439.15</v>
      </c>
      <c r="D239" s="36">
        <v>437.3</v>
      </c>
      <c r="E239" s="36">
        <v>432.95000000000005</v>
      </c>
      <c r="F239" s="36">
        <v>426.75000000000006</v>
      </c>
      <c r="G239" s="36">
        <v>422.40000000000009</v>
      </c>
      <c r="H239" s="36">
        <v>443.5</v>
      </c>
      <c r="I239" s="36">
        <v>447.85</v>
      </c>
      <c r="J239" s="36">
        <v>454.04999999999995</v>
      </c>
      <c r="K239" s="31">
        <v>441.65</v>
      </c>
      <c r="L239" s="31">
        <v>431.1</v>
      </c>
      <c r="M239" s="31">
        <v>284.48041000000001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297.45</v>
      </c>
      <c r="D240" s="36">
        <v>296.48333333333335</v>
      </c>
      <c r="E240" s="36">
        <v>290.9666666666667</v>
      </c>
      <c r="F240" s="36">
        <v>284.48333333333335</v>
      </c>
      <c r="G240" s="36">
        <v>278.9666666666667</v>
      </c>
      <c r="H240" s="36">
        <v>302.9666666666667</v>
      </c>
      <c r="I240" s="36">
        <v>308.48333333333335</v>
      </c>
      <c r="J240" s="36">
        <v>314.9666666666667</v>
      </c>
      <c r="K240" s="31">
        <v>302</v>
      </c>
      <c r="L240" s="31">
        <v>290</v>
      </c>
      <c r="M240" s="31">
        <v>16.43655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214.3</v>
      </c>
      <c r="D241" s="36">
        <v>212.03333333333333</v>
      </c>
      <c r="E241" s="36">
        <v>207.91666666666666</v>
      </c>
      <c r="F241" s="36">
        <v>201.53333333333333</v>
      </c>
      <c r="G241" s="36">
        <v>197.41666666666666</v>
      </c>
      <c r="H241" s="36">
        <v>218.41666666666666</v>
      </c>
      <c r="I241" s="36">
        <v>222.53333333333333</v>
      </c>
      <c r="J241" s="36">
        <v>228.91666666666666</v>
      </c>
      <c r="K241" s="31">
        <v>216.15</v>
      </c>
      <c r="L241" s="31">
        <v>205.65</v>
      </c>
      <c r="M241" s="31">
        <v>35.881140000000002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159.85</v>
      </c>
      <c r="D242" s="36">
        <v>159.03333333333333</v>
      </c>
      <c r="E242" s="36">
        <v>157.56666666666666</v>
      </c>
      <c r="F242" s="36">
        <v>155.28333333333333</v>
      </c>
      <c r="G242" s="36">
        <v>153.81666666666666</v>
      </c>
      <c r="H242" s="36">
        <v>161.31666666666666</v>
      </c>
      <c r="I242" s="36">
        <v>162.7833333333333</v>
      </c>
      <c r="J242" s="36">
        <v>165.06666666666666</v>
      </c>
      <c r="K242" s="31">
        <v>160.5</v>
      </c>
      <c r="L242" s="31">
        <v>156.75</v>
      </c>
      <c r="M242" s="31">
        <v>41.413629999999998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2542.75</v>
      </c>
      <c r="D243" s="36">
        <v>2550.1166666666663</v>
      </c>
      <c r="E243" s="36">
        <v>2524.3333333333326</v>
      </c>
      <c r="F243" s="36">
        <v>2505.9166666666661</v>
      </c>
      <c r="G243" s="36">
        <v>2480.1333333333323</v>
      </c>
      <c r="H243" s="36">
        <v>2568.5333333333328</v>
      </c>
      <c r="I243" s="36">
        <v>2594.3166666666666</v>
      </c>
      <c r="J243" s="36">
        <v>2612.7333333333331</v>
      </c>
      <c r="K243" s="31">
        <v>2575.9</v>
      </c>
      <c r="L243" s="31">
        <v>2531.6999999999998</v>
      </c>
      <c r="M243" s="31">
        <v>1.1885399999999999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534.70000000000005</v>
      </c>
      <c r="D244" s="36">
        <v>535.65</v>
      </c>
      <c r="E244" s="36">
        <v>527.29999999999995</v>
      </c>
      <c r="F244" s="36">
        <v>519.9</v>
      </c>
      <c r="G244" s="36">
        <v>511.54999999999995</v>
      </c>
      <c r="H244" s="36">
        <v>543.04999999999995</v>
      </c>
      <c r="I244" s="36">
        <v>551.40000000000009</v>
      </c>
      <c r="J244" s="36">
        <v>558.79999999999995</v>
      </c>
      <c r="K244" s="31">
        <v>544</v>
      </c>
      <c r="L244" s="31">
        <v>528.25</v>
      </c>
      <c r="M244" s="31">
        <v>37.925269999999998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163.5</v>
      </c>
      <c r="D245" s="36">
        <v>163.43333333333334</v>
      </c>
      <c r="E245" s="36">
        <v>161.76666666666668</v>
      </c>
      <c r="F245" s="36">
        <v>160.03333333333333</v>
      </c>
      <c r="G245" s="36">
        <v>158.36666666666667</v>
      </c>
      <c r="H245" s="36">
        <v>165.16666666666669</v>
      </c>
      <c r="I245" s="36">
        <v>166.83333333333331</v>
      </c>
      <c r="J245" s="36">
        <v>168.56666666666669</v>
      </c>
      <c r="K245" s="31">
        <v>165.1</v>
      </c>
      <c r="L245" s="31">
        <v>161.69999999999999</v>
      </c>
      <c r="M245" s="31">
        <v>144.64021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585.1</v>
      </c>
      <c r="D246" s="36">
        <v>584.40000000000009</v>
      </c>
      <c r="E246" s="36">
        <v>575.35000000000014</v>
      </c>
      <c r="F246" s="36">
        <v>565.6</v>
      </c>
      <c r="G246" s="36">
        <v>556.55000000000007</v>
      </c>
      <c r="H246" s="36">
        <v>594.1500000000002</v>
      </c>
      <c r="I246" s="36">
        <v>603.20000000000016</v>
      </c>
      <c r="J246" s="36">
        <v>612.95000000000027</v>
      </c>
      <c r="K246" s="31">
        <v>593.45000000000005</v>
      </c>
      <c r="L246" s="31">
        <v>574.65</v>
      </c>
      <c r="M246" s="31">
        <v>46.728439999999999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164.2</v>
      </c>
      <c r="D247" s="36">
        <v>163.38333333333333</v>
      </c>
      <c r="E247" s="36">
        <v>162.21666666666664</v>
      </c>
      <c r="F247" s="36">
        <v>160.23333333333332</v>
      </c>
      <c r="G247" s="36">
        <v>159.06666666666663</v>
      </c>
      <c r="H247" s="36">
        <v>165.36666666666665</v>
      </c>
      <c r="I247" s="36">
        <v>166.53333333333333</v>
      </c>
      <c r="J247" s="36">
        <v>168.51666666666665</v>
      </c>
      <c r="K247" s="31">
        <v>164.55</v>
      </c>
      <c r="L247" s="31">
        <v>161.4</v>
      </c>
      <c r="M247" s="31">
        <v>334.44357000000002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67.3</v>
      </c>
      <c r="D248" s="36">
        <v>66.95</v>
      </c>
      <c r="E248" s="36">
        <v>66.100000000000009</v>
      </c>
      <c r="F248" s="36">
        <v>64.900000000000006</v>
      </c>
      <c r="G248" s="36">
        <v>64.050000000000011</v>
      </c>
      <c r="H248" s="36">
        <v>68.150000000000006</v>
      </c>
      <c r="I248" s="36">
        <v>69</v>
      </c>
      <c r="J248" s="36">
        <v>70.2</v>
      </c>
      <c r="K248" s="31">
        <v>67.8</v>
      </c>
      <c r="L248" s="31">
        <v>65.75</v>
      </c>
      <c r="M248" s="31">
        <v>148.96008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977.75</v>
      </c>
      <c r="D249" s="36">
        <v>975.11666666666667</v>
      </c>
      <c r="E249" s="36">
        <v>967.63333333333333</v>
      </c>
      <c r="F249" s="36">
        <v>957.51666666666665</v>
      </c>
      <c r="G249" s="36">
        <v>950.0333333333333</v>
      </c>
      <c r="H249" s="36">
        <v>985.23333333333335</v>
      </c>
      <c r="I249" s="36">
        <v>992.7166666666667</v>
      </c>
      <c r="J249" s="36">
        <v>1002.8333333333334</v>
      </c>
      <c r="K249" s="31">
        <v>982.6</v>
      </c>
      <c r="L249" s="31">
        <v>965</v>
      </c>
      <c r="M249" s="31">
        <v>24.76737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173.6</v>
      </c>
      <c r="D250" s="36">
        <v>173.38333333333333</v>
      </c>
      <c r="E250" s="36">
        <v>170.31666666666666</v>
      </c>
      <c r="F250" s="36">
        <v>167.03333333333333</v>
      </c>
      <c r="G250" s="36">
        <v>163.96666666666667</v>
      </c>
      <c r="H250" s="36">
        <v>176.66666666666666</v>
      </c>
      <c r="I250" s="36">
        <v>179.73333333333332</v>
      </c>
      <c r="J250" s="36">
        <v>183.01666666666665</v>
      </c>
      <c r="K250" s="31">
        <v>176.45</v>
      </c>
      <c r="L250" s="31">
        <v>170.1</v>
      </c>
      <c r="M250" s="31">
        <v>454.02104000000003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1365.65</v>
      </c>
      <c r="D251" s="36">
        <v>1364.7333333333333</v>
      </c>
      <c r="E251" s="36">
        <v>1344.1166666666668</v>
      </c>
      <c r="F251" s="36">
        <v>1322.5833333333335</v>
      </c>
      <c r="G251" s="36">
        <v>1301.9666666666669</v>
      </c>
      <c r="H251" s="36">
        <v>1386.2666666666667</v>
      </c>
      <c r="I251" s="36">
        <v>1406.883333333333</v>
      </c>
      <c r="J251" s="36">
        <v>1428.4166666666665</v>
      </c>
      <c r="K251" s="31">
        <v>1385.35</v>
      </c>
      <c r="L251" s="31">
        <v>1343.2</v>
      </c>
      <c r="M251" s="31">
        <v>0.98972000000000004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467</v>
      </c>
      <c r="D252" s="36">
        <v>466.05</v>
      </c>
      <c r="E252" s="36">
        <v>458.1</v>
      </c>
      <c r="F252" s="36">
        <v>449.2</v>
      </c>
      <c r="G252" s="36">
        <v>441.25</v>
      </c>
      <c r="H252" s="36">
        <v>474.95000000000005</v>
      </c>
      <c r="I252" s="36">
        <v>482.9</v>
      </c>
      <c r="J252" s="36">
        <v>491.80000000000007</v>
      </c>
      <c r="K252" s="31">
        <v>474</v>
      </c>
      <c r="L252" s="31">
        <v>457.15</v>
      </c>
      <c r="M252" s="31">
        <v>44.017490000000002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347.15</v>
      </c>
      <c r="D253" s="36">
        <v>345.2166666666667</v>
      </c>
      <c r="E253" s="36">
        <v>339.03333333333342</v>
      </c>
      <c r="F253" s="36">
        <v>330.91666666666674</v>
      </c>
      <c r="G253" s="36">
        <v>324.73333333333346</v>
      </c>
      <c r="H253" s="36">
        <v>353.33333333333337</v>
      </c>
      <c r="I253" s="36">
        <v>359.51666666666665</v>
      </c>
      <c r="J253" s="36">
        <v>367.63333333333333</v>
      </c>
      <c r="K253" s="31">
        <v>351.4</v>
      </c>
      <c r="L253" s="31">
        <v>337.1</v>
      </c>
      <c r="M253" s="31">
        <v>109.66598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1492.1</v>
      </c>
      <c r="D254" s="36">
        <v>1484.6499999999999</v>
      </c>
      <c r="E254" s="36">
        <v>1470.8999999999996</v>
      </c>
      <c r="F254" s="36">
        <v>1449.6999999999998</v>
      </c>
      <c r="G254" s="36">
        <v>1435.9499999999996</v>
      </c>
      <c r="H254" s="36">
        <v>1505.8499999999997</v>
      </c>
      <c r="I254" s="36">
        <v>1519.6000000000001</v>
      </c>
      <c r="J254" s="36">
        <v>1540.7999999999997</v>
      </c>
      <c r="K254" s="31">
        <v>1498.4</v>
      </c>
      <c r="L254" s="31">
        <v>1463.45</v>
      </c>
      <c r="M254" s="31">
        <v>39.647910000000003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6229.8</v>
      </c>
      <c r="D255" s="36">
        <v>6236.916666666667</v>
      </c>
      <c r="E255" s="36">
        <v>6113.8833333333341</v>
      </c>
      <c r="F255" s="36">
        <v>5997.9666666666672</v>
      </c>
      <c r="G255" s="36">
        <v>5874.9333333333343</v>
      </c>
      <c r="H255" s="36">
        <v>6352.8333333333339</v>
      </c>
      <c r="I255" s="36">
        <v>6475.8666666666668</v>
      </c>
      <c r="J255" s="36">
        <v>6591.7833333333338</v>
      </c>
      <c r="K255" s="31">
        <v>6359.95</v>
      </c>
      <c r="L255" s="31">
        <v>6121</v>
      </c>
      <c r="M255" s="31">
        <v>4.2285500000000003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1533.6</v>
      </c>
      <c r="D256" s="36">
        <v>1516.8500000000001</v>
      </c>
      <c r="E256" s="36">
        <v>1494.0000000000002</v>
      </c>
      <c r="F256" s="36">
        <v>1454.4</v>
      </c>
      <c r="G256" s="36">
        <v>1431.5500000000002</v>
      </c>
      <c r="H256" s="36">
        <v>1556.4500000000003</v>
      </c>
      <c r="I256" s="36">
        <v>1579.3000000000002</v>
      </c>
      <c r="J256" s="36">
        <v>1618.9000000000003</v>
      </c>
      <c r="K256" s="31">
        <v>1539.7</v>
      </c>
      <c r="L256" s="31">
        <v>1477.25</v>
      </c>
      <c r="M256" s="31">
        <v>240.75301999999999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150.19999999999999</v>
      </c>
      <c r="D257" s="36">
        <v>149.25</v>
      </c>
      <c r="E257" s="36">
        <v>146.5</v>
      </c>
      <c r="F257" s="36">
        <v>142.80000000000001</v>
      </c>
      <c r="G257" s="36">
        <v>140.05000000000001</v>
      </c>
      <c r="H257" s="36">
        <v>152.94999999999999</v>
      </c>
      <c r="I257" s="36">
        <v>155.69999999999999</v>
      </c>
      <c r="J257" s="36">
        <v>159.39999999999998</v>
      </c>
      <c r="K257" s="31">
        <v>152</v>
      </c>
      <c r="L257" s="31">
        <v>145.55000000000001</v>
      </c>
      <c r="M257" s="31">
        <v>45.999299999999998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952.35</v>
      </c>
      <c r="D258" s="36">
        <v>945.36666666666667</v>
      </c>
      <c r="E258" s="36">
        <v>923.38333333333333</v>
      </c>
      <c r="F258" s="36">
        <v>894.41666666666663</v>
      </c>
      <c r="G258" s="36">
        <v>872.43333333333328</v>
      </c>
      <c r="H258" s="36">
        <v>974.33333333333337</v>
      </c>
      <c r="I258" s="36">
        <v>996.31666666666672</v>
      </c>
      <c r="J258" s="36">
        <v>1025.2833333333333</v>
      </c>
      <c r="K258" s="31">
        <v>967.35</v>
      </c>
      <c r="L258" s="31">
        <v>916.4</v>
      </c>
      <c r="M258" s="31">
        <v>4.2627899999999999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4373.2</v>
      </c>
      <c r="D259" s="36">
        <v>4368.1333333333341</v>
      </c>
      <c r="E259" s="36">
        <v>4325.2666666666682</v>
      </c>
      <c r="F259" s="36">
        <v>4277.3333333333339</v>
      </c>
      <c r="G259" s="36">
        <v>4234.4666666666681</v>
      </c>
      <c r="H259" s="36">
        <v>4416.0666666666684</v>
      </c>
      <c r="I259" s="36">
        <v>4458.9333333333352</v>
      </c>
      <c r="J259" s="36">
        <v>4506.8666666666686</v>
      </c>
      <c r="K259" s="31">
        <v>4411</v>
      </c>
      <c r="L259" s="31">
        <v>4320.2</v>
      </c>
      <c r="M259" s="31">
        <v>20.665659999999999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1169.7</v>
      </c>
      <c r="D260" s="36">
        <v>1168.4166666666667</v>
      </c>
      <c r="E260" s="36">
        <v>1154.7833333333335</v>
      </c>
      <c r="F260" s="36">
        <v>1139.8666666666668</v>
      </c>
      <c r="G260" s="36">
        <v>1126.2333333333336</v>
      </c>
      <c r="H260" s="36">
        <v>1183.3333333333335</v>
      </c>
      <c r="I260" s="36">
        <v>1196.9666666666667</v>
      </c>
      <c r="J260" s="36">
        <v>1211.8833333333334</v>
      </c>
      <c r="K260" s="31">
        <v>1182.05</v>
      </c>
      <c r="L260" s="31">
        <v>1153.5</v>
      </c>
      <c r="M260" s="31">
        <v>3.2301299999999999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1799.55</v>
      </c>
      <c r="D261" s="36">
        <v>1798.0833333333333</v>
      </c>
      <c r="E261" s="36">
        <v>1773.1666666666665</v>
      </c>
      <c r="F261" s="36">
        <v>1746.7833333333333</v>
      </c>
      <c r="G261" s="36">
        <v>1721.8666666666666</v>
      </c>
      <c r="H261" s="36">
        <v>1824.4666666666665</v>
      </c>
      <c r="I261" s="36">
        <v>1849.383333333333</v>
      </c>
      <c r="J261" s="36">
        <v>1875.7666666666664</v>
      </c>
      <c r="K261" s="31">
        <v>1823</v>
      </c>
      <c r="L261" s="31">
        <v>1771.7</v>
      </c>
      <c r="M261" s="31">
        <v>3.49221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4187.1000000000004</v>
      </c>
      <c r="D262" s="36">
        <v>4134.2833333333338</v>
      </c>
      <c r="E262" s="36">
        <v>4067.1666666666679</v>
      </c>
      <c r="F262" s="36">
        <v>3947.233333333334</v>
      </c>
      <c r="G262" s="36">
        <v>3880.1166666666682</v>
      </c>
      <c r="H262" s="36">
        <v>4254.2166666666672</v>
      </c>
      <c r="I262" s="36">
        <v>4321.3333333333339</v>
      </c>
      <c r="J262" s="36">
        <v>4441.2666666666673</v>
      </c>
      <c r="K262" s="31">
        <v>4201.3999999999996</v>
      </c>
      <c r="L262" s="31">
        <v>4014.35</v>
      </c>
      <c r="M262" s="31">
        <v>3.0483799999999999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2024.75</v>
      </c>
      <c r="D263" s="36">
        <v>2095.8833333333332</v>
      </c>
      <c r="E263" s="36">
        <v>1936.7666666666664</v>
      </c>
      <c r="F263" s="36">
        <v>1848.7833333333333</v>
      </c>
      <c r="G263" s="36">
        <v>1689.6666666666665</v>
      </c>
      <c r="H263" s="36">
        <v>2183.8666666666663</v>
      </c>
      <c r="I263" s="36">
        <v>2342.9833333333331</v>
      </c>
      <c r="J263" s="36">
        <v>2430.9666666666662</v>
      </c>
      <c r="K263" s="31">
        <v>2255</v>
      </c>
      <c r="L263" s="31">
        <v>2007.9</v>
      </c>
      <c r="M263" s="31">
        <v>15.918240000000001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795.15</v>
      </c>
      <c r="D264" s="36">
        <v>792.41666666666663</v>
      </c>
      <c r="E264" s="36">
        <v>785.83333333333326</v>
      </c>
      <c r="F264" s="36">
        <v>776.51666666666665</v>
      </c>
      <c r="G264" s="36">
        <v>769.93333333333328</v>
      </c>
      <c r="H264" s="36">
        <v>801.73333333333323</v>
      </c>
      <c r="I264" s="36">
        <v>808.31666666666649</v>
      </c>
      <c r="J264" s="36">
        <v>817.63333333333321</v>
      </c>
      <c r="K264" s="31">
        <v>799</v>
      </c>
      <c r="L264" s="31">
        <v>783.1</v>
      </c>
      <c r="M264" s="31">
        <v>1.5137400000000001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405.85</v>
      </c>
      <c r="D265" s="36">
        <v>404.01666666666671</v>
      </c>
      <c r="E265" s="36">
        <v>400.48333333333341</v>
      </c>
      <c r="F265" s="36">
        <v>395.11666666666667</v>
      </c>
      <c r="G265" s="36">
        <v>391.58333333333337</v>
      </c>
      <c r="H265" s="36">
        <v>409.38333333333344</v>
      </c>
      <c r="I265" s="36">
        <v>412.91666666666674</v>
      </c>
      <c r="J265" s="36">
        <v>418.28333333333347</v>
      </c>
      <c r="K265" s="31">
        <v>407.55</v>
      </c>
      <c r="L265" s="31">
        <v>398.65</v>
      </c>
      <c r="M265" s="31">
        <v>12.796430000000001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79.849999999999994</v>
      </c>
      <c r="D266" s="36">
        <v>79.199999999999989</v>
      </c>
      <c r="E266" s="36">
        <v>77.34999999999998</v>
      </c>
      <c r="F266" s="36">
        <v>74.849999999999994</v>
      </c>
      <c r="G266" s="36">
        <v>72.999999999999986</v>
      </c>
      <c r="H266" s="36">
        <v>81.699999999999974</v>
      </c>
      <c r="I266" s="36">
        <v>83.55</v>
      </c>
      <c r="J266" s="36">
        <v>86.049999999999969</v>
      </c>
      <c r="K266" s="31">
        <v>81.05</v>
      </c>
      <c r="L266" s="31">
        <v>76.7</v>
      </c>
      <c r="M266" s="31">
        <v>35.58916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625.95000000000005</v>
      </c>
      <c r="D267" s="36">
        <v>622.91666666666663</v>
      </c>
      <c r="E267" s="36">
        <v>617.38333333333321</v>
      </c>
      <c r="F267" s="36">
        <v>608.81666666666661</v>
      </c>
      <c r="G267" s="36">
        <v>603.28333333333319</v>
      </c>
      <c r="H267" s="36">
        <v>631.48333333333323</v>
      </c>
      <c r="I267" s="36">
        <v>637.01666666666677</v>
      </c>
      <c r="J267" s="36">
        <v>645.58333333333326</v>
      </c>
      <c r="K267" s="31">
        <v>628.45000000000005</v>
      </c>
      <c r="L267" s="31">
        <v>614.35</v>
      </c>
      <c r="M267" s="31">
        <v>18.13016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286.5</v>
      </c>
      <c r="D268" s="36">
        <v>285.56666666666666</v>
      </c>
      <c r="E268" s="36">
        <v>281.93333333333334</v>
      </c>
      <c r="F268" s="36">
        <v>277.36666666666667</v>
      </c>
      <c r="G268" s="36">
        <v>273.73333333333335</v>
      </c>
      <c r="H268" s="36">
        <v>290.13333333333333</v>
      </c>
      <c r="I268" s="36">
        <v>293.76666666666665</v>
      </c>
      <c r="J268" s="36">
        <v>298.33333333333331</v>
      </c>
      <c r="K268" s="31">
        <v>289.2</v>
      </c>
      <c r="L268" s="31">
        <v>281</v>
      </c>
      <c r="M268" s="31">
        <v>33.4602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912.15</v>
      </c>
      <c r="D269" s="36">
        <v>901.55000000000007</v>
      </c>
      <c r="E269" s="36">
        <v>887.70000000000016</v>
      </c>
      <c r="F269" s="36">
        <v>863.25000000000011</v>
      </c>
      <c r="G269" s="36">
        <v>849.4000000000002</v>
      </c>
      <c r="H269" s="36">
        <v>926.00000000000011</v>
      </c>
      <c r="I269" s="36">
        <v>939.85</v>
      </c>
      <c r="J269" s="36">
        <v>964.30000000000007</v>
      </c>
      <c r="K269" s="31">
        <v>915.4</v>
      </c>
      <c r="L269" s="31">
        <v>877.1</v>
      </c>
      <c r="M269" s="31">
        <v>36.098170000000003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884.3</v>
      </c>
      <c r="D270" s="36">
        <v>878.76666666666677</v>
      </c>
      <c r="E270" s="36">
        <v>869.53333333333353</v>
      </c>
      <c r="F270" s="36">
        <v>854.76666666666677</v>
      </c>
      <c r="G270" s="36">
        <v>845.53333333333353</v>
      </c>
      <c r="H270" s="36">
        <v>893.53333333333353</v>
      </c>
      <c r="I270" s="36">
        <v>902.76666666666688</v>
      </c>
      <c r="J270" s="36">
        <v>917.53333333333353</v>
      </c>
      <c r="K270" s="31">
        <v>888</v>
      </c>
      <c r="L270" s="31">
        <v>864</v>
      </c>
      <c r="M270" s="31">
        <v>0.59582000000000002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121.15</v>
      </c>
      <c r="D271" s="36">
        <v>120.55000000000001</v>
      </c>
      <c r="E271" s="36">
        <v>119.15000000000002</v>
      </c>
      <c r="F271" s="36">
        <v>117.15</v>
      </c>
      <c r="G271" s="36">
        <v>115.75000000000001</v>
      </c>
      <c r="H271" s="36">
        <v>122.55000000000003</v>
      </c>
      <c r="I271" s="36">
        <v>123.95</v>
      </c>
      <c r="J271" s="36">
        <v>125.95000000000003</v>
      </c>
      <c r="K271" s="31">
        <v>121.95</v>
      </c>
      <c r="L271" s="31">
        <v>118.55</v>
      </c>
      <c r="M271" s="31">
        <v>35.136400000000002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555.15</v>
      </c>
      <c r="D272" s="36">
        <v>548.5</v>
      </c>
      <c r="E272" s="36">
        <v>529</v>
      </c>
      <c r="F272" s="36">
        <v>502.85</v>
      </c>
      <c r="G272" s="36">
        <v>483.35</v>
      </c>
      <c r="H272" s="36">
        <v>574.65</v>
      </c>
      <c r="I272" s="36">
        <v>594.15</v>
      </c>
      <c r="J272" s="36">
        <v>620.29999999999995</v>
      </c>
      <c r="K272" s="31">
        <v>568</v>
      </c>
      <c r="L272" s="31">
        <v>522.35</v>
      </c>
      <c r="M272" s="31">
        <v>16.863040000000002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794.9</v>
      </c>
      <c r="D273" s="36">
        <v>795.54999999999984</v>
      </c>
      <c r="E273" s="36">
        <v>787.54999999999973</v>
      </c>
      <c r="F273" s="36">
        <v>780.19999999999993</v>
      </c>
      <c r="G273" s="36">
        <v>772.19999999999982</v>
      </c>
      <c r="H273" s="36">
        <v>802.89999999999964</v>
      </c>
      <c r="I273" s="36">
        <v>810.89999999999986</v>
      </c>
      <c r="J273" s="36">
        <v>818.24999999999955</v>
      </c>
      <c r="K273" s="31">
        <v>803.55</v>
      </c>
      <c r="L273" s="31">
        <v>788.2</v>
      </c>
      <c r="M273" s="31">
        <v>8.7273499999999995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1026.95</v>
      </c>
      <c r="D274" s="36">
        <v>1030.1500000000001</v>
      </c>
      <c r="E274" s="36">
        <v>1017.9500000000003</v>
      </c>
      <c r="F274" s="36">
        <v>1008.9500000000002</v>
      </c>
      <c r="G274" s="36">
        <v>996.75000000000034</v>
      </c>
      <c r="H274" s="36">
        <v>1039.1500000000001</v>
      </c>
      <c r="I274" s="36">
        <v>1051.3499999999999</v>
      </c>
      <c r="J274" s="36">
        <v>1060.3500000000001</v>
      </c>
      <c r="K274" s="31">
        <v>1042.3499999999999</v>
      </c>
      <c r="L274" s="31">
        <v>1021.15</v>
      </c>
      <c r="M274" s="31">
        <v>23.544709999999998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353.15</v>
      </c>
      <c r="D275" s="36">
        <v>351.83333333333331</v>
      </c>
      <c r="E275" s="36">
        <v>348.31666666666661</v>
      </c>
      <c r="F275" s="36">
        <v>343.48333333333329</v>
      </c>
      <c r="G275" s="36">
        <v>339.96666666666658</v>
      </c>
      <c r="H275" s="36">
        <v>356.66666666666663</v>
      </c>
      <c r="I275" s="36">
        <v>360.18333333333339</v>
      </c>
      <c r="J275" s="36">
        <v>365.01666666666665</v>
      </c>
      <c r="K275" s="31">
        <v>355.35</v>
      </c>
      <c r="L275" s="31">
        <v>347</v>
      </c>
      <c r="M275" s="31">
        <v>226.68347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518.5</v>
      </c>
      <c r="D276" s="36">
        <v>520</v>
      </c>
      <c r="E276" s="36">
        <v>513</v>
      </c>
      <c r="F276" s="36">
        <v>507.5</v>
      </c>
      <c r="G276" s="36">
        <v>500.5</v>
      </c>
      <c r="H276" s="36">
        <v>525.5</v>
      </c>
      <c r="I276" s="36">
        <v>532.5</v>
      </c>
      <c r="J276" s="36">
        <v>538</v>
      </c>
      <c r="K276" s="31">
        <v>527</v>
      </c>
      <c r="L276" s="31">
        <v>514.5</v>
      </c>
      <c r="M276" s="31">
        <v>48.894300000000001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501.3</v>
      </c>
      <c r="D277" s="36">
        <v>503.25</v>
      </c>
      <c r="E277" s="36">
        <v>496.1</v>
      </c>
      <c r="F277" s="36">
        <v>490.90000000000003</v>
      </c>
      <c r="G277" s="36">
        <v>483.75000000000006</v>
      </c>
      <c r="H277" s="36">
        <v>508.45</v>
      </c>
      <c r="I277" s="36">
        <v>515.59999999999991</v>
      </c>
      <c r="J277" s="36">
        <v>520.79999999999995</v>
      </c>
      <c r="K277" s="31">
        <v>510.4</v>
      </c>
      <c r="L277" s="31">
        <v>498.05</v>
      </c>
      <c r="M277" s="31">
        <v>1.46852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757.15</v>
      </c>
      <c r="D278" s="36">
        <v>747.86666666666667</v>
      </c>
      <c r="E278" s="36">
        <v>729.2833333333333</v>
      </c>
      <c r="F278" s="36">
        <v>701.41666666666663</v>
      </c>
      <c r="G278" s="36">
        <v>682.83333333333326</v>
      </c>
      <c r="H278" s="36">
        <v>775.73333333333335</v>
      </c>
      <c r="I278" s="36">
        <v>794.31666666666661</v>
      </c>
      <c r="J278" s="36">
        <v>822.18333333333339</v>
      </c>
      <c r="K278" s="31">
        <v>766.45</v>
      </c>
      <c r="L278" s="31">
        <v>720</v>
      </c>
      <c r="M278" s="31">
        <v>5.9031599999999997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592.04999999999995</v>
      </c>
      <c r="D279" s="36">
        <v>585.35</v>
      </c>
      <c r="E279" s="36">
        <v>573.90000000000009</v>
      </c>
      <c r="F279" s="36">
        <v>555.75000000000011</v>
      </c>
      <c r="G279" s="36">
        <v>544.30000000000018</v>
      </c>
      <c r="H279" s="36">
        <v>603.5</v>
      </c>
      <c r="I279" s="36">
        <v>614.95000000000005</v>
      </c>
      <c r="J279" s="36">
        <v>633.09999999999991</v>
      </c>
      <c r="K279" s="31">
        <v>596.79999999999995</v>
      </c>
      <c r="L279" s="31">
        <v>567.20000000000005</v>
      </c>
      <c r="M279" s="31">
        <v>23.030850000000001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963.55</v>
      </c>
      <c r="D280" s="36">
        <v>971.11666666666667</v>
      </c>
      <c r="E280" s="36">
        <v>950.23333333333335</v>
      </c>
      <c r="F280" s="36">
        <v>936.91666666666663</v>
      </c>
      <c r="G280" s="36">
        <v>916.0333333333333</v>
      </c>
      <c r="H280" s="36">
        <v>984.43333333333339</v>
      </c>
      <c r="I280" s="36">
        <v>1005.3166666666668</v>
      </c>
      <c r="J280" s="36">
        <v>1018.6333333333334</v>
      </c>
      <c r="K280" s="31">
        <v>992</v>
      </c>
      <c r="L280" s="31">
        <v>957.8</v>
      </c>
      <c r="M280" s="31">
        <v>3.1350199999999999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449.15</v>
      </c>
      <c r="D281" s="36">
        <v>452.23333333333335</v>
      </c>
      <c r="E281" s="36">
        <v>443.11666666666667</v>
      </c>
      <c r="F281" s="36">
        <v>437.08333333333331</v>
      </c>
      <c r="G281" s="36">
        <v>427.96666666666664</v>
      </c>
      <c r="H281" s="36">
        <v>458.26666666666671</v>
      </c>
      <c r="I281" s="36">
        <v>467.38333333333338</v>
      </c>
      <c r="J281" s="36">
        <v>473.41666666666674</v>
      </c>
      <c r="K281" s="31">
        <v>461.35</v>
      </c>
      <c r="L281" s="31">
        <v>446.2</v>
      </c>
      <c r="M281" s="31">
        <v>10.67253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838.25</v>
      </c>
      <c r="D282" s="36">
        <v>836.41666666666663</v>
      </c>
      <c r="E282" s="36">
        <v>822.38333333333321</v>
      </c>
      <c r="F282" s="36">
        <v>806.51666666666654</v>
      </c>
      <c r="G282" s="36">
        <v>792.48333333333312</v>
      </c>
      <c r="H282" s="36">
        <v>852.2833333333333</v>
      </c>
      <c r="I282" s="36">
        <v>866.31666666666683</v>
      </c>
      <c r="J282" s="36">
        <v>882.18333333333339</v>
      </c>
      <c r="K282" s="31">
        <v>850.45</v>
      </c>
      <c r="L282" s="31">
        <v>820.55</v>
      </c>
      <c r="M282" s="31">
        <v>5.4886200000000001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4220.8999999999996</v>
      </c>
      <c r="D283" s="36">
        <v>4220.55</v>
      </c>
      <c r="E283" s="36">
        <v>4142.1000000000004</v>
      </c>
      <c r="F283" s="36">
        <v>4063.3</v>
      </c>
      <c r="G283" s="36">
        <v>3984.8500000000004</v>
      </c>
      <c r="H283" s="36">
        <v>4299.3500000000004</v>
      </c>
      <c r="I283" s="36">
        <v>4377.7999999999993</v>
      </c>
      <c r="J283" s="36">
        <v>4456.6000000000004</v>
      </c>
      <c r="K283" s="31">
        <v>4299</v>
      </c>
      <c r="L283" s="31">
        <v>4141.75</v>
      </c>
      <c r="M283" s="31">
        <v>1.6959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373.35</v>
      </c>
      <c r="D284" s="36">
        <v>382.15000000000003</v>
      </c>
      <c r="E284" s="36">
        <v>362.30000000000007</v>
      </c>
      <c r="F284" s="36">
        <v>351.25000000000006</v>
      </c>
      <c r="G284" s="36">
        <v>331.40000000000009</v>
      </c>
      <c r="H284" s="36">
        <v>393.20000000000005</v>
      </c>
      <c r="I284" s="36">
        <v>413.05000000000007</v>
      </c>
      <c r="J284" s="36">
        <v>424.1</v>
      </c>
      <c r="K284" s="31">
        <v>402</v>
      </c>
      <c r="L284" s="31">
        <v>371.1</v>
      </c>
      <c r="M284" s="31">
        <v>106.59612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1524.7</v>
      </c>
      <c r="D285" s="36">
        <v>1505.9833333333333</v>
      </c>
      <c r="E285" s="36">
        <v>1476.9666666666667</v>
      </c>
      <c r="F285" s="36">
        <v>1429.2333333333333</v>
      </c>
      <c r="G285" s="36">
        <v>1400.2166666666667</v>
      </c>
      <c r="H285" s="36">
        <v>1553.7166666666667</v>
      </c>
      <c r="I285" s="36">
        <v>1582.7333333333336</v>
      </c>
      <c r="J285" s="36">
        <v>1630.4666666666667</v>
      </c>
      <c r="K285" s="31">
        <v>1535</v>
      </c>
      <c r="L285" s="31">
        <v>1458.25</v>
      </c>
      <c r="M285" s="31">
        <v>18.115790000000001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281.39999999999998</v>
      </c>
      <c r="D286" s="36">
        <v>282.48333333333335</v>
      </c>
      <c r="E286" s="36">
        <v>275.9666666666667</v>
      </c>
      <c r="F286" s="36">
        <v>270.53333333333336</v>
      </c>
      <c r="G286" s="36">
        <v>264.01666666666671</v>
      </c>
      <c r="H286" s="36">
        <v>287.91666666666669</v>
      </c>
      <c r="I286" s="36">
        <v>294.43333333333334</v>
      </c>
      <c r="J286" s="36">
        <v>299.86666666666667</v>
      </c>
      <c r="K286" s="31">
        <v>289</v>
      </c>
      <c r="L286" s="31">
        <v>277.05</v>
      </c>
      <c r="M286" s="31">
        <v>21.194559999999999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4590.3999999999996</v>
      </c>
      <c r="D287" s="36">
        <v>4559.7833333333328</v>
      </c>
      <c r="E287" s="36">
        <v>4511.6166666666659</v>
      </c>
      <c r="F287" s="36">
        <v>4432.833333333333</v>
      </c>
      <c r="G287" s="36">
        <v>4384.6666666666661</v>
      </c>
      <c r="H287" s="36">
        <v>4638.5666666666657</v>
      </c>
      <c r="I287" s="36">
        <v>4686.7333333333336</v>
      </c>
      <c r="J287" s="36">
        <v>4765.5166666666655</v>
      </c>
      <c r="K287" s="31">
        <v>4607.95</v>
      </c>
      <c r="L287" s="31">
        <v>4481</v>
      </c>
      <c r="M287" s="31">
        <v>0.29644999999999999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1241.45</v>
      </c>
      <c r="D288" s="36">
        <v>1245.8</v>
      </c>
      <c r="E288" s="36">
        <v>1214.6499999999999</v>
      </c>
      <c r="F288" s="36">
        <v>1187.8499999999999</v>
      </c>
      <c r="G288" s="36">
        <v>1156.6999999999998</v>
      </c>
      <c r="H288" s="36">
        <v>1272.5999999999999</v>
      </c>
      <c r="I288" s="36">
        <v>1303.75</v>
      </c>
      <c r="J288" s="36">
        <v>1330.55</v>
      </c>
      <c r="K288" s="31">
        <v>1276.95</v>
      </c>
      <c r="L288" s="31">
        <v>1219</v>
      </c>
      <c r="M288" s="31">
        <v>2.6758000000000002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1264.55</v>
      </c>
      <c r="D289" s="36">
        <v>1243.8833333333332</v>
      </c>
      <c r="E289" s="36">
        <v>1201.7166666666665</v>
      </c>
      <c r="F289" s="36">
        <v>1138.8833333333332</v>
      </c>
      <c r="G289" s="36">
        <v>1096.7166666666665</v>
      </c>
      <c r="H289" s="36">
        <v>1306.7166666666665</v>
      </c>
      <c r="I289" s="36">
        <v>1348.8833333333334</v>
      </c>
      <c r="J289" s="36">
        <v>1411.7166666666665</v>
      </c>
      <c r="K289" s="31">
        <v>1286.05</v>
      </c>
      <c r="L289" s="31">
        <v>1181.05</v>
      </c>
      <c r="M289" s="31">
        <v>8.2945200000000003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407.85</v>
      </c>
      <c r="D290" s="36">
        <v>406.0333333333333</v>
      </c>
      <c r="E290" s="36">
        <v>401.81666666666661</v>
      </c>
      <c r="F290" s="36">
        <v>395.7833333333333</v>
      </c>
      <c r="G290" s="36">
        <v>391.56666666666661</v>
      </c>
      <c r="H290" s="36">
        <v>412.06666666666661</v>
      </c>
      <c r="I290" s="36">
        <v>416.2833333333333</v>
      </c>
      <c r="J290" s="36">
        <v>422.31666666666661</v>
      </c>
      <c r="K290" s="31">
        <v>410.25</v>
      </c>
      <c r="L290" s="31">
        <v>400</v>
      </c>
      <c r="M290" s="31">
        <v>27.658429999999999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278</v>
      </c>
      <c r="D291" s="36">
        <v>277.48333333333335</v>
      </c>
      <c r="E291" s="36">
        <v>274.06666666666672</v>
      </c>
      <c r="F291" s="36">
        <v>270.13333333333338</v>
      </c>
      <c r="G291" s="36">
        <v>266.71666666666675</v>
      </c>
      <c r="H291" s="36">
        <v>281.41666666666669</v>
      </c>
      <c r="I291" s="36">
        <v>284.83333333333331</v>
      </c>
      <c r="J291" s="36">
        <v>288.76666666666665</v>
      </c>
      <c r="K291" s="31">
        <v>280.89999999999998</v>
      </c>
      <c r="L291" s="31">
        <v>273.55</v>
      </c>
      <c r="M291" s="31">
        <v>3.0465100000000001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200.05</v>
      </c>
      <c r="D292" s="36">
        <v>200.01666666666665</v>
      </c>
      <c r="E292" s="36">
        <v>197.5333333333333</v>
      </c>
      <c r="F292" s="36">
        <v>195.01666666666665</v>
      </c>
      <c r="G292" s="36">
        <v>192.5333333333333</v>
      </c>
      <c r="H292" s="36">
        <v>202.5333333333333</v>
      </c>
      <c r="I292" s="36">
        <v>205.01666666666665</v>
      </c>
      <c r="J292" s="36">
        <v>207.5333333333333</v>
      </c>
      <c r="K292" s="31">
        <v>202.5</v>
      </c>
      <c r="L292" s="31">
        <v>197.5</v>
      </c>
      <c r="M292" s="31">
        <v>21.580249999999999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3334.25</v>
      </c>
      <c r="D293" s="36">
        <v>3278.2833333333333</v>
      </c>
      <c r="E293" s="36">
        <v>3206.6166666666668</v>
      </c>
      <c r="F293" s="36">
        <v>3078.9833333333336</v>
      </c>
      <c r="G293" s="36">
        <v>3007.3166666666671</v>
      </c>
      <c r="H293" s="36">
        <v>3405.9166666666665</v>
      </c>
      <c r="I293" s="36">
        <v>3477.5833333333335</v>
      </c>
      <c r="J293" s="36">
        <v>3605.2166666666662</v>
      </c>
      <c r="K293" s="31">
        <v>3349.95</v>
      </c>
      <c r="L293" s="31">
        <v>3150.65</v>
      </c>
      <c r="M293" s="31">
        <v>3.4680200000000001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768.35</v>
      </c>
      <c r="D294" s="36">
        <v>771.55000000000007</v>
      </c>
      <c r="E294" s="36">
        <v>761.50000000000011</v>
      </c>
      <c r="F294" s="36">
        <v>754.65000000000009</v>
      </c>
      <c r="G294" s="36">
        <v>744.60000000000014</v>
      </c>
      <c r="H294" s="36">
        <v>778.40000000000009</v>
      </c>
      <c r="I294" s="36">
        <v>788.45</v>
      </c>
      <c r="J294" s="36">
        <v>795.30000000000007</v>
      </c>
      <c r="K294" s="31">
        <v>781.6</v>
      </c>
      <c r="L294" s="31">
        <v>764.7</v>
      </c>
      <c r="M294" s="31">
        <v>1.9887300000000001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714.8</v>
      </c>
      <c r="D295" s="36">
        <v>710.6</v>
      </c>
      <c r="E295" s="36">
        <v>700.2</v>
      </c>
      <c r="F295" s="36">
        <v>685.6</v>
      </c>
      <c r="G295" s="36">
        <v>675.2</v>
      </c>
      <c r="H295" s="36">
        <v>725.2</v>
      </c>
      <c r="I295" s="36">
        <v>735.59999999999991</v>
      </c>
      <c r="J295" s="36">
        <v>750.2</v>
      </c>
      <c r="K295" s="31">
        <v>721</v>
      </c>
      <c r="L295" s="31">
        <v>696</v>
      </c>
      <c r="M295" s="31">
        <v>3.2696800000000001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1753.7</v>
      </c>
      <c r="D296" s="36">
        <v>1744.7833333333335</v>
      </c>
      <c r="E296" s="36">
        <v>1730.916666666667</v>
      </c>
      <c r="F296" s="36">
        <v>1708.1333333333334</v>
      </c>
      <c r="G296" s="36">
        <v>1694.2666666666669</v>
      </c>
      <c r="H296" s="36">
        <v>1767.5666666666671</v>
      </c>
      <c r="I296" s="36">
        <v>1781.4333333333334</v>
      </c>
      <c r="J296" s="36">
        <v>1804.2166666666672</v>
      </c>
      <c r="K296" s="31">
        <v>1758.65</v>
      </c>
      <c r="L296" s="31">
        <v>1722</v>
      </c>
      <c r="M296" s="31">
        <v>46.08146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1901.6</v>
      </c>
      <c r="D297" s="36">
        <v>1905.3500000000001</v>
      </c>
      <c r="E297" s="36">
        <v>1885.7000000000003</v>
      </c>
      <c r="F297" s="36">
        <v>1869.8000000000002</v>
      </c>
      <c r="G297" s="36">
        <v>1850.1500000000003</v>
      </c>
      <c r="H297" s="36">
        <v>1921.2500000000002</v>
      </c>
      <c r="I297" s="36">
        <v>1940.9000000000003</v>
      </c>
      <c r="J297" s="36">
        <v>1956.8000000000002</v>
      </c>
      <c r="K297" s="31">
        <v>1925</v>
      </c>
      <c r="L297" s="31">
        <v>1889.45</v>
      </c>
      <c r="M297" s="31">
        <v>0.29708000000000001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168.45</v>
      </c>
      <c r="D298" s="36">
        <v>165.45</v>
      </c>
      <c r="E298" s="36">
        <v>161.04999999999998</v>
      </c>
      <c r="F298" s="36">
        <v>153.65</v>
      </c>
      <c r="G298" s="36">
        <v>149.25</v>
      </c>
      <c r="H298" s="36">
        <v>172.84999999999997</v>
      </c>
      <c r="I298" s="36">
        <v>177.24999999999994</v>
      </c>
      <c r="J298" s="36">
        <v>184.64999999999995</v>
      </c>
      <c r="K298" s="31">
        <v>169.85</v>
      </c>
      <c r="L298" s="31">
        <v>158.05000000000001</v>
      </c>
      <c r="M298" s="31">
        <v>144.35252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4799.8500000000004</v>
      </c>
      <c r="D299" s="36">
        <v>4796.583333333333</v>
      </c>
      <c r="E299" s="36">
        <v>4718.2166666666662</v>
      </c>
      <c r="F299" s="36">
        <v>4636.583333333333</v>
      </c>
      <c r="G299" s="36">
        <v>4558.2166666666662</v>
      </c>
      <c r="H299" s="36">
        <v>4878.2166666666662</v>
      </c>
      <c r="I299" s="36">
        <v>4956.583333333333</v>
      </c>
      <c r="J299" s="36">
        <v>5038.2166666666662</v>
      </c>
      <c r="K299" s="31">
        <v>4874.95</v>
      </c>
      <c r="L299" s="31">
        <v>4714.95</v>
      </c>
      <c r="M299" s="31">
        <v>7.3776700000000002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662.1</v>
      </c>
      <c r="D300" s="36">
        <v>660.65</v>
      </c>
      <c r="E300" s="36">
        <v>649.79999999999995</v>
      </c>
      <c r="F300" s="36">
        <v>637.5</v>
      </c>
      <c r="G300" s="36">
        <v>626.65</v>
      </c>
      <c r="H300" s="36">
        <v>672.94999999999993</v>
      </c>
      <c r="I300" s="36">
        <v>683.80000000000007</v>
      </c>
      <c r="J300" s="36">
        <v>696.09999999999991</v>
      </c>
      <c r="K300" s="31">
        <v>671.5</v>
      </c>
      <c r="L300" s="31">
        <v>648.35</v>
      </c>
      <c r="M300" s="31">
        <v>19.04908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4977.2</v>
      </c>
      <c r="D301" s="36">
        <v>4935.05</v>
      </c>
      <c r="E301" s="36">
        <v>4862.1500000000005</v>
      </c>
      <c r="F301" s="36">
        <v>4747.1000000000004</v>
      </c>
      <c r="G301" s="36">
        <v>4674.2000000000007</v>
      </c>
      <c r="H301" s="36">
        <v>5050.1000000000004</v>
      </c>
      <c r="I301" s="36">
        <v>5123</v>
      </c>
      <c r="J301" s="36">
        <v>5238.05</v>
      </c>
      <c r="K301" s="31">
        <v>5007.95</v>
      </c>
      <c r="L301" s="31">
        <v>4820</v>
      </c>
      <c r="M301" s="31">
        <v>10.02806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3532.5</v>
      </c>
      <c r="D302" s="36">
        <v>3508.8333333333335</v>
      </c>
      <c r="E302" s="36">
        <v>3469.666666666667</v>
      </c>
      <c r="F302" s="36">
        <v>3406.8333333333335</v>
      </c>
      <c r="G302" s="36">
        <v>3367.666666666667</v>
      </c>
      <c r="H302" s="36">
        <v>3571.666666666667</v>
      </c>
      <c r="I302" s="36">
        <v>3610.8333333333339</v>
      </c>
      <c r="J302" s="36">
        <v>3673.666666666667</v>
      </c>
      <c r="K302" s="31">
        <v>3548</v>
      </c>
      <c r="L302" s="31">
        <v>3446</v>
      </c>
      <c r="M302" s="31">
        <v>58.796599999999998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514.20000000000005</v>
      </c>
      <c r="D303" s="36">
        <v>509.40000000000003</v>
      </c>
      <c r="E303" s="36">
        <v>500.80000000000007</v>
      </c>
      <c r="F303" s="36">
        <v>487.40000000000003</v>
      </c>
      <c r="G303" s="36">
        <v>478.80000000000007</v>
      </c>
      <c r="H303" s="36">
        <v>522.80000000000007</v>
      </c>
      <c r="I303" s="36">
        <v>531.40000000000009</v>
      </c>
      <c r="J303" s="36">
        <v>544.80000000000007</v>
      </c>
      <c r="K303" s="31">
        <v>518</v>
      </c>
      <c r="L303" s="31">
        <v>496</v>
      </c>
      <c r="M303" s="31">
        <v>4.9937100000000001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437.75</v>
      </c>
      <c r="D304" s="36">
        <v>437.06666666666666</v>
      </c>
      <c r="E304" s="36">
        <v>428.48333333333335</v>
      </c>
      <c r="F304" s="36">
        <v>419.2166666666667</v>
      </c>
      <c r="G304" s="36">
        <v>410.63333333333338</v>
      </c>
      <c r="H304" s="36">
        <v>446.33333333333331</v>
      </c>
      <c r="I304" s="36">
        <v>454.91666666666669</v>
      </c>
      <c r="J304" s="36">
        <v>464.18333333333328</v>
      </c>
      <c r="K304" s="31">
        <v>445.65</v>
      </c>
      <c r="L304" s="31">
        <v>427.8</v>
      </c>
      <c r="M304" s="31">
        <v>26.568439999999999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240.7</v>
      </c>
      <c r="D305" s="36">
        <v>240.08333333333334</v>
      </c>
      <c r="E305" s="36">
        <v>238.51666666666668</v>
      </c>
      <c r="F305" s="36">
        <v>236.33333333333334</v>
      </c>
      <c r="G305" s="36">
        <v>234.76666666666668</v>
      </c>
      <c r="H305" s="36">
        <v>242.26666666666668</v>
      </c>
      <c r="I305" s="36">
        <v>243.83333333333334</v>
      </c>
      <c r="J305" s="36">
        <v>246.01666666666668</v>
      </c>
      <c r="K305" s="31">
        <v>241.65</v>
      </c>
      <c r="L305" s="31">
        <v>237.9</v>
      </c>
      <c r="M305" s="31">
        <v>4.9843099999999998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142.15</v>
      </c>
      <c r="D306" s="36">
        <v>141.03333333333333</v>
      </c>
      <c r="E306" s="36">
        <v>139.21666666666667</v>
      </c>
      <c r="F306" s="36">
        <v>136.28333333333333</v>
      </c>
      <c r="G306" s="36">
        <v>134.46666666666667</v>
      </c>
      <c r="H306" s="36">
        <v>143.96666666666667</v>
      </c>
      <c r="I306" s="36">
        <v>145.78333333333333</v>
      </c>
      <c r="J306" s="36">
        <v>148.71666666666667</v>
      </c>
      <c r="K306" s="31">
        <v>142.85</v>
      </c>
      <c r="L306" s="31">
        <v>138.1</v>
      </c>
      <c r="M306" s="31">
        <v>20.996600000000001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994.2</v>
      </c>
      <c r="D307" s="36">
        <v>989.4666666666667</v>
      </c>
      <c r="E307" s="36">
        <v>981.18333333333339</v>
      </c>
      <c r="F307" s="36">
        <v>968.16666666666674</v>
      </c>
      <c r="G307" s="36">
        <v>959.88333333333344</v>
      </c>
      <c r="H307" s="36">
        <v>1002.4833333333333</v>
      </c>
      <c r="I307" s="36">
        <v>1010.7666666666667</v>
      </c>
      <c r="J307" s="36">
        <v>1023.7833333333333</v>
      </c>
      <c r="K307" s="31">
        <v>997.75</v>
      </c>
      <c r="L307" s="31">
        <v>976.45</v>
      </c>
      <c r="M307" s="31">
        <v>22.01013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8512.9500000000007</v>
      </c>
      <c r="D308" s="36">
        <v>8584.9833333333336</v>
      </c>
      <c r="E308" s="36">
        <v>8408.0166666666664</v>
      </c>
      <c r="F308" s="36">
        <v>8303.0833333333321</v>
      </c>
      <c r="G308" s="36">
        <v>8126.116666666665</v>
      </c>
      <c r="H308" s="36">
        <v>8689.9166666666679</v>
      </c>
      <c r="I308" s="36">
        <v>8866.883333333335</v>
      </c>
      <c r="J308" s="36">
        <v>8971.8166666666693</v>
      </c>
      <c r="K308" s="31">
        <v>8761.9500000000007</v>
      </c>
      <c r="L308" s="31">
        <v>8480.0499999999993</v>
      </c>
      <c r="M308" s="31">
        <v>0.70769000000000004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706.4</v>
      </c>
      <c r="D309" s="36">
        <v>702.9</v>
      </c>
      <c r="E309" s="36">
        <v>695.8</v>
      </c>
      <c r="F309" s="36">
        <v>685.19999999999993</v>
      </c>
      <c r="G309" s="36">
        <v>678.09999999999991</v>
      </c>
      <c r="H309" s="36">
        <v>713.5</v>
      </c>
      <c r="I309" s="36">
        <v>720.60000000000014</v>
      </c>
      <c r="J309" s="36">
        <v>731.2</v>
      </c>
      <c r="K309" s="31">
        <v>710</v>
      </c>
      <c r="L309" s="31">
        <v>692.3</v>
      </c>
      <c r="M309" s="31">
        <v>1.91292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1629.55</v>
      </c>
      <c r="D310" s="36">
        <v>1632.9166666666667</v>
      </c>
      <c r="E310" s="36">
        <v>1614.8333333333335</v>
      </c>
      <c r="F310" s="36">
        <v>1600.1166666666668</v>
      </c>
      <c r="G310" s="36">
        <v>1582.0333333333335</v>
      </c>
      <c r="H310" s="36">
        <v>1647.6333333333334</v>
      </c>
      <c r="I310" s="36">
        <v>1665.7166666666669</v>
      </c>
      <c r="J310" s="36">
        <v>1680.4333333333334</v>
      </c>
      <c r="K310" s="31">
        <v>1651</v>
      </c>
      <c r="L310" s="31">
        <v>1618.2</v>
      </c>
      <c r="M310" s="31">
        <v>7.9985200000000001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70.150000000000006</v>
      </c>
      <c r="D311" s="36">
        <v>69.95</v>
      </c>
      <c r="E311" s="36">
        <v>68.800000000000011</v>
      </c>
      <c r="F311" s="36">
        <v>67.45</v>
      </c>
      <c r="G311" s="36">
        <v>66.300000000000011</v>
      </c>
      <c r="H311" s="36">
        <v>71.300000000000011</v>
      </c>
      <c r="I311" s="36">
        <v>72.450000000000017</v>
      </c>
      <c r="J311" s="36">
        <v>73.800000000000011</v>
      </c>
      <c r="K311" s="31">
        <v>71.099999999999994</v>
      </c>
      <c r="L311" s="31">
        <v>68.599999999999994</v>
      </c>
      <c r="M311" s="31">
        <v>28.855160000000001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127280.45</v>
      </c>
      <c r="D312" s="36">
        <v>126843.98333333334</v>
      </c>
      <c r="E312" s="36">
        <v>126237.96666666667</v>
      </c>
      <c r="F312" s="36">
        <v>125195.48333333334</v>
      </c>
      <c r="G312" s="36">
        <v>124589.46666666667</v>
      </c>
      <c r="H312" s="36">
        <v>127886.46666666667</v>
      </c>
      <c r="I312" s="36">
        <v>128492.48333333334</v>
      </c>
      <c r="J312" s="36">
        <v>129534.96666666667</v>
      </c>
      <c r="K312" s="31">
        <v>127450</v>
      </c>
      <c r="L312" s="31">
        <v>125801.5</v>
      </c>
      <c r="M312" s="31">
        <v>7.4399999999999994E-2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1706.05</v>
      </c>
      <c r="D313" s="36">
        <v>1717.5166666666667</v>
      </c>
      <c r="E313" s="36">
        <v>1691.0333333333333</v>
      </c>
      <c r="F313" s="36">
        <v>1676.0166666666667</v>
      </c>
      <c r="G313" s="36">
        <v>1649.5333333333333</v>
      </c>
      <c r="H313" s="36">
        <v>1732.5333333333333</v>
      </c>
      <c r="I313" s="36">
        <v>1759.0166666666664</v>
      </c>
      <c r="J313" s="36">
        <v>1774.0333333333333</v>
      </c>
      <c r="K313" s="31">
        <v>1744</v>
      </c>
      <c r="L313" s="31">
        <v>1702.5</v>
      </c>
      <c r="M313" s="31">
        <v>3.3628100000000001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1433.35</v>
      </c>
      <c r="D314" s="36">
        <v>1437.8333333333333</v>
      </c>
      <c r="E314" s="36">
        <v>1407.5666666666666</v>
      </c>
      <c r="F314" s="36">
        <v>1381.7833333333333</v>
      </c>
      <c r="G314" s="36">
        <v>1351.5166666666667</v>
      </c>
      <c r="H314" s="36">
        <v>1463.6166666666666</v>
      </c>
      <c r="I314" s="36">
        <v>1493.8833333333334</v>
      </c>
      <c r="J314" s="36">
        <v>1519.6666666666665</v>
      </c>
      <c r="K314" s="31">
        <v>1468.1</v>
      </c>
      <c r="L314" s="31">
        <v>1412.05</v>
      </c>
      <c r="M314" s="31">
        <v>10.2372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1381.05</v>
      </c>
      <c r="D315" s="36">
        <v>1381.0333333333335</v>
      </c>
      <c r="E315" s="36">
        <v>1357.416666666667</v>
      </c>
      <c r="F315" s="36">
        <v>1333.7833333333335</v>
      </c>
      <c r="G315" s="36">
        <v>1310.166666666667</v>
      </c>
      <c r="H315" s="36">
        <v>1404.666666666667</v>
      </c>
      <c r="I315" s="36">
        <v>1428.2833333333333</v>
      </c>
      <c r="J315" s="36">
        <v>1451.916666666667</v>
      </c>
      <c r="K315" s="31">
        <v>1404.65</v>
      </c>
      <c r="L315" s="31">
        <v>1357.4</v>
      </c>
      <c r="M315" s="31">
        <v>4.0636200000000002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648.85</v>
      </c>
      <c r="D316" s="36">
        <v>647.13333333333333</v>
      </c>
      <c r="E316" s="36">
        <v>637.26666666666665</v>
      </c>
      <c r="F316" s="36">
        <v>625.68333333333328</v>
      </c>
      <c r="G316" s="36">
        <v>615.81666666666661</v>
      </c>
      <c r="H316" s="36">
        <v>658.7166666666667</v>
      </c>
      <c r="I316" s="36">
        <v>668.58333333333326</v>
      </c>
      <c r="J316" s="36">
        <v>680.16666666666674</v>
      </c>
      <c r="K316" s="31">
        <v>657</v>
      </c>
      <c r="L316" s="31">
        <v>635.54999999999995</v>
      </c>
      <c r="M316" s="31">
        <v>5.1631099999999996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282.45</v>
      </c>
      <c r="D317" s="36">
        <v>280.34999999999997</v>
      </c>
      <c r="E317" s="36">
        <v>277.59999999999991</v>
      </c>
      <c r="F317" s="36">
        <v>272.74999999999994</v>
      </c>
      <c r="G317" s="36">
        <v>269.99999999999989</v>
      </c>
      <c r="H317" s="36">
        <v>285.19999999999993</v>
      </c>
      <c r="I317" s="36">
        <v>287.95000000000005</v>
      </c>
      <c r="J317" s="36">
        <v>292.79999999999995</v>
      </c>
      <c r="K317" s="31">
        <v>283.10000000000002</v>
      </c>
      <c r="L317" s="31">
        <v>275.5</v>
      </c>
      <c r="M317" s="31">
        <v>45.406500000000001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2857.45</v>
      </c>
      <c r="D318" s="36">
        <v>2797.7999999999997</v>
      </c>
      <c r="E318" s="36">
        <v>2727.9999999999995</v>
      </c>
      <c r="F318" s="36">
        <v>2598.5499999999997</v>
      </c>
      <c r="G318" s="36">
        <v>2528.7499999999995</v>
      </c>
      <c r="H318" s="36">
        <v>2927.2499999999995</v>
      </c>
      <c r="I318" s="36">
        <v>2997.0499999999997</v>
      </c>
      <c r="J318" s="36">
        <v>3126.4999999999995</v>
      </c>
      <c r="K318" s="31">
        <v>2867.6</v>
      </c>
      <c r="L318" s="31">
        <v>2668.35</v>
      </c>
      <c r="M318" s="31">
        <v>64.478210000000004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402.65</v>
      </c>
      <c r="D319" s="36">
        <v>402.58333333333331</v>
      </c>
      <c r="E319" s="36">
        <v>396.56666666666661</v>
      </c>
      <c r="F319" s="36">
        <v>390.48333333333329</v>
      </c>
      <c r="G319" s="36">
        <v>384.46666666666658</v>
      </c>
      <c r="H319" s="36">
        <v>408.66666666666663</v>
      </c>
      <c r="I319" s="36">
        <v>414.68333333333339</v>
      </c>
      <c r="J319" s="36">
        <v>420.76666666666665</v>
      </c>
      <c r="K319" s="31">
        <v>408.6</v>
      </c>
      <c r="L319" s="31">
        <v>396.5</v>
      </c>
      <c r="M319" s="31">
        <v>1.73272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596</v>
      </c>
      <c r="D320" s="36">
        <v>590.5333333333333</v>
      </c>
      <c r="E320" s="36">
        <v>582.06666666666661</v>
      </c>
      <c r="F320" s="36">
        <v>568.13333333333333</v>
      </c>
      <c r="G320" s="36">
        <v>559.66666666666663</v>
      </c>
      <c r="H320" s="36">
        <v>604.46666666666658</v>
      </c>
      <c r="I320" s="36">
        <v>612.93333333333328</v>
      </c>
      <c r="J320" s="36">
        <v>626.86666666666656</v>
      </c>
      <c r="K320" s="31">
        <v>599</v>
      </c>
      <c r="L320" s="31">
        <v>576.6</v>
      </c>
      <c r="M320" s="31">
        <v>3.86388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178.95</v>
      </c>
      <c r="D321" s="36">
        <v>178.41666666666666</v>
      </c>
      <c r="E321" s="36">
        <v>177.0333333333333</v>
      </c>
      <c r="F321" s="36">
        <v>175.11666666666665</v>
      </c>
      <c r="G321" s="36">
        <v>173.73333333333329</v>
      </c>
      <c r="H321" s="36">
        <v>180.33333333333331</v>
      </c>
      <c r="I321" s="36">
        <v>181.7166666666667</v>
      </c>
      <c r="J321" s="36">
        <v>183.63333333333333</v>
      </c>
      <c r="K321" s="31">
        <v>179.8</v>
      </c>
      <c r="L321" s="31">
        <v>176.5</v>
      </c>
      <c r="M321" s="31">
        <v>94.403149999999997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205.4</v>
      </c>
      <c r="D322" s="36">
        <v>205.25</v>
      </c>
      <c r="E322" s="36">
        <v>202.3</v>
      </c>
      <c r="F322" s="36">
        <v>199.20000000000002</v>
      </c>
      <c r="G322" s="36">
        <v>196.25000000000003</v>
      </c>
      <c r="H322" s="36">
        <v>208.35</v>
      </c>
      <c r="I322" s="36">
        <v>211.29999999999998</v>
      </c>
      <c r="J322" s="36">
        <v>214.39999999999998</v>
      </c>
      <c r="K322" s="31">
        <v>208.2</v>
      </c>
      <c r="L322" s="31">
        <v>202.15</v>
      </c>
      <c r="M322" s="31">
        <v>22.127230000000001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2127.5</v>
      </c>
      <c r="D323" s="36">
        <v>2140.9500000000003</v>
      </c>
      <c r="E323" s="36">
        <v>2095.3000000000006</v>
      </c>
      <c r="F323" s="36">
        <v>2063.1000000000004</v>
      </c>
      <c r="G323" s="36">
        <v>2017.4500000000007</v>
      </c>
      <c r="H323" s="36">
        <v>2173.1500000000005</v>
      </c>
      <c r="I323" s="36">
        <v>2218.8000000000002</v>
      </c>
      <c r="J323" s="36">
        <v>2251.0000000000005</v>
      </c>
      <c r="K323" s="31">
        <v>2186.6</v>
      </c>
      <c r="L323" s="31">
        <v>2108.75</v>
      </c>
      <c r="M323" s="31">
        <v>19.014399999999998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653</v>
      </c>
      <c r="D324" s="36">
        <v>647.35</v>
      </c>
      <c r="E324" s="36">
        <v>639.75</v>
      </c>
      <c r="F324" s="36">
        <v>626.5</v>
      </c>
      <c r="G324" s="36">
        <v>618.9</v>
      </c>
      <c r="H324" s="36">
        <v>660.6</v>
      </c>
      <c r="I324" s="36">
        <v>668.20000000000016</v>
      </c>
      <c r="J324" s="36">
        <v>681.45</v>
      </c>
      <c r="K324" s="31">
        <v>654.95000000000005</v>
      </c>
      <c r="L324" s="31">
        <v>634.1</v>
      </c>
      <c r="M324" s="31">
        <v>24.754000000000001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12810.9</v>
      </c>
      <c r="D325" s="36">
        <v>12740.416666666666</v>
      </c>
      <c r="E325" s="36">
        <v>12652.833333333332</v>
      </c>
      <c r="F325" s="36">
        <v>12494.766666666666</v>
      </c>
      <c r="G325" s="36">
        <v>12407.183333333332</v>
      </c>
      <c r="H325" s="36">
        <v>12898.483333333332</v>
      </c>
      <c r="I325" s="36">
        <v>12986.066666666664</v>
      </c>
      <c r="J325" s="36">
        <v>13144.133333333331</v>
      </c>
      <c r="K325" s="31">
        <v>12828</v>
      </c>
      <c r="L325" s="31">
        <v>12582.35</v>
      </c>
      <c r="M325" s="31">
        <v>5.3247999999999998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2790.5</v>
      </c>
      <c r="D326" s="36">
        <v>2849.4666666666667</v>
      </c>
      <c r="E326" s="36">
        <v>2711.0333333333333</v>
      </c>
      <c r="F326" s="36">
        <v>2631.5666666666666</v>
      </c>
      <c r="G326" s="36">
        <v>2493.1333333333332</v>
      </c>
      <c r="H326" s="36">
        <v>2928.9333333333334</v>
      </c>
      <c r="I326" s="36">
        <v>3067.3666666666668</v>
      </c>
      <c r="J326" s="36">
        <v>3146.8333333333335</v>
      </c>
      <c r="K326" s="31">
        <v>2987.9</v>
      </c>
      <c r="L326" s="31">
        <v>2770</v>
      </c>
      <c r="M326" s="31">
        <v>16.023679999999999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936.85</v>
      </c>
      <c r="D327" s="36">
        <v>934.61666666666679</v>
      </c>
      <c r="E327" s="36">
        <v>921.93333333333362</v>
      </c>
      <c r="F327" s="36">
        <v>907.01666666666688</v>
      </c>
      <c r="G327" s="36">
        <v>894.33333333333371</v>
      </c>
      <c r="H327" s="36">
        <v>949.53333333333353</v>
      </c>
      <c r="I327" s="36">
        <v>962.2166666666667</v>
      </c>
      <c r="J327" s="36">
        <v>977.13333333333344</v>
      </c>
      <c r="K327" s="31">
        <v>947.3</v>
      </c>
      <c r="L327" s="31">
        <v>919.7</v>
      </c>
      <c r="M327" s="31">
        <v>8.2645700000000009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827.1</v>
      </c>
      <c r="D328" s="36">
        <v>827.1</v>
      </c>
      <c r="E328" s="36">
        <v>813.6</v>
      </c>
      <c r="F328" s="36">
        <v>800.1</v>
      </c>
      <c r="G328" s="36">
        <v>786.6</v>
      </c>
      <c r="H328" s="36">
        <v>840.6</v>
      </c>
      <c r="I328" s="36">
        <v>854.1</v>
      </c>
      <c r="J328" s="36">
        <v>867.6</v>
      </c>
      <c r="K328" s="31">
        <v>840.6</v>
      </c>
      <c r="L328" s="31">
        <v>813.6</v>
      </c>
      <c r="M328" s="31">
        <v>11.126379999999999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3153.15</v>
      </c>
      <c r="D329" s="36">
        <v>3151.6166666666668</v>
      </c>
      <c r="E329" s="36">
        <v>3091.4333333333334</v>
      </c>
      <c r="F329" s="36">
        <v>3029.7166666666667</v>
      </c>
      <c r="G329" s="36">
        <v>2969.5333333333333</v>
      </c>
      <c r="H329" s="36">
        <v>3213.3333333333335</v>
      </c>
      <c r="I329" s="36">
        <v>3273.5166666666669</v>
      </c>
      <c r="J329" s="36">
        <v>3335.2333333333336</v>
      </c>
      <c r="K329" s="31">
        <v>3211.8</v>
      </c>
      <c r="L329" s="31">
        <v>3089.9</v>
      </c>
      <c r="M329" s="31">
        <v>28.998539999999998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703.65</v>
      </c>
      <c r="D330" s="36">
        <v>704.69999999999993</v>
      </c>
      <c r="E330" s="36">
        <v>696.04999999999984</v>
      </c>
      <c r="F330" s="36">
        <v>688.44999999999993</v>
      </c>
      <c r="G330" s="36">
        <v>679.79999999999984</v>
      </c>
      <c r="H330" s="36">
        <v>712.29999999999984</v>
      </c>
      <c r="I330" s="36">
        <v>720.94999999999993</v>
      </c>
      <c r="J330" s="36">
        <v>728.54999999999984</v>
      </c>
      <c r="K330" s="31">
        <v>713.35</v>
      </c>
      <c r="L330" s="31">
        <v>697.1</v>
      </c>
      <c r="M330" s="31">
        <v>0.59021999999999997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1155.8499999999999</v>
      </c>
      <c r="D331" s="36">
        <v>1159.8666666666668</v>
      </c>
      <c r="E331" s="36">
        <v>1149.7833333333335</v>
      </c>
      <c r="F331" s="36">
        <v>1143.7166666666667</v>
      </c>
      <c r="G331" s="36">
        <v>1133.6333333333334</v>
      </c>
      <c r="H331" s="36">
        <v>1165.9333333333336</v>
      </c>
      <c r="I331" s="36">
        <v>1176.0166666666667</v>
      </c>
      <c r="J331" s="36">
        <v>1182.0833333333337</v>
      </c>
      <c r="K331" s="31">
        <v>1169.95</v>
      </c>
      <c r="L331" s="31">
        <v>1153.8</v>
      </c>
      <c r="M331" s="31">
        <v>0.28843999999999997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2002.2</v>
      </c>
      <c r="D332" s="36">
        <v>2018.0666666666666</v>
      </c>
      <c r="E332" s="36">
        <v>1979.1333333333332</v>
      </c>
      <c r="F332" s="36">
        <v>1956.0666666666666</v>
      </c>
      <c r="G332" s="36">
        <v>1917.1333333333332</v>
      </c>
      <c r="H332" s="36">
        <v>2041.1333333333332</v>
      </c>
      <c r="I332" s="36">
        <v>2080.0666666666666</v>
      </c>
      <c r="J332" s="36">
        <v>2103.1333333333332</v>
      </c>
      <c r="K332" s="31">
        <v>2057</v>
      </c>
      <c r="L332" s="31">
        <v>1995</v>
      </c>
      <c r="M332" s="31">
        <v>4.90862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454.15</v>
      </c>
      <c r="D333" s="36">
        <v>453.93333333333334</v>
      </c>
      <c r="E333" s="36">
        <v>446.91666666666669</v>
      </c>
      <c r="F333" s="36">
        <v>439.68333333333334</v>
      </c>
      <c r="G333" s="36">
        <v>432.66666666666669</v>
      </c>
      <c r="H333" s="36">
        <v>461.16666666666669</v>
      </c>
      <c r="I333" s="36">
        <v>468.18333333333334</v>
      </c>
      <c r="J333" s="36">
        <v>475.41666666666669</v>
      </c>
      <c r="K333" s="31">
        <v>460.95</v>
      </c>
      <c r="L333" s="31">
        <v>446.7</v>
      </c>
      <c r="M333" s="31">
        <v>5.56013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67.900000000000006</v>
      </c>
      <c r="D334" s="36">
        <v>67.733333333333334</v>
      </c>
      <c r="E334" s="36">
        <v>67.266666666666666</v>
      </c>
      <c r="F334" s="36">
        <v>66.633333333333326</v>
      </c>
      <c r="G334" s="36">
        <v>66.166666666666657</v>
      </c>
      <c r="H334" s="36">
        <v>68.366666666666674</v>
      </c>
      <c r="I334" s="36">
        <v>68.833333333333343</v>
      </c>
      <c r="J334" s="36">
        <v>69.466666666666683</v>
      </c>
      <c r="K334" s="31">
        <v>68.2</v>
      </c>
      <c r="L334" s="31">
        <v>67.099999999999994</v>
      </c>
      <c r="M334" s="31">
        <v>55.88158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2426.6999999999998</v>
      </c>
      <c r="D335" s="36">
        <v>2392.4166666666665</v>
      </c>
      <c r="E335" s="36">
        <v>2334.833333333333</v>
      </c>
      <c r="F335" s="36">
        <v>2242.9666666666667</v>
      </c>
      <c r="G335" s="36">
        <v>2185.3833333333332</v>
      </c>
      <c r="H335" s="36">
        <v>2484.2833333333328</v>
      </c>
      <c r="I335" s="36">
        <v>2541.8666666666659</v>
      </c>
      <c r="J335" s="36">
        <v>2633.7333333333327</v>
      </c>
      <c r="K335" s="31">
        <v>2450</v>
      </c>
      <c r="L335" s="31">
        <v>2300.5500000000002</v>
      </c>
      <c r="M335" s="31">
        <v>6.52311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2471.9499999999998</v>
      </c>
      <c r="D336" s="36">
        <v>2489.8166666666666</v>
      </c>
      <c r="E336" s="36">
        <v>2422.1333333333332</v>
      </c>
      <c r="F336" s="36">
        <v>2372.3166666666666</v>
      </c>
      <c r="G336" s="36">
        <v>2304.6333333333332</v>
      </c>
      <c r="H336" s="36">
        <v>2539.6333333333332</v>
      </c>
      <c r="I336" s="36">
        <v>2607.3166666666666</v>
      </c>
      <c r="J336" s="36">
        <v>2657.1333333333332</v>
      </c>
      <c r="K336" s="31">
        <v>2557.5</v>
      </c>
      <c r="L336" s="31">
        <v>2440</v>
      </c>
      <c r="M336" s="31">
        <v>13.27918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3631.8</v>
      </c>
      <c r="D337" s="36">
        <v>3584.6</v>
      </c>
      <c r="E337" s="36">
        <v>3513</v>
      </c>
      <c r="F337" s="36">
        <v>3394.2000000000003</v>
      </c>
      <c r="G337" s="36">
        <v>3322.6000000000004</v>
      </c>
      <c r="H337" s="36">
        <v>3703.3999999999996</v>
      </c>
      <c r="I337" s="36">
        <v>3774.9999999999991</v>
      </c>
      <c r="J337" s="36">
        <v>3893.7999999999993</v>
      </c>
      <c r="K337" s="31">
        <v>3656.2</v>
      </c>
      <c r="L337" s="31">
        <v>3465.8</v>
      </c>
      <c r="M337" s="31">
        <v>5.9813000000000001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1773.15</v>
      </c>
      <c r="D338" s="36">
        <v>1766.3333333333333</v>
      </c>
      <c r="E338" s="36">
        <v>1745.8666666666666</v>
      </c>
      <c r="F338" s="36">
        <v>1718.5833333333333</v>
      </c>
      <c r="G338" s="36">
        <v>1698.1166666666666</v>
      </c>
      <c r="H338" s="36">
        <v>1793.6166666666666</v>
      </c>
      <c r="I338" s="36">
        <v>1814.0833333333333</v>
      </c>
      <c r="J338" s="36">
        <v>1841.3666666666666</v>
      </c>
      <c r="K338" s="31">
        <v>1786.8</v>
      </c>
      <c r="L338" s="31">
        <v>1739.05</v>
      </c>
      <c r="M338" s="31">
        <v>4.32111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1082.45</v>
      </c>
      <c r="D339" s="36">
        <v>1070.8499999999999</v>
      </c>
      <c r="E339" s="36">
        <v>1046.6999999999998</v>
      </c>
      <c r="F339" s="36">
        <v>1010.9499999999998</v>
      </c>
      <c r="G339" s="36">
        <v>986.79999999999973</v>
      </c>
      <c r="H339" s="36">
        <v>1106.5999999999999</v>
      </c>
      <c r="I339" s="36">
        <v>1130.75</v>
      </c>
      <c r="J339" s="36">
        <v>1166.5</v>
      </c>
      <c r="K339" s="31">
        <v>1095</v>
      </c>
      <c r="L339" s="31">
        <v>1035.0999999999999</v>
      </c>
      <c r="M339" s="31">
        <v>16.90596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144.1</v>
      </c>
      <c r="D340" s="36">
        <v>142.23333333333335</v>
      </c>
      <c r="E340" s="36">
        <v>139.4666666666667</v>
      </c>
      <c r="F340" s="36">
        <v>134.83333333333334</v>
      </c>
      <c r="G340" s="36">
        <v>132.06666666666669</v>
      </c>
      <c r="H340" s="36">
        <v>146.8666666666667</v>
      </c>
      <c r="I340" s="36">
        <v>149.63333333333335</v>
      </c>
      <c r="J340" s="36">
        <v>154.26666666666671</v>
      </c>
      <c r="K340" s="31">
        <v>145</v>
      </c>
      <c r="L340" s="31">
        <v>137.6</v>
      </c>
      <c r="M340" s="31">
        <v>191.74923000000001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324.35000000000002</v>
      </c>
      <c r="D341" s="36">
        <v>322.86666666666667</v>
      </c>
      <c r="E341" s="36">
        <v>312.38333333333333</v>
      </c>
      <c r="F341" s="36">
        <v>300.41666666666663</v>
      </c>
      <c r="G341" s="36">
        <v>289.93333333333328</v>
      </c>
      <c r="H341" s="36">
        <v>334.83333333333337</v>
      </c>
      <c r="I341" s="36">
        <v>345.31666666666672</v>
      </c>
      <c r="J341" s="36">
        <v>357.28333333333342</v>
      </c>
      <c r="K341" s="31">
        <v>333.35</v>
      </c>
      <c r="L341" s="31">
        <v>310.89999999999998</v>
      </c>
      <c r="M341" s="31">
        <v>158.48186000000001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103.2</v>
      </c>
      <c r="D342" s="36">
        <v>102.78333333333335</v>
      </c>
      <c r="E342" s="36">
        <v>101.7166666666667</v>
      </c>
      <c r="F342" s="36">
        <v>100.23333333333335</v>
      </c>
      <c r="G342" s="36">
        <v>99.1666666666667</v>
      </c>
      <c r="H342" s="36">
        <v>104.26666666666669</v>
      </c>
      <c r="I342" s="36">
        <v>105.33333333333333</v>
      </c>
      <c r="J342" s="36">
        <v>106.81666666666669</v>
      </c>
      <c r="K342" s="31">
        <v>103.85</v>
      </c>
      <c r="L342" s="31">
        <v>101.3</v>
      </c>
      <c r="M342" s="31">
        <v>847.65090999999995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221.15</v>
      </c>
      <c r="D343" s="36">
        <v>219.83333333333334</v>
      </c>
      <c r="E343" s="36">
        <v>216.86666666666667</v>
      </c>
      <c r="F343" s="36">
        <v>212.58333333333334</v>
      </c>
      <c r="G343" s="36">
        <v>209.61666666666667</v>
      </c>
      <c r="H343" s="36">
        <v>224.11666666666667</v>
      </c>
      <c r="I343" s="36">
        <v>227.08333333333331</v>
      </c>
      <c r="J343" s="36">
        <v>231.36666666666667</v>
      </c>
      <c r="K343" s="31">
        <v>222.8</v>
      </c>
      <c r="L343" s="31">
        <v>215.55</v>
      </c>
      <c r="M343" s="31">
        <v>30.075569999999999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258.5</v>
      </c>
      <c r="D344" s="36">
        <v>257.16666666666669</v>
      </c>
      <c r="E344" s="36">
        <v>254.53333333333336</v>
      </c>
      <c r="F344" s="36">
        <v>250.56666666666666</v>
      </c>
      <c r="G344" s="36">
        <v>247.93333333333334</v>
      </c>
      <c r="H344" s="36">
        <v>261.13333333333338</v>
      </c>
      <c r="I344" s="36">
        <v>263.76666666666671</v>
      </c>
      <c r="J344" s="36">
        <v>267.73333333333341</v>
      </c>
      <c r="K344" s="31">
        <v>259.8</v>
      </c>
      <c r="L344" s="31">
        <v>253.2</v>
      </c>
      <c r="M344" s="31">
        <v>83.170590000000004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59.2</v>
      </c>
      <c r="D345" s="36">
        <v>59.383333333333333</v>
      </c>
      <c r="E345" s="36">
        <v>58.716666666666669</v>
      </c>
      <c r="F345" s="36">
        <v>58.233333333333334</v>
      </c>
      <c r="G345" s="36">
        <v>57.56666666666667</v>
      </c>
      <c r="H345" s="36">
        <v>59.866666666666667</v>
      </c>
      <c r="I345" s="36">
        <v>60.533333333333339</v>
      </c>
      <c r="J345" s="36">
        <v>61.016666666666666</v>
      </c>
      <c r="K345" s="31">
        <v>60.05</v>
      </c>
      <c r="L345" s="31">
        <v>58.9</v>
      </c>
      <c r="M345" s="31">
        <v>83.059539999999998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360.6</v>
      </c>
      <c r="D346" s="36">
        <v>356.76666666666665</v>
      </c>
      <c r="E346" s="36">
        <v>351.5333333333333</v>
      </c>
      <c r="F346" s="36">
        <v>342.46666666666664</v>
      </c>
      <c r="G346" s="36">
        <v>337.23333333333329</v>
      </c>
      <c r="H346" s="36">
        <v>365.83333333333331</v>
      </c>
      <c r="I346" s="36">
        <v>371.06666666666666</v>
      </c>
      <c r="J346" s="36">
        <v>380.13333333333333</v>
      </c>
      <c r="K346" s="31">
        <v>362</v>
      </c>
      <c r="L346" s="31">
        <v>347.7</v>
      </c>
      <c r="M346" s="31">
        <v>239.30193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1263.6500000000001</v>
      </c>
      <c r="D347" s="36">
        <v>1274.9833333333333</v>
      </c>
      <c r="E347" s="36">
        <v>1236.9666666666667</v>
      </c>
      <c r="F347" s="36">
        <v>1210.2833333333333</v>
      </c>
      <c r="G347" s="36">
        <v>1172.2666666666667</v>
      </c>
      <c r="H347" s="36">
        <v>1301.6666666666667</v>
      </c>
      <c r="I347" s="36">
        <v>1339.6833333333336</v>
      </c>
      <c r="J347" s="36">
        <v>1366.3666666666668</v>
      </c>
      <c r="K347" s="31">
        <v>1313</v>
      </c>
      <c r="L347" s="31">
        <v>1248.3</v>
      </c>
      <c r="M347" s="31">
        <v>4.94184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185.3</v>
      </c>
      <c r="D348" s="36">
        <v>183</v>
      </c>
      <c r="E348" s="36">
        <v>180.2</v>
      </c>
      <c r="F348" s="36">
        <v>175.1</v>
      </c>
      <c r="G348" s="36">
        <v>172.29999999999998</v>
      </c>
      <c r="H348" s="36">
        <v>188.1</v>
      </c>
      <c r="I348" s="36">
        <v>190.9</v>
      </c>
      <c r="J348" s="36">
        <v>196</v>
      </c>
      <c r="K348" s="31">
        <v>185.8</v>
      </c>
      <c r="L348" s="31">
        <v>177.9</v>
      </c>
      <c r="M348" s="31">
        <v>149.32580999999999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3329.25</v>
      </c>
      <c r="D349" s="36">
        <v>3315.4</v>
      </c>
      <c r="E349" s="36">
        <v>3290.8500000000004</v>
      </c>
      <c r="F349" s="36">
        <v>3252.4500000000003</v>
      </c>
      <c r="G349" s="36">
        <v>3227.9000000000005</v>
      </c>
      <c r="H349" s="36">
        <v>3353.8</v>
      </c>
      <c r="I349" s="36">
        <v>3378.3500000000004</v>
      </c>
      <c r="J349" s="36">
        <v>3416.75</v>
      </c>
      <c r="K349" s="31">
        <v>3339.95</v>
      </c>
      <c r="L349" s="31">
        <v>3277</v>
      </c>
      <c r="M349" s="31">
        <v>0.63466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2502.4499999999998</v>
      </c>
      <c r="D350" s="36">
        <v>2495.2333333333331</v>
      </c>
      <c r="E350" s="36">
        <v>2474.2166666666662</v>
      </c>
      <c r="F350" s="36">
        <v>2445.9833333333331</v>
      </c>
      <c r="G350" s="36">
        <v>2424.9666666666662</v>
      </c>
      <c r="H350" s="36">
        <v>2523.4666666666662</v>
      </c>
      <c r="I350" s="36">
        <v>2544.4833333333336</v>
      </c>
      <c r="J350" s="36">
        <v>2572.7166666666662</v>
      </c>
      <c r="K350" s="31">
        <v>2516.25</v>
      </c>
      <c r="L350" s="31">
        <v>2467</v>
      </c>
      <c r="M350" s="31">
        <v>10.112019999999999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80.900000000000006</v>
      </c>
      <c r="D351" s="36">
        <v>81.050000000000011</v>
      </c>
      <c r="E351" s="36">
        <v>78.90000000000002</v>
      </c>
      <c r="F351" s="36">
        <v>76.900000000000006</v>
      </c>
      <c r="G351" s="36">
        <v>74.750000000000014</v>
      </c>
      <c r="H351" s="36">
        <v>83.050000000000026</v>
      </c>
      <c r="I351" s="36">
        <v>85.2</v>
      </c>
      <c r="J351" s="36">
        <v>87.200000000000031</v>
      </c>
      <c r="K351" s="31">
        <v>83.2</v>
      </c>
      <c r="L351" s="31">
        <v>79.05</v>
      </c>
      <c r="M351" s="31">
        <v>16.19116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607.54999999999995</v>
      </c>
      <c r="D352" s="36">
        <v>609.26666666666665</v>
      </c>
      <c r="E352" s="36">
        <v>593.5333333333333</v>
      </c>
      <c r="F352" s="36">
        <v>579.51666666666665</v>
      </c>
      <c r="G352" s="36">
        <v>563.7833333333333</v>
      </c>
      <c r="H352" s="36">
        <v>623.2833333333333</v>
      </c>
      <c r="I352" s="36">
        <v>639.01666666666665</v>
      </c>
      <c r="J352" s="36">
        <v>653.0333333333333</v>
      </c>
      <c r="K352" s="31">
        <v>625</v>
      </c>
      <c r="L352" s="31">
        <v>595.25</v>
      </c>
      <c r="M352" s="31">
        <v>15.901059999999999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5200.8500000000004</v>
      </c>
      <c r="D353" s="36">
        <v>5097.0333333333338</v>
      </c>
      <c r="E353" s="36">
        <v>4944.0666666666675</v>
      </c>
      <c r="F353" s="36">
        <v>4687.2833333333338</v>
      </c>
      <c r="G353" s="36">
        <v>4534.3166666666675</v>
      </c>
      <c r="H353" s="36">
        <v>5353.8166666666675</v>
      </c>
      <c r="I353" s="36">
        <v>5506.7833333333328</v>
      </c>
      <c r="J353" s="36">
        <v>5763.5666666666675</v>
      </c>
      <c r="K353" s="31">
        <v>5250</v>
      </c>
      <c r="L353" s="31">
        <v>4840.25</v>
      </c>
      <c r="M353" s="31">
        <v>1.12382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334.95</v>
      </c>
      <c r="D354" s="36">
        <v>332.95</v>
      </c>
      <c r="E354" s="36">
        <v>329.65</v>
      </c>
      <c r="F354" s="36">
        <v>324.34999999999997</v>
      </c>
      <c r="G354" s="36">
        <v>321.04999999999995</v>
      </c>
      <c r="H354" s="36">
        <v>338.25</v>
      </c>
      <c r="I354" s="36">
        <v>341.55000000000007</v>
      </c>
      <c r="J354" s="36">
        <v>346.85</v>
      </c>
      <c r="K354" s="31">
        <v>336.25</v>
      </c>
      <c r="L354" s="31">
        <v>327.64999999999998</v>
      </c>
      <c r="M354" s="31">
        <v>2.9628399999999999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1889.5</v>
      </c>
      <c r="D355" s="36">
        <v>1899.8</v>
      </c>
      <c r="E355" s="36">
        <v>1871.6499999999999</v>
      </c>
      <c r="F355" s="36">
        <v>1853.8</v>
      </c>
      <c r="G355" s="36">
        <v>1825.6499999999999</v>
      </c>
      <c r="H355" s="36">
        <v>1917.6499999999999</v>
      </c>
      <c r="I355" s="36">
        <v>1945.8</v>
      </c>
      <c r="J355" s="36">
        <v>1963.6499999999999</v>
      </c>
      <c r="K355" s="31">
        <v>1927.95</v>
      </c>
      <c r="L355" s="31">
        <v>1881.95</v>
      </c>
      <c r="M355" s="31">
        <v>6.0644799999999996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260.39999999999998</v>
      </c>
      <c r="D356" s="36">
        <v>257.66666666666669</v>
      </c>
      <c r="E356" s="36">
        <v>254.53333333333336</v>
      </c>
      <c r="F356" s="36">
        <v>248.66666666666669</v>
      </c>
      <c r="G356" s="36">
        <v>245.53333333333336</v>
      </c>
      <c r="H356" s="36">
        <v>263.53333333333336</v>
      </c>
      <c r="I356" s="36">
        <v>266.66666666666669</v>
      </c>
      <c r="J356" s="36">
        <v>272.53333333333336</v>
      </c>
      <c r="K356" s="31">
        <v>260.8</v>
      </c>
      <c r="L356" s="31">
        <v>251.8</v>
      </c>
      <c r="M356" s="31">
        <v>220.10687999999999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615.15</v>
      </c>
      <c r="D357" s="36">
        <v>613.51666666666665</v>
      </c>
      <c r="E357" s="36">
        <v>607.83333333333326</v>
      </c>
      <c r="F357" s="36">
        <v>600.51666666666665</v>
      </c>
      <c r="G357" s="36">
        <v>594.83333333333326</v>
      </c>
      <c r="H357" s="36">
        <v>620.83333333333326</v>
      </c>
      <c r="I357" s="36">
        <v>626.51666666666665</v>
      </c>
      <c r="J357" s="36">
        <v>633.83333333333326</v>
      </c>
      <c r="K357" s="31">
        <v>619.20000000000005</v>
      </c>
      <c r="L357" s="31">
        <v>606.20000000000005</v>
      </c>
      <c r="M357" s="31">
        <v>16.866409999999998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1748.2</v>
      </c>
      <c r="D358" s="36">
        <v>1730.4666666666665</v>
      </c>
      <c r="E358" s="36">
        <v>1702.9333333333329</v>
      </c>
      <c r="F358" s="36">
        <v>1657.6666666666665</v>
      </c>
      <c r="G358" s="36">
        <v>1630.133333333333</v>
      </c>
      <c r="H358" s="36">
        <v>1775.7333333333329</v>
      </c>
      <c r="I358" s="36">
        <v>1803.2666666666662</v>
      </c>
      <c r="J358" s="36">
        <v>1848.5333333333328</v>
      </c>
      <c r="K358" s="31">
        <v>1758</v>
      </c>
      <c r="L358" s="31">
        <v>1685.2</v>
      </c>
      <c r="M358" s="31">
        <v>7.4396300000000002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381.3</v>
      </c>
      <c r="D359" s="36">
        <v>369.93333333333334</v>
      </c>
      <c r="E359" s="36">
        <v>358.56666666666666</v>
      </c>
      <c r="F359" s="36">
        <v>335.83333333333331</v>
      </c>
      <c r="G359" s="36">
        <v>324.46666666666664</v>
      </c>
      <c r="H359" s="36">
        <v>392.66666666666669</v>
      </c>
      <c r="I359" s="36">
        <v>404.03333333333336</v>
      </c>
      <c r="J359" s="36">
        <v>426.76666666666671</v>
      </c>
      <c r="K359" s="31">
        <v>381.3</v>
      </c>
      <c r="L359" s="31">
        <v>347.2</v>
      </c>
      <c r="M359" s="31">
        <v>80.966130000000007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8406.2999999999993</v>
      </c>
      <c r="D360" s="36">
        <v>8370.9833333333318</v>
      </c>
      <c r="E360" s="36">
        <v>8234.3166666666639</v>
      </c>
      <c r="F360" s="36">
        <v>8062.3333333333321</v>
      </c>
      <c r="G360" s="36">
        <v>7925.6666666666642</v>
      </c>
      <c r="H360" s="36">
        <v>8542.9666666666635</v>
      </c>
      <c r="I360" s="36">
        <v>8679.6333333333314</v>
      </c>
      <c r="J360" s="36">
        <v>8851.6166666666631</v>
      </c>
      <c r="K360" s="31">
        <v>8507.65</v>
      </c>
      <c r="L360" s="31">
        <v>8199</v>
      </c>
      <c r="M360" s="31">
        <v>3.1914199999999999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1292.0999999999999</v>
      </c>
      <c r="D361" s="36">
        <v>1282.4666666666665</v>
      </c>
      <c r="E361" s="36">
        <v>1262.383333333333</v>
      </c>
      <c r="F361" s="36">
        <v>1232.6666666666665</v>
      </c>
      <c r="G361" s="36">
        <v>1212.583333333333</v>
      </c>
      <c r="H361" s="36">
        <v>1312.1833333333329</v>
      </c>
      <c r="I361" s="36">
        <v>1332.2666666666664</v>
      </c>
      <c r="J361" s="36">
        <v>1361.9833333333329</v>
      </c>
      <c r="K361" s="31">
        <v>1302.55</v>
      </c>
      <c r="L361" s="31">
        <v>1252.75</v>
      </c>
      <c r="M361" s="31">
        <v>10.216480000000001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235.75</v>
      </c>
      <c r="D362" s="36">
        <v>234.1</v>
      </c>
      <c r="E362" s="36">
        <v>231.7</v>
      </c>
      <c r="F362" s="36">
        <v>227.65</v>
      </c>
      <c r="G362" s="36">
        <v>225.25</v>
      </c>
      <c r="H362" s="36">
        <v>238.14999999999998</v>
      </c>
      <c r="I362" s="36">
        <v>240.55</v>
      </c>
      <c r="J362" s="36">
        <v>244.59999999999997</v>
      </c>
      <c r="K362" s="31">
        <v>236.5</v>
      </c>
      <c r="L362" s="31">
        <v>230.05</v>
      </c>
      <c r="M362" s="31">
        <v>17.623989999999999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3642.6</v>
      </c>
      <c r="D363" s="36">
        <v>3636.3666666666668</v>
      </c>
      <c r="E363" s="36">
        <v>3620.2333333333336</v>
      </c>
      <c r="F363" s="36">
        <v>3597.8666666666668</v>
      </c>
      <c r="G363" s="36">
        <v>3581.7333333333336</v>
      </c>
      <c r="H363" s="36">
        <v>3658.7333333333336</v>
      </c>
      <c r="I363" s="36">
        <v>3674.8666666666668</v>
      </c>
      <c r="J363" s="36">
        <v>3697.2333333333336</v>
      </c>
      <c r="K363" s="31">
        <v>3652.5</v>
      </c>
      <c r="L363" s="31">
        <v>3614</v>
      </c>
      <c r="M363" s="31">
        <v>3.24844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746.5</v>
      </c>
      <c r="D364" s="36">
        <v>743.98333333333323</v>
      </c>
      <c r="E364" s="36">
        <v>735.16666666666652</v>
      </c>
      <c r="F364" s="36">
        <v>723.83333333333326</v>
      </c>
      <c r="G364" s="36">
        <v>715.01666666666654</v>
      </c>
      <c r="H364" s="36">
        <v>755.31666666666649</v>
      </c>
      <c r="I364" s="36">
        <v>764.13333333333333</v>
      </c>
      <c r="J364" s="36">
        <v>775.46666666666647</v>
      </c>
      <c r="K364" s="31">
        <v>752.8</v>
      </c>
      <c r="L364" s="31">
        <v>732.65</v>
      </c>
      <c r="M364" s="31">
        <v>10.264709999999999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527.54999999999995</v>
      </c>
      <c r="D365" s="36">
        <v>528.6</v>
      </c>
      <c r="E365" s="36">
        <v>518.1</v>
      </c>
      <c r="F365" s="36">
        <v>508.65</v>
      </c>
      <c r="G365" s="36">
        <v>498.15</v>
      </c>
      <c r="H365" s="36">
        <v>538.05000000000007</v>
      </c>
      <c r="I365" s="36">
        <v>548.55000000000007</v>
      </c>
      <c r="J365" s="36">
        <v>558.00000000000011</v>
      </c>
      <c r="K365" s="31">
        <v>539.1</v>
      </c>
      <c r="L365" s="31">
        <v>519.15</v>
      </c>
      <c r="M365" s="31">
        <v>20.052240000000001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1338.35</v>
      </c>
      <c r="D366" s="36">
        <v>1340.8833333333332</v>
      </c>
      <c r="E366" s="36">
        <v>1326.7666666666664</v>
      </c>
      <c r="F366" s="36">
        <v>1315.1833333333332</v>
      </c>
      <c r="G366" s="36">
        <v>1301.0666666666664</v>
      </c>
      <c r="H366" s="36">
        <v>1352.4666666666665</v>
      </c>
      <c r="I366" s="36">
        <v>1366.5833333333333</v>
      </c>
      <c r="J366" s="36">
        <v>1378.1666666666665</v>
      </c>
      <c r="K366" s="31">
        <v>1355</v>
      </c>
      <c r="L366" s="31">
        <v>1329.3</v>
      </c>
      <c r="M366" s="31">
        <v>3.14798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38349.449999999997</v>
      </c>
      <c r="D367" s="36">
        <v>38402.85</v>
      </c>
      <c r="E367" s="36">
        <v>38015.699999999997</v>
      </c>
      <c r="F367" s="36">
        <v>37681.949999999997</v>
      </c>
      <c r="G367" s="36">
        <v>37294.799999999996</v>
      </c>
      <c r="H367" s="36">
        <v>38736.6</v>
      </c>
      <c r="I367" s="36">
        <v>39123.750000000007</v>
      </c>
      <c r="J367" s="36">
        <v>39457.5</v>
      </c>
      <c r="K367" s="31">
        <v>38790</v>
      </c>
      <c r="L367" s="31">
        <v>38069.1</v>
      </c>
      <c r="M367" s="31">
        <v>0.30501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1401.2</v>
      </c>
      <c r="D368" s="36">
        <v>1388.7833333333335</v>
      </c>
      <c r="E368" s="36">
        <v>1370.866666666667</v>
      </c>
      <c r="F368" s="36">
        <v>1340.5333333333335</v>
      </c>
      <c r="G368" s="36">
        <v>1322.616666666667</v>
      </c>
      <c r="H368" s="36">
        <v>1419.116666666667</v>
      </c>
      <c r="I368" s="36">
        <v>1437.0333333333335</v>
      </c>
      <c r="J368" s="36">
        <v>1467.366666666667</v>
      </c>
      <c r="K368" s="31">
        <v>1406.7</v>
      </c>
      <c r="L368" s="31">
        <v>1358.45</v>
      </c>
      <c r="M368" s="31">
        <v>5.4131799999999997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3850.25</v>
      </c>
      <c r="D369" s="36">
        <v>3818.5666666666671</v>
      </c>
      <c r="E369" s="36">
        <v>3763.6833333333343</v>
      </c>
      <c r="F369" s="36">
        <v>3677.1166666666672</v>
      </c>
      <c r="G369" s="36">
        <v>3622.2333333333345</v>
      </c>
      <c r="H369" s="36">
        <v>3905.1333333333341</v>
      </c>
      <c r="I369" s="36">
        <v>3960.0166666666664</v>
      </c>
      <c r="J369" s="36">
        <v>4046.5833333333339</v>
      </c>
      <c r="K369" s="31">
        <v>3873.45</v>
      </c>
      <c r="L369" s="31">
        <v>3732</v>
      </c>
      <c r="M369" s="31">
        <v>10.057259999999999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301.25</v>
      </c>
      <c r="D370" s="36">
        <v>300.41666666666669</v>
      </c>
      <c r="E370" s="36">
        <v>297.83333333333337</v>
      </c>
      <c r="F370" s="36">
        <v>294.41666666666669</v>
      </c>
      <c r="G370" s="36">
        <v>291.83333333333337</v>
      </c>
      <c r="H370" s="36">
        <v>303.83333333333337</v>
      </c>
      <c r="I370" s="36">
        <v>306.41666666666674</v>
      </c>
      <c r="J370" s="36">
        <v>309.83333333333337</v>
      </c>
      <c r="K370" s="31">
        <v>303</v>
      </c>
      <c r="L370" s="31">
        <v>297</v>
      </c>
      <c r="M370" s="31">
        <v>40.199159999999999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3226.35</v>
      </c>
      <c r="D371" s="36">
        <v>3225.4333333333329</v>
      </c>
      <c r="E371" s="36">
        <v>3171.1166666666659</v>
      </c>
      <c r="F371" s="36">
        <v>3115.8833333333328</v>
      </c>
      <c r="G371" s="36">
        <v>3061.5666666666657</v>
      </c>
      <c r="H371" s="36">
        <v>3280.6666666666661</v>
      </c>
      <c r="I371" s="36">
        <v>3334.9833333333327</v>
      </c>
      <c r="J371" s="36">
        <v>3390.2166666666662</v>
      </c>
      <c r="K371" s="31">
        <v>3279.75</v>
      </c>
      <c r="L371" s="31">
        <v>3170.2</v>
      </c>
      <c r="M371" s="31">
        <v>2.6356999999999999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3123.7</v>
      </c>
      <c r="D372" s="36">
        <v>3118.7000000000003</v>
      </c>
      <c r="E372" s="36">
        <v>3094.4000000000005</v>
      </c>
      <c r="F372" s="36">
        <v>3065.1000000000004</v>
      </c>
      <c r="G372" s="36">
        <v>3040.8000000000006</v>
      </c>
      <c r="H372" s="36">
        <v>3148.0000000000005</v>
      </c>
      <c r="I372" s="36">
        <v>3172.3000000000006</v>
      </c>
      <c r="J372" s="36">
        <v>3201.6000000000004</v>
      </c>
      <c r="K372" s="31">
        <v>3143</v>
      </c>
      <c r="L372" s="31">
        <v>3089.4</v>
      </c>
      <c r="M372" s="31">
        <v>7.0723599999999998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818.05</v>
      </c>
      <c r="D373" s="36">
        <v>814.61666666666667</v>
      </c>
      <c r="E373" s="36">
        <v>808.23333333333335</v>
      </c>
      <c r="F373" s="36">
        <v>798.41666666666663</v>
      </c>
      <c r="G373" s="36">
        <v>792.0333333333333</v>
      </c>
      <c r="H373" s="36">
        <v>824.43333333333339</v>
      </c>
      <c r="I373" s="36">
        <v>830.81666666666683</v>
      </c>
      <c r="J373" s="36">
        <v>840.63333333333344</v>
      </c>
      <c r="K373" s="31">
        <v>821</v>
      </c>
      <c r="L373" s="31">
        <v>804.8</v>
      </c>
      <c r="M373" s="31">
        <v>7.8714000000000004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150</v>
      </c>
      <c r="D374" s="36">
        <v>150.29999999999998</v>
      </c>
      <c r="E374" s="36">
        <v>148.14999999999998</v>
      </c>
      <c r="F374" s="36">
        <v>146.29999999999998</v>
      </c>
      <c r="G374" s="36">
        <v>144.14999999999998</v>
      </c>
      <c r="H374" s="36">
        <v>152.14999999999998</v>
      </c>
      <c r="I374" s="36">
        <v>154.30000000000001</v>
      </c>
      <c r="J374" s="36">
        <v>156.14999999999998</v>
      </c>
      <c r="K374" s="31">
        <v>152.44999999999999</v>
      </c>
      <c r="L374" s="31">
        <v>148.44999999999999</v>
      </c>
      <c r="M374" s="31">
        <v>41.55462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1822</v>
      </c>
      <c r="D375" s="36">
        <v>1820.1166666666668</v>
      </c>
      <c r="E375" s="36">
        <v>1802.2333333333336</v>
      </c>
      <c r="F375" s="36">
        <v>1782.4666666666667</v>
      </c>
      <c r="G375" s="36">
        <v>1764.5833333333335</v>
      </c>
      <c r="H375" s="36">
        <v>1839.8833333333337</v>
      </c>
      <c r="I375" s="36">
        <v>1857.7666666666669</v>
      </c>
      <c r="J375" s="36">
        <v>1877.5333333333338</v>
      </c>
      <c r="K375" s="31">
        <v>1838</v>
      </c>
      <c r="L375" s="31">
        <v>1800.35</v>
      </c>
      <c r="M375" s="31">
        <v>0.58814999999999995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6846.45</v>
      </c>
      <c r="D376" s="36">
        <v>6847.5666666666666</v>
      </c>
      <c r="E376" s="36">
        <v>6808.8833333333332</v>
      </c>
      <c r="F376" s="36">
        <v>6771.3166666666666</v>
      </c>
      <c r="G376" s="36">
        <v>6732.6333333333332</v>
      </c>
      <c r="H376" s="36">
        <v>6885.1333333333332</v>
      </c>
      <c r="I376" s="36">
        <v>6923.8166666666657</v>
      </c>
      <c r="J376" s="36">
        <v>6961.3833333333332</v>
      </c>
      <c r="K376" s="31">
        <v>6886.25</v>
      </c>
      <c r="L376" s="31">
        <v>6810</v>
      </c>
      <c r="M376" s="31">
        <v>1.8089299999999999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465.5</v>
      </c>
      <c r="D377" s="36">
        <v>463.4666666666667</v>
      </c>
      <c r="E377" s="36">
        <v>454.53333333333342</v>
      </c>
      <c r="F377" s="36">
        <v>443.56666666666672</v>
      </c>
      <c r="G377" s="36">
        <v>434.63333333333344</v>
      </c>
      <c r="H377" s="36">
        <v>474.43333333333339</v>
      </c>
      <c r="I377" s="36">
        <v>483.36666666666667</v>
      </c>
      <c r="J377" s="36">
        <v>494.33333333333337</v>
      </c>
      <c r="K377" s="31">
        <v>472.4</v>
      </c>
      <c r="L377" s="31">
        <v>452.5</v>
      </c>
      <c r="M377" s="31">
        <v>30.66255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483.55</v>
      </c>
      <c r="D378" s="36">
        <v>476.75</v>
      </c>
      <c r="E378" s="36">
        <v>467.85</v>
      </c>
      <c r="F378" s="36">
        <v>452.15000000000003</v>
      </c>
      <c r="G378" s="36">
        <v>443.25000000000006</v>
      </c>
      <c r="H378" s="36">
        <v>492.45</v>
      </c>
      <c r="I378" s="36">
        <v>501.34999999999997</v>
      </c>
      <c r="J378" s="36">
        <v>517.04999999999995</v>
      </c>
      <c r="K378" s="31">
        <v>485.65</v>
      </c>
      <c r="L378" s="31">
        <v>461.05</v>
      </c>
      <c r="M378" s="31">
        <v>329.44220999999999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309.35000000000002</v>
      </c>
      <c r="D379" s="36">
        <v>305.59999999999997</v>
      </c>
      <c r="E379" s="36">
        <v>300.54999999999995</v>
      </c>
      <c r="F379" s="36">
        <v>291.75</v>
      </c>
      <c r="G379" s="36">
        <v>286.7</v>
      </c>
      <c r="H379" s="36">
        <v>314.39999999999992</v>
      </c>
      <c r="I379" s="36">
        <v>319.45</v>
      </c>
      <c r="J379" s="36">
        <v>328.24999999999989</v>
      </c>
      <c r="K379" s="31">
        <v>310.64999999999998</v>
      </c>
      <c r="L379" s="31">
        <v>296.8</v>
      </c>
      <c r="M379" s="31">
        <v>380.16104000000001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590.4</v>
      </c>
      <c r="D380" s="36">
        <v>574.5333333333333</v>
      </c>
      <c r="E380" s="36">
        <v>550.86666666666656</v>
      </c>
      <c r="F380" s="36">
        <v>511.33333333333326</v>
      </c>
      <c r="G380" s="36">
        <v>487.66666666666652</v>
      </c>
      <c r="H380" s="36">
        <v>614.06666666666661</v>
      </c>
      <c r="I380" s="36">
        <v>637.73333333333335</v>
      </c>
      <c r="J380" s="36">
        <v>677.26666666666665</v>
      </c>
      <c r="K380" s="31">
        <v>598.20000000000005</v>
      </c>
      <c r="L380" s="31">
        <v>535</v>
      </c>
      <c r="M380" s="31">
        <v>66.158240000000006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1761</v>
      </c>
      <c r="D381" s="36">
        <v>1768.8</v>
      </c>
      <c r="E381" s="36">
        <v>1715.6</v>
      </c>
      <c r="F381" s="36">
        <v>1670.2</v>
      </c>
      <c r="G381" s="36">
        <v>1617</v>
      </c>
      <c r="H381" s="36">
        <v>1814.1999999999998</v>
      </c>
      <c r="I381" s="36">
        <v>1867.4</v>
      </c>
      <c r="J381" s="36">
        <v>1912.7999999999997</v>
      </c>
      <c r="K381" s="31">
        <v>1822</v>
      </c>
      <c r="L381" s="31">
        <v>1723.4</v>
      </c>
      <c r="M381" s="31">
        <v>11.754049999999999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650.4</v>
      </c>
      <c r="D382" s="36">
        <v>648.7833333333333</v>
      </c>
      <c r="E382" s="36">
        <v>614.61666666666656</v>
      </c>
      <c r="F382" s="36">
        <v>578.83333333333326</v>
      </c>
      <c r="G382" s="36">
        <v>544.66666666666652</v>
      </c>
      <c r="H382" s="36">
        <v>684.56666666666661</v>
      </c>
      <c r="I382" s="36">
        <v>718.73333333333335</v>
      </c>
      <c r="J382" s="36">
        <v>754.51666666666665</v>
      </c>
      <c r="K382" s="31">
        <v>682.95</v>
      </c>
      <c r="L382" s="31">
        <v>613</v>
      </c>
      <c r="M382" s="31">
        <v>3.7105399999999999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162.65</v>
      </c>
      <c r="D383" s="36">
        <v>160.71666666666667</v>
      </c>
      <c r="E383" s="36">
        <v>157.33333333333334</v>
      </c>
      <c r="F383" s="36">
        <v>152.01666666666668</v>
      </c>
      <c r="G383" s="36">
        <v>148.63333333333335</v>
      </c>
      <c r="H383" s="36">
        <v>166.03333333333333</v>
      </c>
      <c r="I383" s="36">
        <v>169.41666666666666</v>
      </c>
      <c r="J383" s="36">
        <v>174.73333333333332</v>
      </c>
      <c r="K383" s="31">
        <v>164.1</v>
      </c>
      <c r="L383" s="31">
        <v>155.4</v>
      </c>
      <c r="M383" s="31">
        <v>4.7169999999999996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16841.5</v>
      </c>
      <c r="D384" s="36">
        <v>16744.599999999999</v>
      </c>
      <c r="E384" s="36">
        <v>16541.999999999996</v>
      </c>
      <c r="F384" s="36">
        <v>16242.499999999996</v>
      </c>
      <c r="G384" s="36">
        <v>16039.899999999994</v>
      </c>
      <c r="H384" s="36">
        <v>17044.099999999999</v>
      </c>
      <c r="I384" s="36">
        <v>17246.700000000004</v>
      </c>
      <c r="J384" s="36">
        <v>17546.2</v>
      </c>
      <c r="K384" s="31">
        <v>16947.2</v>
      </c>
      <c r="L384" s="31">
        <v>16445.099999999999</v>
      </c>
      <c r="M384" s="31">
        <v>0.26368999999999998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125.1</v>
      </c>
      <c r="D385" s="36">
        <v>124.58333333333333</v>
      </c>
      <c r="E385" s="36">
        <v>123.56666666666666</v>
      </c>
      <c r="F385" s="36">
        <v>122.03333333333333</v>
      </c>
      <c r="G385" s="36">
        <v>121.01666666666667</v>
      </c>
      <c r="H385" s="36">
        <v>126.11666666666666</v>
      </c>
      <c r="I385" s="36">
        <v>127.13333333333334</v>
      </c>
      <c r="J385" s="36">
        <v>128.66666666666666</v>
      </c>
      <c r="K385" s="31">
        <v>125.6</v>
      </c>
      <c r="L385" s="31">
        <v>123.05</v>
      </c>
      <c r="M385" s="31">
        <v>280.76164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586.04999999999995</v>
      </c>
      <c r="D386" s="36">
        <v>586.41666666666663</v>
      </c>
      <c r="E386" s="36">
        <v>578.13333333333321</v>
      </c>
      <c r="F386" s="36">
        <v>570.21666666666658</v>
      </c>
      <c r="G386" s="36">
        <v>561.93333333333317</v>
      </c>
      <c r="H386" s="36">
        <v>594.33333333333326</v>
      </c>
      <c r="I386" s="36">
        <v>602.61666666666679</v>
      </c>
      <c r="J386" s="36">
        <v>610.5333333333333</v>
      </c>
      <c r="K386" s="31">
        <v>594.70000000000005</v>
      </c>
      <c r="L386" s="31">
        <v>578.5</v>
      </c>
      <c r="M386" s="31">
        <v>2.0076700000000001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1701.1</v>
      </c>
      <c r="D387" s="36">
        <v>1691.3666666666668</v>
      </c>
      <c r="E387" s="36">
        <v>1674.7333333333336</v>
      </c>
      <c r="F387" s="36">
        <v>1648.3666666666668</v>
      </c>
      <c r="G387" s="36">
        <v>1631.7333333333336</v>
      </c>
      <c r="H387" s="36">
        <v>1717.7333333333336</v>
      </c>
      <c r="I387" s="36">
        <v>1734.3666666666668</v>
      </c>
      <c r="J387" s="36">
        <v>1760.7333333333336</v>
      </c>
      <c r="K387" s="31">
        <v>1708</v>
      </c>
      <c r="L387" s="31">
        <v>1665</v>
      </c>
      <c r="M387" s="31">
        <v>0.98946000000000001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251.25</v>
      </c>
      <c r="D388" s="36">
        <v>248.91666666666666</v>
      </c>
      <c r="E388" s="36">
        <v>244.83333333333331</v>
      </c>
      <c r="F388" s="36">
        <v>238.41666666666666</v>
      </c>
      <c r="G388" s="36">
        <v>234.33333333333331</v>
      </c>
      <c r="H388" s="36">
        <v>255.33333333333331</v>
      </c>
      <c r="I388" s="36">
        <v>259.41666666666663</v>
      </c>
      <c r="J388" s="36">
        <v>265.83333333333331</v>
      </c>
      <c r="K388" s="31">
        <v>253</v>
      </c>
      <c r="L388" s="31">
        <v>242.5</v>
      </c>
      <c r="M388" s="31">
        <v>61.428379999999997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496.8</v>
      </c>
      <c r="D389" s="36">
        <v>492.16666666666669</v>
      </c>
      <c r="E389" s="36">
        <v>482.63333333333338</v>
      </c>
      <c r="F389" s="36">
        <v>468.4666666666667</v>
      </c>
      <c r="G389" s="36">
        <v>458.93333333333339</v>
      </c>
      <c r="H389" s="36">
        <v>506.33333333333337</v>
      </c>
      <c r="I389" s="36">
        <v>515.86666666666667</v>
      </c>
      <c r="J389" s="36">
        <v>530.0333333333333</v>
      </c>
      <c r="K389" s="31">
        <v>501.7</v>
      </c>
      <c r="L389" s="31">
        <v>478</v>
      </c>
      <c r="M389" s="31">
        <v>324.16014999999999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674.75</v>
      </c>
      <c r="D390" s="36">
        <v>677.01666666666665</v>
      </c>
      <c r="E390" s="36">
        <v>668.48333333333335</v>
      </c>
      <c r="F390" s="36">
        <v>662.2166666666667</v>
      </c>
      <c r="G390" s="36">
        <v>653.68333333333339</v>
      </c>
      <c r="H390" s="36">
        <v>683.2833333333333</v>
      </c>
      <c r="I390" s="36">
        <v>691.81666666666661</v>
      </c>
      <c r="J390" s="36">
        <v>698.08333333333326</v>
      </c>
      <c r="K390" s="31">
        <v>685.55</v>
      </c>
      <c r="L390" s="31">
        <v>670.75</v>
      </c>
      <c r="M390" s="31">
        <v>1.33683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650.79999999999995</v>
      </c>
      <c r="D391" s="36">
        <v>650.23333333333323</v>
      </c>
      <c r="E391" s="36">
        <v>641.66666666666652</v>
      </c>
      <c r="F391" s="36">
        <v>632.5333333333333</v>
      </c>
      <c r="G391" s="36">
        <v>623.96666666666658</v>
      </c>
      <c r="H391" s="36">
        <v>659.36666666666645</v>
      </c>
      <c r="I391" s="36">
        <v>667.93333333333328</v>
      </c>
      <c r="J391" s="36">
        <v>677.06666666666638</v>
      </c>
      <c r="K391" s="31">
        <v>658.8</v>
      </c>
      <c r="L391" s="31">
        <v>641.1</v>
      </c>
      <c r="M391" s="31">
        <v>13.51215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1718.1</v>
      </c>
      <c r="D392" s="36">
        <v>1717.5333333333335</v>
      </c>
      <c r="E392" s="36">
        <v>1700.116666666667</v>
      </c>
      <c r="F392" s="36">
        <v>1682.1333333333334</v>
      </c>
      <c r="G392" s="36">
        <v>1664.7166666666669</v>
      </c>
      <c r="H392" s="36">
        <v>1735.5166666666671</v>
      </c>
      <c r="I392" s="36">
        <v>1752.9333333333336</v>
      </c>
      <c r="J392" s="36">
        <v>1770.9166666666672</v>
      </c>
      <c r="K392" s="31">
        <v>1734.95</v>
      </c>
      <c r="L392" s="31">
        <v>1699.55</v>
      </c>
      <c r="M392" s="31">
        <v>3.2009799999999999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374.55</v>
      </c>
      <c r="D393" s="36">
        <v>375.64999999999992</v>
      </c>
      <c r="E393" s="36">
        <v>369.29999999999984</v>
      </c>
      <c r="F393" s="36">
        <v>364.0499999999999</v>
      </c>
      <c r="G393" s="36">
        <v>357.69999999999982</v>
      </c>
      <c r="H393" s="36">
        <v>380.89999999999986</v>
      </c>
      <c r="I393" s="36">
        <v>387.24999999999989</v>
      </c>
      <c r="J393" s="36">
        <v>392.49999999999989</v>
      </c>
      <c r="K393" s="31">
        <v>382</v>
      </c>
      <c r="L393" s="31">
        <v>370.4</v>
      </c>
      <c r="M393" s="31">
        <v>272.49200000000002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378.65</v>
      </c>
      <c r="D394" s="36">
        <v>377.85000000000008</v>
      </c>
      <c r="E394" s="36">
        <v>372.90000000000015</v>
      </c>
      <c r="F394" s="36">
        <v>367.15000000000009</v>
      </c>
      <c r="G394" s="36">
        <v>362.20000000000016</v>
      </c>
      <c r="H394" s="36">
        <v>383.60000000000014</v>
      </c>
      <c r="I394" s="36">
        <v>388.55000000000007</v>
      </c>
      <c r="J394" s="36">
        <v>394.30000000000013</v>
      </c>
      <c r="K394" s="31">
        <v>382.8</v>
      </c>
      <c r="L394" s="31">
        <v>372.1</v>
      </c>
      <c r="M394" s="31">
        <v>27.49701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1308.3499999999999</v>
      </c>
      <c r="D395" s="36">
        <v>1308.1000000000001</v>
      </c>
      <c r="E395" s="36">
        <v>1290.2500000000002</v>
      </c>
      <c r="F395" s="36">
        <v>1272.1500000000001</v>
      </c>
      <c r="G395" s="36">
        <v>1254.3000000000002</v>
      </c>
      <c r="H395" s="36">
        <v>1326.2000000000003</v>
      </c>
      <c r="I395" s="36">
        <v>1344.0500000000002</v>
      </c>
      <c r="J395" s="36">
        <v>1362.1500000000003</v>
      </c>
      <c r="K395" s="31">
        <v>1325.95</v>
      </c>
      <c r="L395" s="31">
        <v>1290</v>
      </c>
      <c r="M395" s="31">
        <v>0.63529999999999998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279.55</v>
      </c>
      <c r="D396" s="36">
        <v>278.43333333333334</v>
      </c>
      <c r="E396" s="36">
        <v>273.16666666666669</v>
      </c>
      <c r="F396" s="36">
        <v>266.78333333333336</v>
      </c>
      <c r="G396" s="36">
        <v>261.51666666666671</v>
      </c>
      <c r="H396" s="36">
        <v>284.81666666666666</v>
      </c>
      <c r="I396" s="36">
        <v>290.08333333333331</v>
      </c>
      <c r="J396" s="36">
        <v>296.46666666666664</v>
      </c>
      <c r="K396" s="31">
        <v>283.7</v>
      </c>
      <c r="L396" s="31">
        <v>272.05</v>
      </c>
      <c r="M396" s="31">
        <v>7.5628399999999996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711.4</v>
      </c>
      <c r="D397" s="36">
        <v>709.08333333333337</v>
      </c>
      <c r="E397" s="36">
        <v>701.16666666666674</v>
      </c>
      <c r="F397" s="36">
        <v>690.93333333333339</v>
      </c>
      <c r="G397" s="36">
        <v>683.01666666666677</v>
      </c>
      <c r="H397" s="36">
        <v>719.31666666666672</v>
      </c>
      <c r="I397" s="36">
        <v>727.23333333333346</v>
      </c>
      <c r="J397" s="36">
        <v>737.4666666666667</v>
      </c>
      <c r="K397" s="31">
        <v>717</v>
      </c>
      <c r="L397" s="31">
        <v>698.85</v>
      </c>
      <c r="M397" s="31">
        <v>3.0984600000000002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154.44999999999999</v>
      </c>
      <c r="D398" s="36">
        <v>152.95000000000002</v>
      </c>
      <c r="E398" s="36">
        <v>150.60000000000002</v>
      </c>
      <c r="F398" s="36">
        <v>146.75</v>
      </c>
      <c r="G398" s="36">
        <v>144.4</v>
      </c>
      <c r="H398" s="36">
        <v>156.80000000000004</v>
      </c>
      <c r="I398" s="36">
        <v>159.15</v>
      </c>
      <c r="J398" s="36">
        <v>163.00000000000006</v>
      </c>
      <c r="K398" s="31">
        <v>155.30000000000001</v>
      </c>
      <c r="L398" s="31">
        <v>149.1</v>
      </c>
      <c r="M398" s="31">
        <v>33.15043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3429.55</v>
      </c>
      <c r="D399" s="36">
        <v>3421.0166666666669</v>
      </c>
      <c r="E399" s="36">
        <v>3365.6333333333337</v>
      </c>
      <c r="F399" s="36">
        <v>3301.7166666666667</v>
      </c>
      <c r="G399" s="36">
        <v>3246.3333333333335</v>
      </c>
      <c r="H399" s="36">
        <v>3484.9333333333338</v>
      </c>
      <c r="I399" s="36">
        <v>3540.3166666666671</v>
      </c>
      <c r="J399" s="36">
        <v>3604.233333333334</v>
      </c>
      <c r="K399" s="31">
        <v>3476.4</v>
      </c>
      <c r="L399" s="31">
        <v>3357.1</v>
      </c>
      <c r="M399" s="31">
        <v>0.31830999999999998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76.349999999999994</v>
      </c>
      <c r="D400" s="36">
        <v>77.11666666666666</v>
      </c>
      <c r="E400" s="36">
        <v>75.333333333333314</v>
      </c>
      <c r="F400" s="36">
        <v>74.316666666666649</v>
      </c>
      <c r="G400" s="36">
        <v>72.533333333333303</v>
      </c>
      <c r="H400" s="36">
        <v>78.133333333333326</v>
      </c>
      <c r="I400" s="36">
        <v>79.916666666666657</v>
      </c>
      <c r="J400" s="36">
        <v>80.933333333333337</v>
      </c>
      <c r="K400" s="31">
        <v>78.900000000000006</v>
      </c>
      <c r="L400" s="31">
        <v>76.099999999999994</v>
      </c>
      <c r="M400" s="31">
        <v>38.457450000000001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2471.65</v>
      </c>
      <c r="D401" s="36">
        <v>2426.7666666666669</v>
      </c>
      <c r="E401" s="36">
        <v>2354.8833333333337</v>
      </c>
      <c r="F401" s="36">
        <v>2238.1166666666668</v>
      </c>
      <c r="G401" s="36">
        <v>2166.2333333333336</v>
      </c>
      <c r="H401" s="36">
        <v>2543.5333333333338</v>
      </c>
      <c r="I401" s="36">
        <v>2615.416666666667</v>
      </c>
      <c r="J401" s="36">
        <v>2732.1833333333338</v>
      </c>
      <c r="K401" s="31">
        <v>2498.65</v>
      </c>
      <c r="L401" s="31">
        <v>2310</v>
      </c>
      <c r="M401" s="31">
        <v>9.1055299999999999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208.8</v>
      </c>
      <c r="D402" s="36">
        <v>208.13333333333333</v>
      </c>
      <c r="E402" s="36">
        <v>204.91666666666666</v>
      </c>
      <c r="F402" s="36">
        <v>201.03333333333333</v>
      </c>
      <c r="G402" s="36">
        <v>197.81666666666666</v>
      </c>
      <c r="H402" s="36">
        <v>212.01666666666665</v>
      </c>
      <c r="I402" s="36">
        <v>215.23333333333335</v>
      </c>
      <c r="J402" s="36">
        <v>219.11666666666665</v>
      </c>
      <c r="K402" s="31">
        <v>211.35</v>
      </c>
      <c r="L402" s="31">
        <v>204.25</v>
      </c>
      <c r="M402" s="31">
        <v>13.73282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2939.9</v>
      </c>
      <c r="D403" s="36">
        <v>2912.2999999999997</v>
      </c>
      <c r="E403" s="36">
        <v>2880.5999999999995</v>
      </c>
      <c r="F403" s="36">
        <v>2821.2999999999997</v>
      </c>
      <c r="G403" s="36">
        <v>2789.5999999999995</v>
      </c>
      <c r="H403" s="36">
        <v>2971.5999999999995</v>
      </c>
      <c r="I403" s="36">
        <v>3003.2999999999993</v>
      </c>
      <c r="J403" s="36">
        <v>3062.5999999999995</v>
      </c>
      <c r="K403" s="31">
        <v>2944</v>
      </c>
      <c r="L403" s="31">
        <v>2853</v>
      </c>
      <c r="M403" s="31">
        <v>92.793480000000002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111.4</v>
      </c>
      <c r="D404" s="36">
        <v>110.85000000000001</v>
      </c>
      <c r="E404" s="36">
        <v>108.00000000000001</v>
      </c>
      <c r="F404" s="36">
        <v>104.60000000000001</v>
      </c>
      <c r="G404" s="36">
        <v>101.75000000000001</v>
      </c>
      <c r="H404" s="36">
        <v>114.25000000000001</v>
      </c>
      <c r="I404" s="36">
        <v>117.10000000000001</v>
      </c>
      <c r="J404" s="36">
        <v>120.50000000000001</v>
      </c>
      <c r="K404" s="31">
        <v>113.7</v>
      </c>
      <c r="L404" s="31">
        <v>107.45</v>
      </c>
      <c r="M404" s="31">
        <v>56.571249999999999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1494.85</v>
      </c>
      <c r="D405" s="36">
        <v>1497.2833333333335</v>
      </c>
      <c r="E405" s="36">
        <v>1477.5666666666671</v>
      </c>
      <c r="F405" s="36">
        <v>1460.2833333333335</v>
      </c>
      <c r="G405" s="36">
        <v>1440.5666666666671</v>
      </c>
      <c r="H405" s="36">
        <v>1514.5666666666671</v>
      </c>
      <c r="I405" s="36">
        <v>1534.2833333333338</v>
      </c>
      <c r="J405" s="36">
        <v>1551.5666666666671</v>
      </c>
      <c r="K405" s="31">
        <v>1517</v>
      </c>
      <c r="L405" s="31">
        <v>1480</v>
      </c>
      <c r="M405" s="31">
        <v>1.67804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84.6</v>
      </c>
      <c r="D406" s="36">
        <v>84.183333333333323</v>
      </c>
      <c r="E406" s="36">
        <v>83.516666666666652</v>
      </c>
      <c r="F406" s="36">
        <v>82.433333333333323</v>
      </c>
      <c r="G406" s="36">
        <v>81.766666666666652</v>
      </c>
      <c r="H406" s="36">
        <v>85.266666666666652</v>
      </c>
      <c r="I406" s="36">
        <v>85.933333333333309</v>
      </c>
      <c r="J406" s="36">
        <v>87.016666666666652</v>
      </c>
      <c r="K406" s="31">
        <v>84.85</v>
      </c>
      <c r="L406" s="31">
        <v>83.1</v>
      </c>
      <c r="M406" s="31">
        <v>12.043419999999999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715.55</v>
      </c>
      <c r="D407" s="36">
        <v>714.5</v>
      </c>
      <c r="E407" s="36">
        <v>705.4</v>
      </c>
      <c r="F407" s="36">
        <v>695.25</v>
      </c>
      <c r="G407" s="36">
        <v>686.15</v>
      </c>
      <c r="H407" s="36">
        <v>724.65</v>
      </c>
      <c r="I407" s="36">
        <v>733.74999999999989</v>
      </c>
      <c r="J407" s="36">
        <v>743.9</v>
      </c>
      <c r="K407" s="31">
        <v>723.6</v>
      </c>
      <c r="L407" s="31">
        <v>704.35</v>
      </c>
      <c r="M407" s="31">
        <v>19.56654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1425.85</v>
      </c>
      <c r="D408" s="36">
        <v>1428.6166666666668</v>
      </c>
      <c r="E408" s="36">
        <v>1417.2333333333336</v>
      </c>
      <c r="F408" s="36">
        <v>1408.6166666666668</v>
      </c>
      <c r="G408" s="36">
        <v>1397.2333333333336</v>
      </c>
      <c r="H408" s="36">
        <v>1437.2333333333336</v>
      </c>
      <c r="I408" s="36">
        <v>1448.6166666666668</v>
      </c>
      <c r="J408" s="36">
        <v>1457.2333333333336</v>
      </c>
      <c r="K408" s="31">
        <v>1440</v>
      </c>
      <c r="L408" s="31">
        <v>1420</v>
      </c>
      <c r="M408" s="31">
        <v>12.799289999999999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133.35</v>
      </c>
      <c r="D409" s="36">
        <v>132.38333333333333</v>
      </c>
      <c r="E409" s="36">
        <v>130.06666666666666</v>
      </c>
      <c r="F409" s="36">
        <v>126.78333333333333</v>
      </c>
      <c r="G409" s="36">
        <v>124.46666666666667</v>
      </c>
      <c r="H409" s="36">
        <v>135.66666666666666</v>
      </c>
      <c r="I409" s="36">
        <v>137.98333333333332</v>
      </c>
      <c r="J409" s="36">
        <v>141.26666666666665</v>
      </c>
      <c r="K409" s="31">
        <v>134.69999999999999</v>
      </c>
      <c r="L409" s="31">
        <v>129.1</v>
      </c>
      <c r="M409" s="31">
        <v>174.54203999999999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6175</v>
      </c>
      <c r="D410" s="36">
        <v>6176.1833333333334</v>
      </c>
      <c r="E410" s="36">
        <v>6102.3666666666668</v>
      </c>
      <c r="F410" s="36">
        <v>6029.7333333333336</v>
      </c>
      <c r="G410" s="36">
        <v>5955.916666666667</v>
      </c>
      <c r="H410" s="36">
        <v>6248.8166666666666</v>
      </c>
      <c r="I410" s="36">
        <v>6322.6333333333341</v>
      </c>
      <c r="J410" s="36">
        <v>6395.2666666666664</v>
      </c>
      <c r="K410" s="31">
        <v>6250</v>
      </c>
      <c r="L410" s="31">
        <v>6103.55</v>
      </c>
      <c r="M410" s="31">
        <v>0.16883000000000001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2312.3000000000002</v>
      </c>
      <c r="D411" s="36">
        <v>2289.1</v>
      </c>
      <c r="E411" s="36">
        <v>2261.25</v>
      </c>
      <c r="F411" s="36">
        <v>2210.2000000000003</v>
      </c>
      <c r="G411" s="36">
        <v>2182.3500000000004</v>
      </c>
      <c r="H411" s="36">
        <v>2340.1499999999996</v>
      </c>
      <c r="I411" s="36">
        <v>2367.9999999999991</v>
      </c>
      <c r="J411" s="36">
        <v>2419.0499999999993</v>
      </c>
      <c r="K411" s="31">
        <v>2316.9499999999998</v>
      </c>
      <c r="L411" s="31">
        <v>2238.0500000000002</v>
      </c>
      <c r="M411" s="31">
        <v>5.0894399999999997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2001.65</v>
      </c>
      <c r="D412" s="36">
        <v>2006.55</v>
      </c>
      <c r="E412" s="36">
        <v>1980.6</v>
      </c>
      <c r="F412" s="36">
        <v>1959.55</v>
      </c>
      <c r="G412" s="36">
        <v>1933.6</v>
      </c>
      <c r="H412" s="36">
        <v>2027.6</v>
      </c>
      <c r="I412" s="36">
        <v>2053.5500000000002</v>
      </c>
      <c r="J412" s="36">
        <v>2074.6</v>
      </c>
      <c r="K412" s="31">
        <v>2032.5</v>
      </c>
      <c r="L412" s="31">
        <v>1985.5</v>
      </c>
      <c r="M412" s="31">
        <v>0.21970999999999999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156.69999999999999</v>
      </c>
      <c r="D413" s="36">
        <v>155.33333333333334</v>
      </c>
      <c r="E413" s="36">
        <v>152.66666666666669</v>
      </c>
      <c r="F413" s="36">
        <v>148.63333333333335</v>
      </c>
      <c r="G413" s="36">
        <v>145.9666666666667</v>
      </c>
      <c r="H413" s="36">
        <v>159.36666666666667</v>
      </c>
      <c r="I413" s="36">
        <v>162.03333333333336</v>
      </c>
      <c r="J413" s="36">
        <v>166.06666666666666</v>
      </c>
      <c r="K413" s="31">
        <v>158</v>
      </c>
      <c r="L413" s="31">
        <v>151.30000000000001</v>
      </c>
      <c r="M413" s="31">
        <v>306.95632000000001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9573.65</v>
      </c>
      <c r="D414" s="36">
        <v>9424.5833333333339</v>
      </c>
      <c r="E414" s="36">
        <v>9219.1666666666679</v>
      </c>
      <c r="F414" s="36">
        <v>8864.6833333333343</v>
      </c>
      <c r="G414" s="36">
        <v>8659.2666666666682</v>
      </c>
      <c r="H414" s="36">
        <v>9779.0666666666675</v>
      </c>
      <c r="I414" s="36">
        <v>9984.4833333333354</v>
      </c>
      <c r="J414" s="36">
        <v>10338.966666666667</v>
      </c>
      <c r="K414" s="31">
        <v>9630</v>
      </c>
      <c r="L414" s="31">
        <v>9070.1</v>
      </c>
      <c r="M414" s="31">
        <v>0.50912999999999997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1481.75</v>
      </c>
      <c r="D415" s="36">
        <v>1480.6499999999999</v>
      </c>
      <c r="E415" s="36">
        <v>1449.3499999999997</v>
      </c>
      <c r="F415" s="36">
        <v>1416.9499999999998</v>
      </c>
      <c r="G415" s="36">
        <v>1385.6499999999996</v>
      </c>
      <c r="H415" s="36">
        <v>1513.0499999999997</v>
      </c>
      <c r="I415" s="36">
        <v>1544.35</v>
      </c>
      <c r="J415" s="36">
        <v>1576.7499999999998</v>
      </c>
      <c r="K415" s="31">
        <v>1511.95</v>
      </c>
      <c r="L415" s="31">
        <v>1448.25</v>
      </c>
      <c r="M415" s="31">
        <v>0.61907000000000001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553.1</v>
      </c>
      <c r="D416" s="36">
        <v>548.75000000000011</v>
      </c>
      <c r="E416" s="36">
        <v>539.55000000000018</v>
      </c>
      <c r="F416" s="36">
        <v>526.00000000000011</v>
      </c>
      <c r="G416" s="36">
        <v>516.80000000000018</v>
      </c>
      <c r="H416" s="36">
        <v>562.30000000000018</v>
      </c>
      <c r="I416" s="36">
        <v>571.50000000000023</v>
      </c>
      <c r="J416" s="36">
        <v>585.05000000000018</v>
      </c>
      <c r="K416" s="31">
        <v>557.95000000000005</v>
      </c>
      <c r="L416" s="31">
        <v>535.20000000000005</v>
      </c>
      <c r="M416" s="31">
        <v>7.7824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4153.8999999999996</v>
      </c>
      <c r="D417" s="36">
        <v>4199.1166666666659</v>
      </c>
      <c r="E417" s="36">
        <v>4097.8333333333321</v>
      </c>
      <c r="F417" s="36">
        <v>4041.7666666666664</v>
      </c>
      <c r="G417" s="36">
        <v>3940.4833333333327</v>
      </c>
      <c r="H417" s="36">
        <v>4255.1833333333316</v>
      </c>
      <c r="I417" s="36">
        <v>4356.4666666666662</v>
      </c>
      <c r="J417" s="36">
        <v>4412.533333333331</v>
      </c>
      <c r="K417" s="31">
        <v>4300.3999999999996</v>
      </c>
      <c r="L417" s="31">
        <v>4143.05</v>
      </c>
      <c r="M417" s="31">
        <v>1.18103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745.05</v>
      </c>
      <c r="D418" s="36">
        <v>733.7833333333333</v>
      </c>
      <c r="E418" s="36">
        <v>722.51666666666665</v>
      </c>
      <c r="F418" s="36">
        <v>699.98333333333335</v>
      </c>
      <c r="G418" s="36">
        <v>688.7166666666667</v>
      </c>
      <c r="H418" s="36">
        <v>756.31666666666661</v>
      </c>
      <c r="I418" s="36">
        <v>767.58333333333326</v>
      </c>
      <c r="J418" s="36">
        <v>790.11666666666656</v>
      </c>
      <c r="K418" s="31">
        <v>745.05</v>
      </c>
      <c r="L418" s="31">
        <v>711.25</v>
      </c>
      <c r="M418" s="31">
        <v>2.1796000000000002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26077.5</v>
      </c>
      <c r="D419" s="36">
        <v>25946.233333333334</v>
      </c>
      <c r="E419" s="36">
        <v>25642.466666666667</v>
      </c>
      <c r="F419" s="36">
        <v>25207.433333333334</v>
      </c>
      <c r="G419" s="36">
        <v>24903.666666666668</v>
      </c>
      <c r="H419" s="36">
        <v>26381.266666666666</v>
      </c>
      <c r="I419" s="36">
        <v>26685.033333333336</v>
      </c>
      <c r="J419" s="36">
        <v>27120.066666666666</v>
      </c>
      <c r="K419" s="31">
        <v>26250</v>
      </c>
      <c r="L419" s="31">
        <v>25511.200000000001</v>
      </c>
      <c r="M419" s="31">
        <v>0.77512999999999999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43</v>
      </c>
      <c r="D420" s="36">
        <v>42.366666666666667</v>
      </c>
      <c r="E420" s="36">
        <v>41.233333333333334</v>
      </c>
      <c r="F420" s="36">
        <v>39.466666666666669</v>
      </c>
      <c r="G420" s="36">
        <v>38.333333333333336</v>
      </c>
      <c r="H420" s="36">
        <v>44.133333333333333</v>
      </c>
      <c r="I420" s="36">
        <v>45.266666666666673</v>
      </c>
      <c r="J420" s="36">
        <v>47.033333333333331</v>
      </c>
      <c r="K420" s="31">
        <v>43.5</v>
      </c>
      <c r="L420" s="31">
        <v>40.6</v>
      </c>
      <c r="M420" s="31">
        <v>201.01775000000001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2497.9499999999998</v>
      </c>
      <c r="D421" s="36">
        <v>2488.3166666666666</v>
      </c>
      <c r="E421" s="36">
        <v>2469.6833333333334</v>
      </c>
      <c r="F421" s="36">
        <v>2441.416666666667</v>
      </c>
      <c r="G421" s="36">
        <v>2422.7833333333338</v>
      </c>
      <c r="H421" s="36">
        <v>2516.583333333333</v>
      </c>
      <c r="I421" s="36">
        <v>2535.2166666666662</v>
      </c>
      <c r="J421" s="36">
        <v>2563.4833333333327</v>
      </c>
      <c r="K421" s="31">
        <v>2506.9499999999998</v>
      </c>
      <c r="L421" s="31">
        <v>2460.0500000000002</v>
      </c>
      <c r="M421" s="31">
        <v>7.41378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625.20000000000005</v>
      </c>
      <c r="D422" s="36">
        <v>621.65</v>
      </c>
      <c r="E422" s="36">
        <v>603.54999999999995</v>
      </c>
      <c r="F422" s="36">
        <v>581.9</v>
      </c>
      <c r="G422" s="36">
        <v>563.79999999999995</v>
      </c>
      <c r="H422" s="36">
        <v>643.29999999999995</v>
      </c>
      <c r="I422" s="36">
        <v>661.40000000000009</v>
      </c>
      <c r="J422" s="36">
        <v>683.05</v>
      </c>
      <c r="K422" s="31">
        <v>639.75</v>
      </c>
      <c r="L422" s="31">
        <v>600</v>
      </c>
      <c r="M422" s="31">
        <v>3.7113499999999999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6875.1</v>
      </c>
      <c r="D423" s="36">
        <v>6825.6833333333334</v>
      </c>
      <c r="E423" s="36">
        <v>6755.416666666667</v>
      </c>
      <c r="F423" s="36">
        <v>6635.7333333333336</v>
      </c>
      <c r="G423" s="36">
        <v>6565.4666666666672</v>
      </c>
      <c r="H423" s="36">
        <v>6945.3666666666668</v>
      </c>
      <c r="I423" s="36">
        <v>7015.6333333333332</v>
      </c>
      <c r="J423" s="36">
        <v>7135.3166666666666</v>
      </c>
      <c r="K423" s="31">
        <v>6895.95</v>
      </c>
      <c r="L423" s="31">
        <v>6706</v>
      </c>
      <c r="M423" s="31">
        <v>2.6314500000000001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1282.75</v>
      </c>
      <c r="D424" s="36">
        <v>1264</v>
      </c>
      <c r="E424" s="36">
        <v>1228</v>
      </c>
      <c r="F424" s="36">
        <v>1173.25</v>
      </c>
      <c r="G424" s="36">
        <v>1137.25</v>
      </c>
      <c r="H424" s="36">
        <v>1318.75</v>
      </c>
      <c r="I424" s="36">
        <v>1354.75</v>
      </c>
      <c r="J424" s="36">
        <v>1409.5</v>
      </c>
      <c r="K424" s="31">
        <v>1300</v>
      </c>
      <c r="L424" s="31">
        <v>1209.25</v>
      </c>
      <c r="M424" s="31">
        <v>5.7577400000000001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2086</v>
      </c>
      <c r="D425" s="36">
        <v>2064.6666666666665</v>
      </c>
      <c r="E425" s="36">
        <v>1996.333333333333</v>
      </c>
      <c r="F425" s="36">
        <v>1906.6666666666665</v>
      </c>
      <c r="G425" s="36">
        <v>1838.333333333333</v>
      </c>
      <c r="H425" s="36">
        <v>2154.333333333333</v>
      </c>
      <c r="I425" s="36">
        <v>2222.6666666666661</v>
      </c>
      <c r="J425" s="36">
        <v>2312.333333333333</v>
      </c>
      <c r="K425" s="31">
        <v>2133</v>
      </c>
      <c r="L425" s="31">
        <v>1975</v>
      </c>
      <c r="M425" s="31">
        <v>5.4948600000000001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9295</v>
      </c>
      <c r="D426" s="36">
        <v>9259.6666666666661</v>
      </c>
      <c r="E426" s="36">
        <v>9169.3333333333321</v>
      </c>
      <c r="F426" s="36">
        <v>9043.6666666666661</v>
      </c>
      <c r="G426" s="36">
        <v>8953.3333333333321</v>
      </c>
      <c r="H426" s="36">
        <v>9385.3333333333321</v>
      </c>
      <c r="I426" s="36">
        <v>9475.6666666666642</v>
      </c>
      <c r="J426" s="36">
        <v>9601.3333333333321</v>
      </c>
      <c r="K426" s="31">
        <v>9350</v>
      </c>
      <c r="L426" s="31">
        <v>9134</v>
      </c>
      <c r="M426" s="31">
        <v>0.92974999999999997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664.45</v>
      </c>
      <c r="D427" s="36">
        <v>660.16666666666663</v>
      </c>
      <c r="E427" s="36">
        <v>654.38333333333321</v>
      </c>
      <c r="F427" s="36">
        <v>644.31666666666661</v>
      </c>
      <c r="G427" s="36">
        <v>638.53333333333319</v>
      </c>
      <c r="H427" s="36">
        <v>670.23333333333323</v>
      </c>
      <c r="I427" s="36">
        <v>676.01666666666677</v>
      </c>
      <c r="J427" s="36">
        <v>686.08333333333326</v>
      </c>
      <c r="K427" s="31">
        <v>665.95</v>
      </c>
      <c r="L427" s="31">
        <v>650.1</v>
      </c>
      <c r="M427" s="31">
        <v>8.4353599999999993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586.04999999999995</v>
      </c>
      <c r="D428" s="36">
        <v>572.98333333333323</v>
      </c>
      <c r="E428" s="36">
        <v>555.96666666666647</v>
      </c>
      <c r="F428" s="36">
        <v>525.88333333333321</v>
      </c>
      <c r="G428" s="36">
        <v>508.86666666666645</v>
      </c>
      <c r="H428" s="36">
        <v>603.06666666666649</v>
      </c>
      <c r="I428" s="36">
        <v>620.08333333333314</v>
      </c>
      <c r="J428" s="36">
        <v>650.16666666666652</v>
      </c>
      <c r="K428" s="31">
        <v>590</v>
      </c>
      <c r="L428" s="31">
        <v>542.9</v>
      </c>
      <c r="M428" s="31">
        <v>38.142189999999999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499.6</v>
      </c>
      <c r="D429" s="36">
        <v>501.01666666666665</v>
      </c>
      <c r="E429" s="36">
        <v>497.58333333333331</v>
      </c>
      <c r="F429" s="36">
        <v>495.56666666666666</v>
      </c>
      <c r="G429" s="36">
        <v>492.13333333333333</v>
      </c>
      <c r="H429" s="36">
        <v>503.0333333333333</v>
      </c>
      <c r="I429" s="36">
        <v>506.4666666666667</v>
      </c>
      <c r="J429" s="36">
        <v>508.48333333333329</v>
      </c>
      <c r="K429" s="31">
        <v>504.45</v>
      </c>
      <c r="L429" s="31">
        <v>499</v>
      </c>
      <c r="M429" s="31">
        <v>10.95157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829.95</v>
      </c>
      <c r="D430" s="36">
        <v>823.98333333333323</v>
      </c>
      <c r="E430" s="36">
        <v>816.46666666666647</v>
      </c>
      <c r="F430" s="36">
        <v>802.98333333333323</v>
      </c>
      <c r="G430" s="36">
        <v>795.46666666666647</v>
      </c>
      <c r="H430" s="36">
        <v>837.46666666666647</v>
      </c>
      <c r="I430" s="36">
        <v>844.98333333333312</v>
      </c>
      <c r="J430" s="36">
        <v>858.46666666666647</v>
      </c>
      <c r="K430" s="31">
        <v>831.5</v>
      </c>
      <c r="L430" s="31">
        <v>810.5</v>
      </c>
      <c r="M430" s="31">
        <v>250.61284000000001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152.75</v>
      </c>
      <c r="D431" s="36">
        <v>150.73333333333335</v>
      </c>
      <c r="E431" s="36">
        <v>147.6166666666667</v>
      </c>
      <c r="F431" s="36">
        <v>142.48333333333335</v>
      </c>
      <c r="G431" s="36">
        <v>139.3666666666667</v>
      </c>
      <c r="H431" s="36">
        <v>155.8666666666667</v>
      </c>
      <c r="I431" s="36">
        <v>158.98333333333338</v>
      </c>
      <c r="J431" s="36">
        <v>164.1166666666667</v>
      </c>
      <c r="K431" s="31">
        <v>153.85</v>
      </c>
      <c r="L431" s="31">
        <v>145.6</v>
      </c>
      <c r="M431" s="31">
        <v>412.07265999999998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721.75</v>
      </c>
      <c r="D432" s="36">
        <v>715.61666666666667</v>
      </c>
      <c r="E432" s="36">
        <v>701.23333333333335</v>
      </c>
      <c r="F432" s="36">
        <v>680.7166666666667</v>
      </c>
      <c r="G432" s="36">
        <v>666.33333333333337</v>
      </c>
      <c r="H432" s="36">
        <v>736.13333333333333</v>
      </c>
      <c r="I432" s="36">
        <v>750.51666666666677</v>
      </c>
      <c r="J432" s="36">
        <v>771.0333333333333</v>
      </c>
      <c r="K432" s="31">
        <v>730</v>
      </c>
      <c r="L432" s="31">
        <v>695.1</v>
      </c>
      <c r="M432" s="31">
        <v>16.712759999999999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125.85</v>
      </c>
      <c r="D433" s="36">
        <v>125.84999999999998</v>
      </c>
      <c r="E433" s="36">
        <v>121.99999999999997</v>
      </c>
      <c r="F433" s="36">
        <v>118.14999999999999</v>
      </c>
      <c r="G433" s="36">
        <v>114.29999999999998</v>
      </c>
      <c r="H433" s="36">
        <v>129.69999999999996</v>
      </c>
      <c r="I433" s="36">
        <v>133.54999999999995</v>
      </c>
      <c r="J433" s="36">
        <v>137.39999999999995</v>
      </c>
      <c r="K433" s="31">
        <v>129.69999999999999</v>
      </c>
      <c r="L433" s="31">
        <v>122</v>
      </c>
      <c r="M433" s="31">
        <v>39.724800000000002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482.8</v>
      </c>
      <c r="D434" s="36">
        <v>481.35000000000008</v>
      </c>
      <c r="E434" s="36">
        <v>475.55000000000018</v>
      </c>
      <c r="F434" s="36">
        <v>468.30000000000013</v>
      </c>
      <c r="G434" s="36">
        <v>462.50000000000023</v>
      </c>
      <c r="H434" s="36">
        <v>488.60000000000014</v>
      </c>
      <c r="I434" s="36">
        <v>494.4</v>
      </c>
      <c r="J434" s="36">
        <v>501.65000000000009</v>
      </c>
      <c r="K434" s="31">
        <v>487.15</v>
      </c>
      <c r="L434" s="31">
        <v>474.1</v>
      </c>
      <c r="M434" s="31">
        <v>7.1977399999999996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220.8</v>
      </c>
      <c r="D435" s="36">
        <v>222.08333333333334</v>
      </c>
      <c r="E435" s="36">
        <v>217.56666666666669</v>
      </c>
      <c r="F435" s="36">
        <v>214.33333333333334</v>
      </c>
      <c r="G435" s="36">
        <v>209.81666666666669</v>
      </c>
      <c r="H435" s="36">
        <v>225.31666666666669</v>
      </c>
      <c r="I435" s="36">
        <v>229.83333333333334</v>
      </c>
      <c r="J435" s="36">
        <v>233.06666666666669</v>
      </c>
      <c r="K435" s="31">
        <v>226.6</v>
      </c>
      <c r="L435" s="31">
        <v>218.85</v>
      </c>
      <c r="M435" s="31">
        <v>14.489660000000001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1506.85</v>
      </c>
      <c r="D436" s="36">
        <v>1496.3666666666668</v>
      </c>
      <c r="E436" s="36">
        <v>1482.6333333333337</v>
      </c>
      <c r="F436" s="36">
        <v>1458.416666666667</v>
      </c>
      <c r="G436" s="36">
        <v>1444.6833333333338</v>
      </c>
      <c r="H436" s="36">
        <v>1520.5833333333335</v>
      </c>
      <c r="I436" s="36">
        <v>1534.3166666666666</v>
      </c>
      <c r="J436" s="36">
        <v>1558.5333333333333</v>
      </c>
      <c r="K436" s="31">
        <v>1510.1</v>
      </c>
      <c r="L436" s="31">
        <v>1472.15</v>
      </c>
      <c r="M436" s="31">
        <v>34.046639999999996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720.35</v>
      </c>
      <c r="D437" s="36">
        <v>719</v>
      </c>
      <c r="E437" s="36">
        <v>710.85</v>
      </c>
      <c r="F437" s="36">
        <v>701.35</v>
      </c>
      <c r="G437" s="36">
        <v>693.2</v>
      </c>
      <c r="H437" s="36">
        <v>728.5</v>
      </c>
      <c r="I437" s="36">
        <v>736.65000000000009</v>
      </c>
      <c r="J437" s="36">
        <v>746.15</v>
      </c>
      <c r="K437" s="31">
        <v>727.15</v>
      </c>
      <c r="L437" s="31">
        <v>709.5</v>
      </c>
      <c r="M437" s="31">
        <v>15.5342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4547.2</v>
      </c>
      <c r="D438" s="36">
        <v>4565.3166666666666</v>
      </c>
      <c r="E438" s="36">
        <v>4461.6333333333332</v>
      </c>
      <c r="F438" s="36">
        <v>4376.0666666666666</v>
      </c>
      <c r="G438" s="36">
        <v>4272.3833333333332</v>
      </c>
      <c r="H438" s="36">
        <v>4650.8833333333332</v>
      </c>
      <c r="I438" s="36">
        <v>4754.5666666666657</v>
      </c>
      <c r="J438" s="36">
        <v>4840.1333333333332</v>
      </c>
      <c r="K438" s="31">
        <v>4669</v>
      </c>
      <c r="L438" s="31">
        <v>4479.75</v>
      </c>
      <c r="M438" s="31">
        <v>1.42889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1254</v>
      </c>
      <c r="D439" s="36">
        <v>1250.6666666666667</v>
      </c>
      <c r="E439" s="36">
        <v>1238.3333333333335</v>
      </c>
      <c r="F439" s="36">
        <v>1222.6666666666667</v>
      </c>
      <c r="G439" s="36">
        <v>1210.3333333333335</v>
      </c>
      <c r="H439" s="36">
        <v>1266.3333333333335</v>
      </c>
      <c r="I439" s="36">
        <v>1278.666666666667</v>
      </c>
      <c r="J439" s="36">
        <v>1294.3333333333335</v>
      </c>
      <c r="K439" s="31">
        <v>1263</v>
      </c>
      <c r="L439" s="31">
        <v>1235</v>
      </c>
      <c r="M439" s="31">
        <v>0.66827000000000003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507.9</v>
      </c>
      <c r="D440" s="36">
        <v>495.08333333333331</v>
      </c>
      <c r="E440" s="36">
        <v>479.16666666666663</v>
      </c>
      <c r="F440" s="36">
        <v>450.43333333333334</v>
      </c>
      <c r="G440" s="36">
        <v>434.51666666666665</v>
      </c>
      <c r="H440" s="36">
        <v>523.81666666666661</v>
      </c>
      <c r="I440" s="36">
        <v>539.73333333333323</v>
      </c>
      <c r="J440" s="36">
        <v>568.46666666666658</v>
      </c>
      <c r="K440" s="31">
        <v>511</v>
      </c>
      <c r="L440" s="31">
        <v>466.35</v>
      </c>
      <c r="M440" s="31">
        <v>32.994999999999997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5748.55</v>
      </c>
      <c r="D441" s="36">
        <v>5715.45</v>
      </c>
      <c r="E441" s="36">
        <v>5620.95</v>
      </c>
      <c r="F441" s="36">
        <v>5493.35</v>
      </c>
      <c r="G441" s="36">
        <v>5398.85</v>
      </c>
      <c r="H441" s="36">
        <v>5843.0499999999993</v>
      </c>
      <c r="I441" s="36">
        <v>5937.5499999999993</v>
      </c>
      <c r="J441" s="36">
        <v>6065.1499999999987</v>
      </c>
      <c r="K441" s="31">
        <v>5809.95</v>
      </c>
      <c r="L441" s="31">
        <v>5587.85</v>
      </c>
      <c r="M441" s="31">
        <v>2.4926300000000001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648.29999999999995</v>
      </c>
      <c r="D442" s="36">
        <v>648.13333333333333</v>
      </c>
      <c r="E442" s="36">
        <v>637.26666666666665</v>
      </c>
      <c r="F442" s="36">
        <v>626.23333333333335</v>
      </c>
      <c r="G442" s="36">
        <v>615.36666666666667</v>
      </c>
      <c r="H442" s="36">
        <v>659.16666666666663</v>
      </c>
      <c r="I442" s="36">
        <v>670.03333333333319</v>
      </c>
      <c r="J442" s="36">
        <v>681.06666666666661</v>
      </c>
      <c r="K442" s="31">
        <v>659</v>
      </c>
      <c r="L442" s="31">
        <v>637.1</v>
      </c>
      <c r="M442" s="31">
        <v>1.08056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49.9</v>
      </c>
      <c r="D443" s="36">
        <v>49.783333333333331</v>
      </c>
      <c r="E443" s="36">
        <v>49.11666666666666</v>
      </c>
      <c r="F443" s="36">
        <v>48.333333333333329</v>
      </c>
      <c r="G443" s="36">
        <v>47.666666666666657</v>
      </c>
      <c r="H443" s="36">
        <v>50.566666666666663</v>
      </c>
      <c r="I443" s="36">
        <v>51.233333333333334</v>
      </c>
      <c r="J443" s="36">
        <v>52.016666666666666</v>
      </c>
      <c r="K443" s="31">
        <v>50.45</v>
      </c>
      <c r="L443" s="31">
        <v>49</v>
      </c>
      <c r="M443" s="31">
        <v>303.36425000000003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588.70000000000005</v>
      </c>
      <c r="D444" s="36">
        <v>581.80000000000007</v>
      </c>
      <c r="E444" s="36">
        <v>569.90000000000009</v>
      </c>
      <c r="F444" s="36">
        <v>551.1</v>
      </c>
      <c r="G444" s="36">
        <v>539.20000000000005</v>
      </c>
      <c r="H444" s="36">
        <v>600.60000000000014</v>
      </c>
      <c r="I444" s="36">
        <v>612.5</v>
      </c>
      <c r="J444" s="36">
        <v>631.30000000000018</v>
      </c>
      <c r="K444" s="31">
        <v>593.70000000000005</v>
      </c>
      <c r="L444" s="31">
        <v>563</v>
      </c>
      <c r="M444" s="31">
        <v>21.401540000000001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695.2</v>
      </c>
      <c r="D445" s="36">
        <v>691.33333333333337</v>
      </c>
      <c r="E445" s="36">
        <v>685.66666666666674</v>
      </c>
      <c r="F445" s="36">
        <v>676.13333333333333</v>
      </c>
      <c r="G445" s="36">
        <v>670.4666666666667</v>
      </c>
      <c r="H445" s="36">
        <v>700.86666666666679</v>
      </c>
      <c r="I445" s="36">
        <v>706.53333333333353</v>
      </c>
      <c r="J445" s="36">
        <v>716.06666666666683</v>
      </c>
      <c r="K445" s="31">
        <v>697</v>
      </c>
      <c r="L445" s="31">
        <v>681.8</v>
      </c>
      <c r="M445" s="31">
        <v>5.2306800000000004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464.75</v>
      </c>
      <c r="D446" s="36">
        <v>465.40000000000003</v>
      </c>
      <c r="E446" s="36">
        <v>451.85000000000008</v>
      </c>
      <c r="F446" s="36">
        <v>438.95000000000005</v>
      </c>
      <c r="G446" s="36">
        <v>425.40000000000009</v>
      </c>
      <c r="H446" s="36">
        <v>478.30000000000007</v>
      </c>
      <c r="I446" s="36">
        <v>491.85</v>
      </c>
      <c r="J446" s="36">
        <v>504.75000000000006</v>
      </c>
      <c r="K446" s="31">
        <v>478.95</v>
      </c>
      <c r="L446" s="31">
        <v>452.5</v>
      </c>
      <c r="M446" s="31">
        <v>8.8379700000000003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43.15</v>
      </c>
      <c r="D447" s="36">
        <v>43.18333333333333</v>
      </c>
      <c r="E447" s="36">
        <v>42.566666666666663</v>
      </c>
      <c r="F447" s="36">
        <v>41.983333333333334</v>
      </c>
      <c r="G447" s="36">
        <v>41.366666666666667</v>
      </c>
      <c r="H447" s="36">
        <v>43.766666666666659</v>
      </c>
      <c r="I447" s="36">
        <v>44.383333333333319</v>
      </c>
      <c r="J447" s="36">
        <v>44.966666666666654</v>
      </c>
      <c r="K447" s="31">
        <v>43.8</v>
      </c>
      <c r="L447" s="31">
        <v>42.6</v>
      </c>
      <c r="M447" s="31">
        <v>39.703870000000002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2407.65</v>
      </c>
      <c r="D448" s="36">
        <v>2408.15</v>
      </c>
      <c r="E448" s="36">
        <v>2386.65</v>
      </c>
      <c r="F448" s="36">
        <v>2365.65</v>
      </c>
      <c r="G448" s="36">
        <v>2344.15</v>
      </c>
      <c r="H448" s="36">
        <v>2429.15</v>
      </c>
      <c r="I448" s="36">
        <v>2450.65</v>
      </c>
      <c r="J448" s="36">
        <v>2471.65</v>
      </c>
      <c r="K448" s="31">
        <v>2429.65</v>
      </c>
      <c r="L448" s="31">
        <v>2387.15</v>
      </c>
      <c r="M448" s="31">
        <v>7.47356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169.85</v>
      </c>
      <c r="D449" s="36">
        <v>170.23333333333335</v>
      </c>
      <c r="E449" s="36">
        <v>168.7166666666667</v>
      </c>
      <c r="F449" s="36">
        <v>167.58333333333334</v>
      </c>
      <c r="G449" s="36">
        <v>166.06666666666669</v>
      </c>
      <c r="H449" s="36">
        <v>171.3666666666667</v>
      </c>
      <c r="I449" s="36">
        <v>172.88333333333335</v>
      </c>
      <c r="J449" s="36">
        <v>174.01666666666671</v>
      </c>
      <c r="K449" s="31">
        <v>171.75</v>
      </c>
      <c r="L449" s="31">
        <v>169.1</v>
      </c>
      <c r="M449" s="31">
        <v>4.9643699999999997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472.25</v>
      </c>
      <c r="D450" s="36">
        <v>471.5</v>
      </c>
      <c r="E450" s="36">
        <v>468.7</v>
      </c>
      <c r="F450" s="36">
        <v>465.15</v>
      </c>
      <c r="G450" s="36">
        <v>462.34999999999997</v>
      </c>
      <c r="H450" s="36">
        <v>475.05</v>
      </c>
      <c r="I450" s="36">
        <v>477.84999999999997</v>
      </c>
      <c r="J450" s="36">
        <v>481.40000000000003</v>
      </c>
      <c r="K450" s="31">
        <v>474.3</v>
      </c>
      <c r="L450" s="31">
        <v>467.95</v>
      </c>
      <c r="M450" s="31">
        <v>0.61194000000000004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910.65</v>
      </c>
      <c r="D451" s="36">
        <v>910.94999999999993</v>
      </c>
      <c r="E451" s="36">
        <v>899.49999999999989</v>
      </c>
      <c r="F451" s="36">
        <v>888.34999999999991</v>
      </c>
      <c r="G451" s="36">
        <v>876.89999999999986</v>
      </c>
      <c r="H451" s="36">
        <v>922.09999999999991</v>
      </c>
      <c r="I451" s="36">
        <v>933.55</v>
      </c>
      <c r="J451" s="36">
        <v>944.69999999999993</v>
      </c>
      <c r="K451" s="31">
        <v>922.4</v>
      </c>
      <c r="L451" s="31">
        <v>899.8</v>
      </c>
      <c r="M451" s="31">
        <v>3.8232300000000001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1056.1500000000001</v>
      </c>
      <c r="D452" s="36">
        <v>1045.2333333333333</v>
      </c>
      <c r="E452" s="36">
        <v>1028.8666666666668</v>
      </c>
      <c r="F452" s="36">
        <v>1001.5833333333335</v>
      </c>
      <c r="G452" s="36">
        <v>985.21666666666692</v>
      </c>
      <c r="H452" s="36">
        <v>1072.5166666666667</v>
      </c>
      <c r="I452" s="36">
        <v>1088.883333333333</v>
      </c>
      <c r="J452" s="36">
        <v>1116.1666666666665</v>
      </c>
      <c r="K452" s="31">
        <v>1061.5999999999999</v>
      </c>
      <c r="L452" s="31">
        <v>1017.95</v>
      </c>
      <c r="M452" s="31">
        <v>24.773779999999999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1812.75</v>
      </c>
      <c r="D453" s="36">
        <v>1803.5333333333335</v>
      </c>
      <c r="E453" s="36">
        <v>1789.3166666666671</v>
      </c>
      <c r="F453" s="36">
        <v>1765.8833333333334</v>
      </c>
      <c r="G453" s="36">
        <v>1751.666666666667</v>
      </c>
      <c r="H453" s="36">
        <v>1826.9666666666672</v>
      </c>
      <c r="I453" s="36">
        <v>1841.1833333333338</v>
      </c>
      <c r="J453" s="36">
        <v>1864.6166666666672</v>
      </c>
      <c r="K453" s="31">
        <v>1817.75</v>
      </c>
      <c r="L453" s="31">
        <v>1780.1</v>
      </c>
      <c r="M453" s="31">
        <v>4.0670400000000004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3893.95</v>
      </c>
      <c r="D454" s="36">
        <v>3882.0833333333335</v>
      </c>
      <c r="E454" s="36">
        <v>3849.166666666667</v>
      </c>
      <c r="F454" s="36">
        <v>3804.3833333333337</v>
      </c>
      <c r="G454" s="36">
        <v>3771.4666666666672</v>
      </c>
      <c r="H454" s="36">
        <v>3926.8666666666668</v>
      </c>
      <c r="I454" s="36">
        <v>3959.7833333333338</v>
      </c>
      <c r="J454" s="36">
        <v>4004.5666666666666</v>
      </c>
      <c r="K454" s="31">
        <v>3915</v>
      </c>
      <c r="L454" s="31">
        <v>3837.3</v>
      </c>
      <c r="M454" s="31">
        <v>45.524450000000002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1135.6500000000001</v>
      </c>
      <c r="D455" s="36">
        <v>1138.75</v>
      </c>
      <c r="E455" s="36">
        <v>1128.5</v>
      </c>
      <c r="F455" s="36">
        <v>1121.3499999999999</v>
      </c>
      <c r="G455" s="36">
        <v>1111.0999999999999</v>
      </c>
      <c r="H455" s="36">
        <v>1145.9000000000001</v>
      </c>
      <c r="I455" s="36">
        <v>1156.1500000000001</v>
      </c>
      <c r="J455" s="36">
        <v>1163.3000000000002</v>
      </c>
      <c r="K455" s="31">
        <v>1149</v>
      </c>
      <c r="L455" s="31">
        <v>1131.5999999999999</v>
      </c>
      <c r="M455" s="31">
        <v>18.772480000000002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7120</v>
      </c>
      <c r="D456" s="36">
        <v>7081.666666666667</v>
      </c>
      <c r="E456" s="36">
        <v>6998.3333333333339</v>
      </c>
      <c r="F456" s="36">
        <v>6876.666666666667</v>
      </c>
      <c r="G456" s="36">
        <v>6793.3333333333339</v>
      </c>
      <c r="H456" s="36">
        <v>7203.3333333333339</v>
      </c>
      <c r="I456" s="36">
        <v>7286.6666666666679</v>
      </c>
      <c r="J456" s="36">
        <v>7408.3333333333339</v>
      </c>
      <c r="K456" s="31">
        <v>7165</v>
      </c>
      <c r="L456" s="31">
        <v>6960</v>
      </c>
      <c r="M456" s="31">
        <v>2.3174600000000001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6442.3</v>
      </c>
      <c r="D457" s="36">
        <v>6473.1166666666659</v>
      </c>
      <c r="E457" s="36">
        <v>6386.2333333333318</v>
      </c>
      <c r="F457" s="36">
        <v>6330.1666666666661</v>
      </c>
      <c r="G457" s="36">
        <v>6243.2833333333319</v>
      </c>
      <c r="H457" s="36">
        <v>6529.1833333333316</v>
      </c>
      <c r="I457" s="36">
        <v>6616.0666666666648</v>
      </c>
      <c r="J457" s="36">
        <v>6672.1333333333314</v>
      </c>
      <c r="K457" s="31">
        <v>6560</v>
      </c>
      <c r="L457" s="31">
        <v>6417.05</v>
      </c>
      <c r="M457" s="31">
        <v>0.18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651.4</v>
      </c>
      <c r="D458" s="36">
        <v>643.11666666666667</v>
      </c>
      <c r="E458" s="36">
        <v>632.33333333333337</v>
      </c>
      <c r="F458" s="36">
        <v>613.26666666666665</v>
      </c>
      <c r="G458" s="36">
        <v>602.48333333333335</v>
      </c>
      <c r="H458" s="36">
        <v>662.18333333333339</v>
      </c>
      <c r="I458" s="36">
        <v>672.9666666666667</v>
      </c>
      <c r="J458" s="36">
        <v>692.03333333333342</v>
      </c>
      <c r="K458" s="31">
        <v>653.9</v>
      </c>
      <c r="L458" s="31">
        <v>624.04999999999995</v>
      </c>
      <c r="M458" s="31">
        <v>12.179679999999999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970.5</v>
      </c>
      <c r="D459" s="36">
        <v>959.58333333333337</v>
      </c>
      <c r="E459" s="36">
        <v>946.16666666666674</v>
      </c>
      <c r="F459" s="36">
        <v>921.83333333333337</v>
      </c>
      <c r="G459" s="36">
        <v>908.41666666666674</v>
      </c>
      <c r="H459" s="36">
        <v>983.91666666666674</v>
      </c>
      <c r="I459" s="36">
        <v>997.33333333333348</v>
      </c>
      <c r="J459" s="36">
        <v>1021.6666666666667</v>
      </c>
      <c r="K459" s="31">
        <v>973</v>
      </c>
      <c r="L459" s="31">
        <v>935.25</v>
      </c>
      <c r="M459" s="31">
        <v>155.77866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443.55</v>
      </c>
      <c r="D460" s="36">
        <v>438.75</v>
      </c>
      <c r="E460" s="36">
        <v>431.8</v>
      </c>
      <c r="F460" s="36">
        <v>420.05</v>
      </c>
      <c r="G460" s="36">
        <v>413.1</v>
      </c>
      <c r="H460" s="36">
        <v>450.5</v>
      </c>
      <c r="I460" s="36">
        <v>457.45000000000005</v>
      </c>
      <c r="J460" s="36">
        <v>469.2</v>
      </c>
      <c r="K460" s="31">
        <v>445.7</v>
      </c>
      <c r="L460" s="31">
        <v>427</v>
      </c>
      <c r="M460" s="31">
        <v>150.39562000000001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178.9</v>
      </c>
      <c r="D461" s="36">
        <v>176.45000000000002</v>
      </c>
      <c r="E461" s="36">
        <v>173.25000000000003</v>
      </c>
      <c r="F461" s="36">
        <v>167.60000000000002</v>
      </c>
      <c r="G461" s="36">
        <v>164.40000000000003</v>
      </c>
      <c r="H461" s="36">
        <v>182.10000000000002</v>
      </c>
      <c r="I461" s="36">
        <v>185.3</v>
      </c>
      <c r="J461" s="36">
        <v>190.95000000000002</v>
      </c>
      <c r="K461" s="31">
        <v>179.65</v>
      </c>
      <c r="L461" s="31">
        <v>170.8</v>
      </c>
      <c r="M461" s="31">
        <v>843.19866999999999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1061.4000000000001</v>
      </c>
      <c r="D462" s="36">
        <v>1060.8166666666666</v>
      </c>
      <c r="E462" s="36">
        <v>1050.5833333333333</v>
      </c>
      <c r="F462" s="36">
        <v>1039.7666666666667</v>
      </c>
      <c r="G462" s="36">
        <v>1029.5333333333333</v>
      </c>
      <c r="H462" s="36">
        <v>1071.6333333333332</v>
      </c>
      <c r="I462" s="36">
        <v>1081.8666666666668</v>
      </c>
      <c r="J462" s="36">
        <v>1092.6833333333332</v>
      </c>
      <c r="K462" s="31">
        <v>1071.05</v>
      </c>
      <c r="L462" s="31">
        <v>1050</v>
      </c>
      <c r="M462" s="31">
        <v>10.01179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74.650000000000006</v>
      </c>
      <c r="D463" s="36">
        <v>74.55</v>
      </c>
      <c r="E463" s="36">
        <v>73.699999999999989</v>
      </c>
      <c r="F463" s="36">
        <v>72.749999999999986</v>
      </c>
      <c r="G463" s="36">
        <v>71.899999999999977</v>
      </c>
      <c r="H463" s="36">
        <v>75.5</v>
      </c>
      <c r="I463" s="36">
        <v>76.349999999999994</v>
      </c>
      <c r="J463" s="36">
        <v>77.300000000000011</v>
      </c>
      <c r="K463" s="31">
        <v>75.400000000000006</v>
      </c>
      <c r="L463" s="31">
        <v>73.599999999999994</v>
      </c>
      <c r="M463" s="31">
        <v>18.14188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1377.6</v>
      </c>
      <c r="D464" s="36">
        <v>1361.8666666666666</v>
      </c>
      <c r="E464" s="36">
        <v>1342.7333333333331</v>
      </c>
      <c r="F464" s="36">
        <v>1307.8666666666666</v>
      </c>
      <c r="G464" s="36">
        <v>1288.7333333333331</v>
      </c>
      <c r="H464" s="36">
        <v>1396.7333333333331</v>
      </c>
      <c r="I464" s="36">
        <v>1415.8666666666668</v>
      </c>
      <c r="J464" s="36">
        <v>1450.7333333333331</v>
      </c>
      <c r="K464" s="31">
        <v>1381</v>
      </c>
      <c r="L464" s="31">
        <v>1327</v>
      </c>
      <c r="M464" s="31">
        <v>57.905990000000003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1284.8499999999999</v>
      </c>
      <c r="D465" s="36">
        <v>1250.4333333333332</v>
      </c>
      <c r="E465" s="36">
        <v>1195.5666666666664</v>
      </c>
      <c r="F465" s="36">
        <v>1106.2833333333333</v>
      </c>
      <c r="G465" s="36">
        <v>1051.4166666666665</v>
      </c>
      <c r="H465" s="36">
        <v>1339.7166666666662</v>
      </c>
      <c r="I465" s="36">
        <v>1394.583333333333</v>
      </c>
      <c r="J465" s="36">
        <v>1483.8666666666661</v>
      </c>
      <c r="K465" s="31">
        <v>1305.3</v>
      </c>
      <c r="L465" s="31">
        <v>1161.1500000000001</v>
      </c>
      <c r="M465" s="31">
        <v>28.81936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221</v>
      </c>
      <c r="D466" s="36">
        <v>220.26666666666665</v>
      </c>
      <c r="E466" s="36">
        <v>217.5333333333333</v>
      </c>
      <c r="F466" s="36">
        <v>214.06666666666666</v>
      </c>
      <c r="G466" s="36">
        <v>211.33333333333331</v>
      </c>
      <c r="H466" s="36">
        <v>223.73333333333329</v>
      </c>
      <c r="I466" s="36">
        <v>226.46666666666664</v>
      </c>
      <c r="J466" s="36">
        <v>229.93333333333328</v>
      </c>
      <c r="K466" s="31">
        <v>223</v>
      </c>
      <c r="L466" s="31">
        <v>216.8</v>
      </c>
      <c r="M466" s="31">
        <v>5.8913000000000002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831.8</v>
      </c>
      <c r="D467" s="36">
        <v>816.76666666666677</v>
      </c>
      <c r="E467" s="36">
        <v>798.83333333333348</v>
      </c>
      <c r="F467" s="36">
        <v>765.86666666666667</v>
      </c>
      <c r="G467" s="36">
        <v>747.93333333333339</v>
      </c>
      <c r="H467" s="36">
        <v>849.73333333333358</v>
      </c>
      <c r="I467" s="36">
        <v>867.66666666666674</v>
      </c>
      <c r="J467" s="36">
        <v>900.63333333333367</v>
      </c>
      <c r="K467" s="31">
        <v>834.7</v>
      </c>
      <c r="L467" s="31">
        <v>783.8</v>
      </c>
      <c r="M467" s="31">
        <v>35.588729999999998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5226.1000000000004</v>
      </c>
      <c r="D468" s="36">
        <v>5245.3666666666668</v>
      </c>
      <c r="E468" s="36">
        <v>5060.7333333333336</v>
      </c>
      <c r="F468" s="36">
        <v>4895.3666666666668</v>
      </c>
      <c r="G468" s="36">
        <v>4710.7333333333336</v>
      </c>
      <c r="H468" s="36">
        <v>5410.7333333333336</v>
      </c>
      <c r="I468" s="36">
        <v>5595.3666666666668</v>
      </c>
      <c r="J468" s="36">
        <v>5760.7333333333336</v>
      </c>
      <c r="K468" s="31">
        <v>5430</v>
      </c>
      <c r="L468" s="31">
        <v>5080</v>
      </c>
      <c r="M468" s="31">
        <v>2.7399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4143.05</v>
      </c>
      <c r="D469" s="36">
        <v>4146.05</v>
      </c>
      <c r="E469" s="36">
        <v>4077.1000000000004</v>
      </c>
      <c r="F469" s="36">
        <v>4011.15</v>
      </c>
      <c r="G469" s="36">
        <v>3942.2000000000003</v>
      </c>
      <c r="H469" s="36">
        <v>4212</v>
      </c>
      <c r="I469" s="36">
        <v>4280.9499999999989</v>
      </c>
      <c r="J469" s="36">
        <v>4346.9000000000005</v>
      </c>
      <c r="K469" s="31">
        <v>4215</v>
      </c>
      <c r="L469" s="31">
        <v>4080.1</v>
      </c>
      <c r="M469" s="31">
        <v>0.50290999999999997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1208.6500000000001</v>
      </c>
      <c r="D470" s="36">
        <v>1192.8999999999999</v>
      </c>
      <c r="E470" s="36">
        <v>1170.7999999999997</v>
      </c>
      <c r="F470" s="36">
        <v>1132.9499999999998</v>
      </c>
      <c r="G470" s="36">
        <v>1110.8499999999997</v>
      </c>
      <c r="H470" s="36">
        <v>1230.7499999999998</v>
      </c>
      <c r="I470" s="36">
        <v>1252.8499999999997</v>
      </c>
      <c r="J470" s="36">
        <v>1290.6999999999998</v>
      </c>
      <c r="K470" s="31">
        <v>1215</v>
      </c>
      <c r="L470" s="31">
        <v>1155.05</v>
      </c>
      <c r="M470" s="31">
        <v>23.36495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3444.05</v>
      </c>
      <c r="D471" s="36">
        <v>3398.35</v>
      </c>
      <c r="E471" s="36">
        <v>3340.1</v>
      </c>
      <c r="F471" s="36">
        <v>3236.15</v>
      </c>
      <c r="G471" s="36">
        <v>3177.9</v>
      </c>
      <c r="H471" s="36">
        <v>3502.2999999999997</v>
      </c>
      <c r="I471" s="36">
        <v>3560.5499999999997</v>
      </c>
      <c r="J471" s="36">
        <v>3664.4999999999995</v>
      </c>
      <c r="K471" s="31">
        <v>3456.6</v>
      </c>
      <c r="L471" s="31">
        <v>3294.4</v>
      </c>
      <c r="M471" s="31">
        <v>20.840990000000001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2844.95</v>
      </c>
      <c r="D472" s="36">
        <v>2823.5499999999997</v>
      </c>
      <c r="E472" s="36">
        <v>2780.3499999999995</v>
      </c>
      <c r="F472" s="36">
        <v>2715.7499999999995</v>
      </c>
      <c r="G472" s="36">
        <v>2672.5499999999993</v>
      </c>
      <c r="H472" s="36">
        <v>2888.1499999999996</v>
      </c>
      <c r="I472" s="36">
        <v>2931.3499999999995</v>
      </c>
      <c r="J472" s="36">
        <v>2995.95</v>
      </c>
      <c r="K472" s="31">
        <v>2866.75</v>
      </c>
      <c r="L472" s="31">
        <v>2758.95</v>
      </c>
      <c r="M472" s="31">
        <v>3.1161500000000002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1498</v>
      </c>
      <c r="D473" s="36">
        <v>1484.75</v>
      </c>
      <c r="E473" s="36">
        <v>1464.5</v>
      </c>
      <c r="F473" s="36">
        <v>1431</v>
      </c>
      <c r="G473" s="36">
        <v>1410.75</v>
      </c>
      <c r="H473" s="36">
        <v>1518.25</v>
      </c>
      <c r="I473" s="36">
        <v>1538.5</v>
      </c>
      <c r="J473" s="36">
        <v>1572</v>
      </c>
      <c r="K473" s="31">
        <v>1505</v>
      </c>
      <c r="L473" s="31">
        <v>1451.25</v>
      </c>
      <c r="M473" s="31">
        <v>4.5217099999999997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4964.6000000000004</v>
      </c>
      <c r="D474" s="36">
        <v>4938.666666666667</v>
      </c>
      <c r="E474" s="36">
        <v>4866.9333333333343</v>
      </c>
      <c r="F474" s="36">
        <v>4769.2666666666673</v>
      </c>
      <c r="G474" s="36">
        <v>4697.5333333333347</v>
      </c>
      <c r="H474" s="36">
        <v>5036.3333333333339</v>
      </c>
      <c r="I474" s="36">
        <v>5108.0666666666657</v>
      </c>
      <c r="J474" s="36">
        <v>5205.7333333333336</v>
      </c>
      <c r="K474" s="31">
        <v>5010.3999999999996</v>
      </c>
      <c r="L474" s="31">
        <v>4841</v>
      </c>
      <c r="M474" s="31">
        <v>4.8861100000000004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37.049999999999997</v>
      </c>
      <c r="D475" s="36">
        <v>36.966666666666669</v>
      </c>
      <c r="E475" s="36">
        <v>36.683333333333337</v>
      </c>
      <c r="F475" s="36">
        <v>36.31666666666667</v>
      </c>
      <c r="G475" s="36">
        <v>36.033333333333339</v>
      </c>
      <c r="H475" s="36">
        <v>37.333333333333336</v>
      </c>
      <c r="I475" s="36">
        <v>37.616666666666667</v>
      </c>
      <c r="J475" s="36">
        <v>37.983333333333334</v>
      </c>
      <c r="K475" s="31">
        <v>37.25</v>
      </c>
      <c r="L475" s="31">
        <v>36.6</v>
      </c>
      <c r="M475" s="31">
        <v>64.812839999999994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334.25</v>
      </c>
      <c r="D476" s="36">
        <v>328.76666666666665</v>
      </c>
      <c r="E476" s="36">
        <v>319.0333333333333</v>
      </c>
      <c r="F476" s="36">
        <v>303.81666666666666</v>
      </c>
      <c r="G476" s="36">
        <v>294.08333333333331</v>
      </c>
      <c r="H476" s="36">
        <v>343.98333333333329</v>
      </c>
      <c r="I476" s="36">
        <v>353.71666666666664</v>
      </c>
      <c r="J476" s="36">
        <v>368.93333333333328</v>
      </c>
      <c r="K476" s="31">
        <v>338.5</v>
      </c>
      <c r="L476" s="31">
        <v>313.55</v>
      </c>
      <c r="M476" s="31">
        <v>13.64747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554.65</v>
      </c>
      <c r="D477" s="36">
        <v>557.56666666666661</v>
      </c>
      <c r="E477" s="36">
        <v>550.33333333333326</v>
      </c>
      <c r="F477" s="36">
        <v>546.01666666666665</v>
      </c>
      <c r="G477" s="36">
        <v>538.7833333333333</v>
      </c>
      <c r="H477" s="36">
        <v>561.88333333333321</v>
      </c>
      <c r="I477" s="36">
        <v>569.11666666666656</v>
      </c>
      <c r="J477" s="31">
        <v>573.43333333333317</v>
      </c>
      <c r="K477" s="31">
        <v>564.79999999999995</v>
      </c>
      <c r="L477" s="31">
        <v>553.25</v>
      </c>
      <c r="M477" s="53">
        <v>9.5826200000000004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3930.75</v>
      </c>
      <c r="D478" s="36">
        <v>3912.0666666666671</v>
      </c>
      <c r="E478" s="36">
        <v>3868.733333333334</v>
      </c>
      <c r="F478" s="36">
        <v>3806.7166666666672</v>
      </c>
      <c r="G478" s="36">
        <v>3763.3833333333341</v>
      </c>
      <c r="H478" s="36">
        <v>3974.0833333333339</v>
      </c>
      <c r="I478" s="36">
        <v>4017.416666666667</v>
      </c>
      <c r="J478" s="31">
        <v>4079.4333333333338</v>
      </c>
      <c r="K478" s="31">
        <v>3955.4</v>
      </c>
      <c r="L478" s="31">
        <v>3850.05</v>
      </c>
      <c r="M478" s="53">
        <v>2.4181499999999998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56.95</v>
      </c>
      <c r="D479" s="36">
        <v>56.550000000000004</v>
      </c>
      <c r="E479" s="36">
        <v>55.800000000000011</v>
      </c>
      <c r="F479" s="36">
        <v>54.650000000000006</v>
      </c>
      <c r="G479" s="36">
        <v>53.900000000000013</v>
      </c>
      <c r="H479" s="36">
        <v>57.70000000000001</v>
      </c>
      <c r="I479" s="36">
        <v>58.449999999999996</v>
      </c>
      <c r="J479" s="36">
        <v>59.600000000000009</v>
      </c>
      <c r="K479" s="31">
        <v>57.3</v>
      </c>
      <c r="L479" s="31">
        <v>55.4</v>
      </c>
      <c r="M479" s="31">
        <v>138.14874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963.4</v>
      </c>
      <c r="D480" s="36">
        <v>994.4666666666667</v>
      </c>
      <c r="E480" s="36">
        <v>923.93333333333339</v>
      </c>
      <c r="F480" s="36">
        <v>884.4666666666667</v>
      </c>
      <c r="G480" s="36">
        <v>813.93333333333339</v>
      </c>
      <c r="H480" s="36">
        <v>1033.9333333333334</v>
      </c>
      <c r="I480" s="36">
        <v>1104.4666666666667</v>
      </c>
      <c r="J480" s="31">
        <v>1143.9333333333334</v>
      </c>
      <c r="K480" s="31">
        <v>1065</v>
      </c>
      <c r="L480" s="31">
        <v>955</v>
      </c>
      <c r="M480" s="53">
        <v>42.192160000000001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539.75</v>
      </c>
      <c r="D481" s="36">
        <v>538.95000000000005</v>
      </c>
      <c r="E481" s="36">
        <v>535.00000000000011</v>
      </c>
      <c r="F481" s="36">
        <v>530.25000000000011</v>
      </c>
      <c r="G481" s="36">
        <v>526.30000000000018</v>
      </c>
      <c r="H481" s="36">
        <v>543.70000000000005</v>
      </c>
      <c r="I481" s="36">
        <v>547.64999999999986</v>
      </c>
      <c r="J481" s="36">
        <v>552.4</v>
      </c>
      <c r="K481" s="31">
        <v>542.9</v>
      </c>
      <c r="L481" s="31">
        <v>534.20000000000005</v>
      </c>
      <c r="M481" s="31">
        <v>22.239190000000001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960.25</v>
      </c>
      <c r="D482" s="36">
        <v>961.66666666666663</v>
      </c>
      <c r="E482" s="36">
        <v>947.58333333333326</v>
      </c>
      <c r="F482" s="36">
        <v>934.91666666666663</v>
      </c>
      <c r="G482" s="36">
        <v>920.83333333333326</v>
      </c>
      <c r="H482" s="36">
        <v>974.33333333333326</v>
      </c>
      <c r="I482" s="36">
        <v>988.41666666666652</v>
      </c>
      <c r="J482" s="36">
        <v>1001.0833333333333</v>
      </c>
      <c r="K482" s="31">
        <v>975.75</v>
      </c>
      <c r="L482" s="31">
        <v>949</v>
      </c>
      <c r="M482" s="31">
        <v>1.1537599999999999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49.6</v>
      </c>
      <c r="D483" s="36">
        <v>49.083333333333336</v>
      </c>
      <c r="E483" s="36">
        <v>48.366666666666674</v>
      </c>
      <c r="F483" s="36">
        <v>47.13333333333334</v>
      </c>
      <c r="G483" s="36">
        <v>46.416666666666679</v>
      </c>
      <c r="H483" s="36">
        <v>50.31666666666667</v>
      </c>
      <c r="I483" s="36">
        <v>51.033333333333324</v>
      </c>
      <c r="J483" s="36">
        <v>52.266666666666666</v>
      </c>
      <c r="K483" s="31">
        <v>49.8</v>
      </c>
      <c r="L483" s="31">
        <v>47.85</v>
      </c>
      <c r="M483" s="31">
        <v>119.59583000000001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10463.15</v>
      </c>
      <c r="D484" s="36">
        <v>10311.050000000001</v>
      </c>
      <c r="E484" s="36">
        <v>10117.100000000002</v>
      </c>
      <c r="F484" s="36">
        <v>9771.0500000000011</v>
      </c>
      <c r="G484" s="36">
        <v>9577.1000000000022</v>
      </c>
      <c r="H484" s="36">
        <v>10657.100000000002</v>
      </c>
      <c r="I484" s="36">
        <v>10851.050000000003</v>
      </c>
      <c r="J484" s="36">
        <v>11197.100000000002</v>
      </c>
      <c r="K484" s="31">
        <v>10505</v>
      </c>
      <c r="L484" s="31">
        <v>9965</v>
      </c>
      <c r="M484" s="31">
        <v>5.4528400000000001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146.44999999999999</v>
      </c>
      <c r="D485" s="36">
        <v>147.61666666666667</v>
      </c>
      <c r="E485" s="36">
        <v>144.48333333333335</v>
      </c>
      <c r="F485" s="36">
        <v>142.51666666666668</v>
      </c>
      <c r="G485" s="36">
        <v>139.38333333333335</v>
      </c>
      <c r="H485" s="36">
        <v>149.58333333333334</v>
      </c>
      <c r="I485" s="36">
        <v>152.71666666666667</v>
      </c>
      <c r="J485" s="36">
        <v>154.68333333333334</v>
      </c>
      <c r="K485" s="31">
        <v>150.75</v>
      </c>
      <c r="L485" s="31">
        <v>145.65</v>
      </c>
      <c r="M485" s="31">
        <v>178.94835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2071.1</v>
      </c>
      <c r="D486" s="36">
        <v>2071.0666666666671</v>
      </c>
      <c r="E486" s="36">
        <v>2042.1333333333341</v>
      </c>
      <c r="F486" s="36">
        <v>2013.166666666667</v>
      </c>
      <c r="G486" s="36">
        <v>1984.233333333334</v>
      </c>
      <c r="H486" s="36">
        <v>2100.0333333333342</v>
      </c>
      <c r="I486" s="36">
        <v>2128.9666666666676</v>
      </c>
      <c r="J486" s="36">
        <v>2157.9333333333343</v>
      </c>
      <c r="K486" s="31">
        <v>2100</v>
      </c>
      <c r="L486" s="31">
        <v>2042.1</v>
      </c>
      <c r="M486" s="31">
        <v>2.7978000000000001</v>
      </c>
      <c r="N486" s="1"/>
      <c r="O486" s="1"/>
    </row>
    <row r="487" spans="1:15" ht="12.75" customHeight="1">
      <c r="A487" s="33">
        <v>477</v>
      </c>
      <c r="B487" s="53" t="s">
        <v>1053</v>
      </c>
      <c r="C487" s="31">
        <v>1307.55</v>
      </c>
      <c r="D487" s="36">
        <v>1307.4000000000001</v>
      </c>
      <c r="E487" s="36">
        <v>1294.8000000000002</v>
      </c>
      <c r="F487" s="36">
        <v>1282.0500000000002</v>
      </c>
      <c r="G487" s="36">
        <v>1269.4500000000003</v>
      </c>
      <c r="H487" s="36">
        <v>1320.15</v>
      </c>
      <c r="I487" s="36">
        <v>1332.75</v>
      </c>
      <c r="J487" s="36">
        <v>1345.5</v>
      </c>
      <c r="K487" s="31">
        <v>1320</v>
      </c>
      <c r="L487" s="31">
        <v>1294.6500000000001</v>
      </c>
      <c r="M487" s="31">
        <v>11.51764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363.1</v>
      </c>
      <c r="D488" s="36">
        <v>361.09999999999997</v>
      </c>
      <c r="E488" s="36">
        <v>354.99999999999994</v>
      </c>
      <c r="F488" s="36">
        <v>346.9</v>
      </c>
      <c r="G488" s="36">
        <v>340.79999999999995</v>
      </c>
      <c r="H488" s="36">
        <v>369.19999999999993</v>
      </c>
      <c r="I488" s="36">
        <v>375.29999999999995</v>
      </c>
      <c r="J488" s="36">
        <v>383.39999999999992</v>
      </c>
      <c r="K488" s="31">
        <v>367.2</v>
      </c>
      <c r="L488" s="31">
        <v>353</v>
      </c>
      <c r="M488" s="31">
        <v>6.3188800000000001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390.7</v>
      </c>
      <c r="D489" s="36">
        <v>392</v>
      </c>
      <c r="E489" s="36">
        <v>387.7</v>
      </c>
      <c r="F489" s="36">
        <v>384.7</v>
      </c>
      <c r="G489" s="36">
        <v>380.4</v>
      </c>
      <c r="H489" s="36">
        <v>395</v>
      </c>
      <c r="I489" s="36">
        <v>399.29999999999995</v>
      </c>
      <c r="J489" s="36">
        <v>402.3</v>
      </c>
      <c r="K489" s="31">
        <v>396.3</v>
      </c>
      <c r="L489" s="31">
        <v>389</v>
      </c>
      <c r="M489" s="31">
        <v>4.11029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483.85</v>
      </c>
      <c r="D490" s="36">
        <v>488.5333333333333</v>
      </c>
      <c r="E490" s="36">
        <v>477.16666666666663</v>
      </c>
      <c r="F490" s="36">
        <v>470.48333333333335</v>
      </c>
      <c r="G490" s="36">
        <v>459.11666666666667</v>
      </c>
      <c r="H490" s="36">
        <v>495.21666666666658</v>
      </c>
      <c r="I490" s="36">
        <v>506.58333333333326</v>
      </c>
      <c r="J490" s="36">
        <v>513.26666666666654</v>
      </c>
      <c r="K490" s="31">
        <v>499.9</v>
      </c>
      <c r="L490" s="31">
        <v>481.85</v>
      </c>
      <c r="M490" s="31">
        <v>4.6766300000000003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316.8</v>
      </c>
      <c r="D491" s="36">
        <v>314.76666666666665</v>
      </c>
      <c r="E491" s="36">
        <v>309.58333333333331</v>
      </c>
      <c r="F491" s="36">
        <v>302.36666666666667</v>
      </c>
      <c r="G491" s="36">
        <v>297.18333333333334</v>
      </c>
      <c r="H491" s="36">
        <v>321.98333333333329</v>
      </c>
      <c r="I491" s="36">
        <v>327.16666666666669</v>
      </c>
      <c r="J491" s="36">
        <v>334.38333333333327</v>
      </c>
      <c r="K491" s="31">
        <v>319.95</v>
      </c>
      <c r="L491" s="31">
        <v>307.55</v>
      </c>
      <c r="M491" s="31">
        <v>5.4480399999999998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474.05</v>
      </c>
      <c r="D492" s="36">
        <v>473.98333333333335</v>
      </c>
      <c r="E492" s="36">
        <v>469.06666666666672</v>
      </c>
      <c r="F492" s="36">
        <v>464.08333333333337</v>
      </c>
      <c r="G492" s="36">
        <v>459.16666666666674</v>
      </c>
      <c r="H492" s="36">
        <v>478.9666666666667</v>
      </c>
      <c r="I492" s="36">
        <v>483.88333333333333</v>
      </c>
      <c r="J492" s="36">
        <v>488.86666666666667</v>
      </c>
      <c r="K492" s="31">
        <v>478.9</v>
      </c>
      <c r="L492" s="31">
        <v>469</v>
      </c>
      <c r="M492" s="31">
        <v>5.3445600000000004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583.1</v>
      </c>
      <c r="D493" s="36">
        <v>584.2833333333333</v>
      </c>
      <c r="E493" s="36">
        <v>577.96666666666658</v>
      </c>
      <c r="F493" s="36">
        <v>572.83333333333326</v>
      </c>
      <c r="G493" s="36">
        <v>566.51666666666654</v>
      </c>
      <c r="H493" s="36">
        <v>589.41666666666663</v>
      </c>
      <c r="I493" s="36">
        <v>595.73333333333323</v>
      </c>
      <c r="J493" s="36">
        <v>600.86666666666667</v>
      </c>
      <c r="K493" s="31">
        <v>590.6</v>
      </c>
      <c r="L493" s="31">
        <v>579.15</v>
      </c>
      <c r="M493" s="31">
        <v>1.8527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1518.6</v>
      </c>
      <c r="D494" s="36">
        <v>1514.8666666666668</v>
      </c>
      <c r="E494" s="36">
        <v>1501.7333333333336</v>
      </c>
      <c r="F494" s="36">
        <v>1484.8666666666668</v>
      </c>
      <c r="G494" s="36">
        <v>1471.7333333333336</v>
      </c>
      <c r="H494" s="36">
        <v>1531.7333333333336</v>
      </c>
      <c r="I494" s="36">
        <v>1544.8666666666668</v>
      </c>
      <c r="J494" s="36">
        <v>1561.7333333333336</v>
      </c>
      <c r="K494" s="31">
        <v>1528</v>
      </c>
      <c r="L494" s="31">
        <v>1498</v>
      </c>
      <c r="M494" s="31">
        <v>20.98282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1114.5</v>
      </c>
      <c r="D495" s="36">
        <v>1096.3</v>
      </c>
      <c r="E495" s="36">
        <v>1072.6999999999998</v>
      </c>
      <c r="F495" s="36">
        <v>1030.8999999999999</v>
      </c>
      <c r="G495" s="36">
        <v>1007.2999999999997</v>
      </c>
      <c r="H495" s="36">
        <v>1138.0999999999999</v>
      </c>
      <c r="I495" s="36">
        <v>1161.6999999999998</v>
      </c>
      <c r="J495" s="36">
        <v>1203.5</v>
      </c>
      <c r="K495" s="31">
        <v>1119.9000000000001</v>
      </c>
      <c r="L495" s="31">
        <v>1054.5</v>
      </c>
      <c r="M495" s="31">
        <v>4.0389499999999998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460.65</v>
      </c>
      <c r="D496" s="36">
        <v>458.48333333333329</v>
      </c>
      <c r="E496" s="36">
        <v>454.01666666666659</v>
      </c>
      <c r="F496" s="36">
        <v>447.38333333333333</v>
      </c>
      <c r="G496" s="36">
        <v>442.91666666666663</v>
      </c>
      <c r="H496" s="36">
        <v>465.11666666666656</v>
      </c>
      <c r="I496" s="36">
        <v>469.58333333333326</v>
      </c>
      <c r="J496" s="36">
        <v>476.21666666666653</v>
      </c>
      <c r="K496" s="31">
        <v>462.95</v>
      </c>
      <c r="L496" s="31">
        <v>451.85</v>
      </c>
      <c r="M496" s="31">
        <v>112.83521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810.95</v>
      </c>
      <c r="D497" s="36">
        <v>813.23333333333323</v>
      </c>
      <c r="E497" s="36">
        <v>801.01666666666642</v>
      </c>
      <c r="F497" s="36">
        <v>791.08333333333314</v>
      </c>
      <c r="G497" s="36">
        <v>778.86666666666633</v>
      </c>
      <c r="H497" s="36">
        <v>823.16666666666652</v>
      </c>
      <c r="I497" s="36">
        <v>835.38333333333344</v>
      </c>
      <c r="J497" s="36">
        <v>845.31666666666661</v>
      </c>
      <c r="K497" s="31">
        <v>825.45</v>
      </c>
      <c r="L497" s="31">
        <v>803.3</v>
      </c>
      <c r="M497" s="31">
        <v>1.50932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15.85</v>
      </c>
      <c r="D498" s="36">
        <v>15.6</v>
      </c>
      <c r="E498" s="36">
        <v>15.149999999999999</v>
      </c>
      <c r="F498" s="36">
        <v>14.45</v>
      </c>
      <c r="G498" s="36">
        <v>13.999999999999998</v>
      </c>
      <c r="H498" s="36">
        <v>16.299999999999997</v>
      </c>
      <c r="I498" s="36">
        <v>16.75</v>
      </c>
      <c r="J498" s="36">
        <v>17.45</v>
      </c>
      <c r="K498" s="31">
        <v>16.05</v>
      </c>
      <c r="L498" s="31">
        <v>14.9</v>
      </c>
      <c r="M498" s="31">
        <v>12514.04862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1451.5</v>
      </c>
      <c r="D499" s="36">
        <v>1438.8833333333332</v>
      </c>
      <c r="E499" s="36">
        <v>1417.8666666666663</v>
      </c>
      <c r="F499" s="36">
        <v>1384.2333333333331</v>
      </c>
      <c r="G499" s="36">
        <v>1363.2166666666662</v>
      </c>
      <c r="H499" s="36">
        <v>1472.5166666666664</v>
      </c>
      <c r="I499" s="36">
        <v>1493.5333333333333</v>
      </c>
      <c r="J499" s="31">
        <v>1527.1666666666665</v>
      </c>
      <c r="K499" s="31">
        <v>1459.9</v>
      </c>
      <c r="L499" s="31">
        <v>1405.25</v>
      </c>
      <c r="M499" s="53">
        <v>6.84903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535.15</v>
      </c>
      <c r="D500" s="36">
        <v>529.48333333333323</v>
      </c>
      <c r="E500" s="36">
        <v>520.66666666666652</v>
      </c>
      <c r="F500" s="36">
        <v>506.18333333333328</v>
      </c>
      <c r="G500" s="36">
        <v>497.36666666666656</v>
      </c>
      <c r="H500" s="36">
        <v>543.96666666666647</v>
      </c>
      <c r="I500" s="36">
        <v>552.7833333333333</v>
      </c>
      <c r="J500" s="31">
        <v>567.26666666666642</v>
      </c>
      <c r="K500" s="31">
        <v>538.29999999999995</v>
      </c>
      <c r="L500" s="31">
        <v>515</v>
      </c>
      <c r="M500" s="53">
        <v>11.65976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137.25</v>
      </c>
      <c r="D501" s="36">
        <v>136.91666666666666</v>
      </c>
      <c r="E501" s="36">
        <v>133.48333333333332</v>
      </c>
      <c r="F501" s="36">
        <v>129.71666666666667</v>
      </c>
      <c r="G501" s="36">
        <v>126.28333333333333</v>
      </c>
      <c r="H501" s="36">
        <v>140.68333333333331</v>
      </c>
      <c r="I501" s="36">
        <v>144.11666666666665</v>
      </c>
      <c r="J501" s="36">
        <v>147.8833333333333</v>
      </c>
      <c r="K501" s="31">
        <v>140.35</v>
      </c>
      <c r="L501" s="31">
        <v>133.15</v>
      </c>
      <c r="M501" s="31">
        <v>15.08264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818.2</v>
      </c>
      <c r="D502" s="36">
        <v>821.7166666666667</v>
      </c>
      <c r="E502" s="36">
        <v>803.18333333333339</v>
      </c>
      <c r="F502" s="36">
        <v>788.16666666666674</v>
      </c>
      <c r="G502" s="36">
        <v>769.63333333333344</v>
      </c>
      <c r="H502" s="36">
        <v>836.73333333333335</v>
      </c>
      <c r="I502" s="36">
        <v>855.26666666666665</v>
      </c>
      <c r="J502" s="36">
        <v>870.2833333333333</v>
      </c>
      <c r="K502" s="31">
        <v>840.25</v>
      </c>
      <c r="L502" s="31">
        <v>806.7</v>
      </c>
      <c r="M502" s="31">
        <v>1.4359999999999999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1620.9</v>
      </c>
      <c r="D503" s="36">
        <v>1598.6333333333332</v>
      </c>
      <c r="E503" s="36">
        <v>1562.2666666666664</v>
      </c>
      <c r="F503" s="36">
        <v>1503.6333333333332</v>
      </c>
      <c r="G503" s="36">
        <v>1467.2666666666664</v>
      </c>
      <c r="H503" s="36">
        <v>1657.2666666666664</v>
      </c>
      <c r="I503" s="36">
        <v>1693.6333333333332</v>
      </c>
      <c r="J503" s="31">
        <v>1752.2666666666664</v>
      </c>
      <c r="K503" s="31">
        <v>1635</v>
      </c>
      <c r="L503" s="31">
        <v>1540</v>
      </c>
      <c r="M503" s="53">
        <v>4.1592900000000004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484.55</v>
      </c>
      <c r="D504" s="36">
        <v>479.75</v>
      </c>
      <c r="E504" s="36">
        <v>473.1</v>
      </c>
      <c r="F504" s="36">
        <v>461.65000000000003</v>
      </c>
      <c r="G504" s="36">
        <v>455.00000000000006</v>
      </c>
      <c r="H504" s="36">
        <v>491.2</v>
      </c>
      <c r="I504" s="36">
        <v>497.84999999999997</v>
      </c>
      <c r="J504" s="36">
        <v>509.29999999999995</v>
      </c>
      <c r="K504" s="31">
        <v>486.4</v>
      </c>
      <c r="L504" s="31">
        <v>468.3</v>
      </c>
      <c r="M504" s="31">
        <v>363.36219999999997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23.15</v>
      </c>
      <c r="D505" s="200">
        <v>23.05</v>
      </c>
      <c r="E505" s="200">
        <v>22.75</v>
      </c>
      <c r="F505" s="200">
        <v>22.349999999999998</v>
      </c>
      <c r="G505" s="200">
        <v>22.049999999999997</v>
      </c>
      <c r="H505" s="200">
        <v>23.450000000000003</v>
      </c>
      <c r="I505" s="200">
        <v>23.750000000000007</v>
      </c>
      <c r="J505" s="200">
        <v>24.150000000000006</v>
      </c>
      <c r="K505" s="201">
        <v>23.35</v>
      </c>
      <c r="L505" s="201">
        <v>22.65</v>
      </c>
      <c r="M505" s="201">
        <v>1510.2896499999999</v>
      </c>
      <c r="N505" s="1"/>
      <c r="O505" s="1"/>
    </row>
    <row r="506" spans="1:15" ht="12.75" customHeight="1">
      <c r="A506" s="33">
        <v>496</v>
      </c>
      <c r="B506" s="280" t="s">
        <v>516</v>
      </c>
      <c r="C506" s="280">
        <v>16958.05</v>
      </c>
      <c r="D506" s="281">
        <v>17019.350000000002</v>
      </c>
      <c r="E506" s="281">
        <v>16638.700000000004</v>
      </c>
      <c r="F506" s="281">
        <v>16319.350000000002</v>
      </c>
      <c r="G506" s="281">
        <v>15938.700000000004</v>
      </c>
      <c r="H506" s="281">
        <v>17338.700000000004</v>
      </c>
      <c r="I506" s="281">
        <v>17719.350000000006</v>
      </c>
      <c r="J506" s="281">
        <v>18038.700000000004</v>
      </c>
      <c r="K506" s="282">
        <v>17400</v>
      </c>
      <c r="L506" s="282">
        <v>16700</v>
      </c>
      <c r="M506" s="282">
        <v>0.21983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156.25</v>
      </c>
      <c r="D507" s="215">
        <v>155.08333333333334</v>
      </c>
      <c r="E507" s="215">
        <v>152.56666666666669</v>
      </c>
      <c r="F507" s="215">
        <v>148.88333333333335</v>
      </c>
      <c r="G507" s="215">
        <v>146.3666666666667</v>
      </c>
      <c r="H507" s="215">
        <v>158.76666666666668</v>
      </c>
      <c r="I507" s="215">
        <v>161.28333333333333</v>
      </c>
      <c r="J507" s="215">
        <v>164.96666666666667</v>
      </c>
      <c r="K507" s="213">
        <v>157.6</v>
      </c>
      <c r="L507" s="213">
        <v>151.4</v>
      </c>
      <c r="M507" s="213">
        <v>149.39089000000001</v>
      </c>
      <c r="N507" s="198"/>
      <c r="O507" s="198"/>
    </row>
    <row r="508" spans="1:15" ht="12.75" customHeight="1">
      <c r="A508" s="33">
        <v>498</v>
      </c>
      <c r="B508" s="284" t="s">
        <v>517</v>
      </c>
      <c r="C508" s="284">
        <v>673.15</v>
      </c>
      <c r="D508" s="284">
        <v>679.2833333333333</v>
      </c>
      <c r="E508" s="284">
        <v>661.66666666666663</v>
      </c>
      <c r="F508" s="284">
        <v>650.18333333333328</v>
      </c>
      <c r="G508" s="284">
        <v>632.56666666666661</v>
      </c>
      <c r="H508" s="284">
        <v>690.76666666666665</v>
      </c>
      <c r="I508" s="284">
        <v>708.38333333333344</v>
      </c>
      <c r="J508" s="284">
        <v>719.86666666666667</v>
      </c>
      <c r="K508" s="284">
        <v>696.9</v>
      </c>
      <c r="L508" s="284">
        <v>667.8</v>
      </c>
      <c r="M508" s="284">
        <v>35.397289999999998</v>
      </c>
      <c r="N508" s="198"/>
      <c r="O508" s="198"/>
    </row>
    <row r="509" spans="1:15" ht="12.75" customHeight="1">
      <c r="A509" s="279">
        <v>499</v>
      </c>
      <c r="B509" s="286" t="s">
        <v>301</v>
      </c>
      <c r="C509" s="286">
        <v>184</v>
      </c>
      <c r="D509" s="286">
        <v>183.9</v>
      </c>
      <c r="E509" s="286">
        <v>180.8</v>
      </c>
      <c r="F509" s="286">
        <v>177.6</v>
      </c>
      <c r="G509" s="286">
        <v>174.5</v>
      </c>
      <c r="H509" s="286">
        <v>187.10000000000002</v>
      </c>
      <c r="I509" s="286">
        <v>190.2</v>
      </c>
      <c r="J509" s="286">
        <v>193.40000000000003</v>
      </c>
      <c r="K509" s="286">
        <v>187</v>
      </c>
      <c r="L509" s="286">
        <v>180.7</v>
      </c>
      <c r="M509" s="286">
        <v>331.75407000000001</v>
      </c>
      <c r="N509" s="198"/>
      <c r="O509" s="198"/>
    </row>
    <row r="510" spans="1:15" ht="12.75" customHeight="1">
      <c r="A510" s="283">
        <v>500</v>
      </c>
      <c r="B510" s="284" t="s">
        <v>237</v>
      </c>
      <c r="C510" s="284">
        <v>1055.8</v>
      </c>
      <c r="D510" s="284">
        <v>1051.8333333333333</v>
      </c>
      <c r="E510" s="284">
        <v>1039.9666666666665</v>
      </c>
      <c r="F510" s="284">
        <v>1024.1333333333332</v>
      </c>
      <c r="G510" s="284">
        <v>1012.2666666666664</v>
      </c>
      <c r="H510" s="284">
        <v>1067.6666666666665</v>
      </c>
      <c r="I510" s="284">
        <v>1079.5333333333333</v>
      </c>
      <c r="J510" s="284">
        <v>1095.3666666666666</v>
      </c>
      <c r="K510" s="284">
        <v>1063.7</v>
      </c>
      <c r="L510" s="284">
        <v>1036</v>
      </c>
      <c r="M510" s="284">
        <v>10.646430000000001</v>
      </c>
      <c r="N510" s="198"/>
      <c r="O510" s="198"/>
    </row>
    <row r="511" spans="1:15" ht="12.75" customHeight="1">
      <c r="A511" s="283">
        <v>501</v>
      </c>
      <c r="B511" s="287" t="s">
        <v>892</v>
      </c>
      <c r="C511" s="287">
        <v>2318.6</v>
      </c>
      <c r="D511" s="287">
        <v>2294.0333333333333</v>
      </c>
      <c r="E511" s="287">
        <v>2248.0666666666666</v>
      </c>
      <c r="F511" s="287">
        <v>2177.5333333333333</v>
      </c>
      <c r="G511" s="287">
        <v>2131.5666666666666</v>
      </c>
      <c r="H511" s="287">
        <v>2364.5666666666666</v>
      </c>
      <c r="I511" s="287">
        <v>2410.5333333333328</v>
      </c>
      <c r="J511" s="287">
        <v>2481.0666666666666</v>
      </c>
      <c r="K511" s="287">
        <v>2340</v>
      </c>
      <c r="L511" s="287">
        <v>2223.5</v>
      </c>
      <c r="M511" s="287">
        <v>1.2214700000000001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6"/>
      <c r="B5" s="367"/>
      <c r="C5" s="366"/>
      <c r="D5" s="36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68" t="s">
        <v>520</v>
      </c>
      <c r="C7" s="368"/>
      <c r="D7" s="7">
        <f>Main!B10</f>
        <v>45453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45450</v>
      </c>
      <c r="B10" s="32">
        <v>538351</v>
      </c>
      <c r="C10" s="31" t="s">
        <v>1055</v>
      </c>
      <c r="D10" s="31" t="s">
        <v>1056</v>
      </c>
      <c r="E10" s="31" t="s">
        <v>529</v>
      </c>
      <c r="F10" s="84">
        <v>80001</v>
      </c>
      <c r="G10" s="32">
        <v>8.4600000000000009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45450</v>
      </c>
      <c r="B11" s="32">
        <v>544169</v>
      </c>
      <c r="C11" s="31" t="s">
        <v>1057</v>
      </c>
      <c r="D11" s="31" t="s">
        <v>1058</v>
      </c>
      <c r="E11" s="31" t="s">
        <v>530</v>
      </c>
      <c r="F11" s="84">
        <v>54000</v>
      </c>
      <c r="G11" s="32">
        <v>58.18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45450</v>
      </c>
      <c r="B12" s="32">
        <v>544183</v>
      </c>
      <c r="C12" s="31" t="s">
        <v>1059</v>
      </c>
      <c r="D12" s="31" t="s">
        <v>1060</v>
      </c>
      <c r="E12" s="31" t="s">
        <v>529</v>
      </c>
      <c r="F12" s="84">
        <v>15000</v>
      </c>
      <c r="G12" s="32">
        <v>128.19999999999999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45450</v>
      </c>
      <c r="B13" s="32">
        <v>544183</v>
      </c>
      <c r="C13" s="31" t="s">
        <v>1059</v>
      </c>
      <c r="D13" s="31" t="s">
        <v>1061</v>
      </c>
      <c r="E13" s="31" t="s">
        <v>529</v>
      </c>
      <c r="F13" s="84">
        <v>9000</v>
      </c>
      <c r="G13" s="32">
        <v>128.19999999999999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45450</v>
      </c>
      <c r="B14" s="32">
        <v>544183</v>
      </c>
      <c r="C14" s="31" t="s">
        <v>1059</v>
      </c>
      <c r="D14" s="31" t="s">
        <v>1061</v>
      </c>
      <c r="E14" s="31" t="s">
        <v>530</v>
      </c>
      <c r="F14" s="84">
        <v>24000</v>
      </c>
      <c r="G14" s="32">
        <v>128.29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45450</v>
      </c>
      <c r="B15" s="32">
        <v>544183</v>
      </c>
      <c r="C15" s="31" t="s">
        <v>1059</v>
      </c>
      <c r="D15" s="31" t="s">
        <v>981</v>
      </c>
      <c r="E15" s="31" t="s">
        <v>529</v>
      </c>
      <c r="F15" s="84">
        <v>53000</v>
      </c>
      <c r="G15" s="32">
        <v>128.22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45450</v>
      </c>
      <c r="B16" s="32">
        <v>544177</v>
      </c>
      <c r="C16" s="31" t="s">
        <v>1062</v>
      </c>
      <c r="D16" s="31" t="s">
        <v>1063</v>
      </c>
      <c r="E16" s="31" t="s">
        <v>529</v>
      </c>
      <c r="F16" s="84">
        <v>74000</v>
      </c>
      <c r="G16" s="32">
        <v>71.8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45450</v>
      </c>
      <c r="B17" s="32">
        <v>543439</v>
      </c>
      <c r="C17" s="31" t="s">
        <v>1064</v>
      </c>
      <c r="D17" s="31" t="s">
        <v>1065</v>
      </c>
      <c r="E17" s="31" t="s">
        <v>530</v>
      </c>
      <c r="F17" s="84">
        <v>180000</v>
      </c>
      <c r="G17" s="32">
        <v>10.01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45450</v>
      </c>
      <c r="B18" s="32">
        <v>543767</v>
      </c>
      <c r="C18" s="31" t="s">
        <v>1066</v>
      </c>
      <c r="D18" s="31" t="s">
        <v>1067</v>
      </c>
      <c r="E18" s="31" t="s">
        <v>530</v>
      </c>
      <c r="F18" s="84">
        <v>1087527</v>
      </c>
      <c r="G18" s="32">
        <v>16.04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45450</v>
      </c>
      <c r="B19" s="32">
        <v>543767</v>
      </c>
      <c r="C19" s="31" t="s">
        <v>1066</v>
      </c>
      <c r="D19" s="31" t="s">
        <v>1067</v>
      </c>
      <c r="E19" s="31" t="s">
        <v>529</v>
      </c>
      <c r="F19" s="84">
        <v>3809386</v>
      </c>
      <c r="G19" s="32">
        <v>16.010000000000002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45450</v>
      </c>
      <c r="B20" s="32">
        <v>543767</v>
      </c>
      <c r="C20" s="31" t="s">
        <v>1066</v>
      </c>
      <c r="D20" s="31" t="s">
        <v>1068</v>
      </c>
      <c r="E20" s="31" t="s">
        <v>529</v>
      </c>
      <c r="F20" s="84">
        <v>184002</v>
      </c>
      <c r="G20" s="32">
        <v>15.98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45450</v>
      </c>
      <c r="B21" s="32">
        <v>543767</v>
      </c>
      <c r="C21" s="31" t="s">
        <v>1066</v>
      </c>
      <c r="D21" s="31" t="s">
        <v>1068</v>
      </c>
      <c r="E21" s="31" t="s">
        <v>530</v>
      </c>
      <c r="F21" s="84">
        <v>850002</v>
      </c>
      <c r="G21" s="32">
        <v>16.03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45450</v>
      </c>
      <c r="B22" s="32">
        <v>530733</v>
      </c>
      <c r="C22" s="31" t="s">
        <v>1069</v>
      </c>
      <c r="D22" s="31" t="s">
        <v>1070</v>
      </c>
      <c r="E22" s="31" t="s">
        <v>530</v>
      </c>
      <c r="F22" s="84">
        <v>30000</v>
      </c>
      <c r="G22" s="32">
        <v>15.93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45450</v>
      </c>
      <c r="B23" s="32">
        <v>544164</v>
      </c>
      <c r="C23" s="31" t="s">
        <v>1071</v>
      </c>
      <c r="D23" s="31" t="s">
        <v>1072</v>
      </c>
      <c r="E23" s="31" t="s">
        <v>530</v>
      </c>
      <c r="F23" s="84">
        <v>66000</v>
      </c>
      <c r="G23" s="32">
        <v>49.37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45450</v>
      </c>
      <c r="B24" s="32">
        <v>544173</v>
      </c>
      <c r="C24" s="31" t="s">
        <v>1010</v>
      </c>
      <c r="D24" s="31" t="s">
        <v>1011</v>
      </c>
      <c r="E24" s="31" t="s">
        <v>530</v>
      </c>
      <c r="F24" s="84">
        <v>30000</v>
      </c>
      <c r="G24" s="32">
        <v>60.46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45450</v>
      </c>
      <c r="B25" s="32">
        <v>543520</v>
      </c>
      <c r="C25" s="31" t="s">
        <v>1012</v>
      </c>
      <c r="D25" s="31" t="s">
        <v>1013</v>
      </c>
      <c r="E25" s="31" t="s">
        <v>530</v>
      </c>
      <c r="F25" s="84">
        <v>100000</v>
      </c>
      <c r="G25" s="32">
        <v>32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45450</v>
      </c>
      <c r="B26" s="32">
        <v>501848</v>
      </c>
      <c r="C26" s="31" t="s">
        <v>1073</v>
      </c>
      <c r="D26" s="31" t="s">
        <v>1074</v>
      </c>
      <c r="E26" s="31" t="s">
        <v>530</v>
      </c>
      <c r="F26" s="84">
        <v>185200</v>
      </c>
      <c r="G26" s="32">
        <v>49.8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45450</v>
      </c>
      <c r="B27" s="32">
        <v>513337</v>
      </c>
      <c r="C27" s="31" t="s">
        <v>1075</v>
      </c>
      <c r="D27" s="31" t="s">
        <v>1076</v>
      </c>
      <c r="E27" s="31" t="s">
        <v>530</v>
      </c>
      <c r="F27" s="84">
        <v>300151</v>
      </c>
      <c r="G27" s="32">
        <v>13.96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45450</v>
      </c>
      <c r="B28" s="32">
        <v>513337</v>
      </c>
      <c r="C28" s="31" t="s">
        <v>1075</v>
      </c>
      <c r="D28" s="31" t="s">
        <v>1077</v>
      </c>
      <c r="E28" s="31" t="s">
        <v>530</v>
      </c>
      <c r="F28" s="84">
        <v>384955</v>
      </c>
      <c r="G28" s="32">
        <v>13.96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45450</v>
      </c>
      <c r="B29" s="32">
        <v>540377</v>
      </c>
      <c r="C29" s="31" t="s">
        <v>1078</v>
      </c>
      <c r="D29" s="31" t="s">
        <v>1014</v>
      </c>
      <c r="E29" s="31" t="s">
        <v>529</v>
      </c>
      <c r="F29" s="84">
        <v>3479815</v>
      </c>
      <c r="G29" s="32">
        <v>1.75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45450</v>
      </c>
      <c r="B30" s="32">
        <v>540377</v>
      </c>
      <c r="C30" s="31" t="s">
        <v>1078</v>
      </c>
      <c r="D30" s="31" t="s">
        <v>981</v>
      </c>
      <c r="E30" s="31" t="s">
        <v>530</v>
      </c>
      <c r="F30" s="84">
        <v>3835431</v>
      </c>
      <c r="G30" s="32">
        <v>1.71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45450</v>
      </c>
      <c r="B31" s="32">
        <v>532407</v>
      </c>
      <c r="C31" s="31" t="s">
        <v>1079</v>
      </c>
      <c r="D31" s="31" t="s">
        <v>1080</v>
      </c>
      <c r="E31" s="31" t="s">
        <v>530</v>
      </c>
      <c r="F31" s="84">
        <v>1181700</v>
      </c>
      <c r="G31" s="32">
        <v>185.95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45450</v>
      </c>
      <c r="B32" s="32">
        <v>521034</v>
      </c>
      <c r="C32" s="31" t="s">
        <v>1081</v>
      </c>
      <c r="D32" s="31" t="s">
        <v>1082</v>
      </c>
      <c r="E32" s="31" t="s">
        <v>529</v>
      </c>
      <c r="F32" s="84">
        <v>731900</v>
      </c>
      <c r="G32" s="32">
        <v>33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45450</v>
      </c>
      <c r="B33" s="32">
        <v>521034</v>
      </c>
      <c r="C33" s="31" t="s">
        <v>1081</v>
      </c>
      <c r="D33" s="31" t="s">
        <v>1083</v>
      </c>
      <c r="E33" s="31" t="s">
        <v>530</v>
      </c>
      <c r="F33" s="84">
        <v>240000</v>
      </c>
      <c r="G33" s="32">
        <v>33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45450</v>
      </c>
      <c r="B34" s="32">
        <v>521034</v>
      </c>
      <c r="C34" s="31" t="s">
        <v>1081</v>
      </c>
      <c r="D34" s="31" t="s">
        <v>1084</v>
      </c>
      <c r="E34" s="31" t="s">
        <v>530</v>
      </c>
      <c r="F34" s="84">
        <v>457000</v>
      </c>
      <c r="G34" s="32">
        <v>33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45450</v>
      </c>
      <c r="B35" s="32">
        <v>506655</v>
      </c>
      <c r="C35" s="31" t="s">
        <v>1085</v>
      </c>
      <c r="D35" s="31" t="s">
        <v>1086</v>
      </c>
      <c r="E35" s="31" t="s">
        <v>530</v>
      </c>
      <c r="F35" s="84">
        <v>1028000</v>
      </c>
      <c r="G35" s="32">
        <v>778.1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45450</v>
      </c>
      <c r="B36" s="32">
        <v>506655</v>
      </c>
      <c r="C36" s="31" t="s">
        <v>1085</v>
      </c>
      <c r="D36" s="31" t="s">
        <v>1087</v>
      </c>
      <c r="E36" s="31" t="s">
        <v>529</v>
      </c>
      <c r="F36" s="84">
        <v>1028000</v>
      </c>
      <c r="G36" s="32">
        <v>778.1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45450</v>
      </c>
      <c r="B37" s="32">
        <v>500411</v>
      </c>
      <c r="C37" s="31" t="s">
        <v>499</v>
      </c>
      <c r="D37" s="31" t="s">
        <v>1088</v>
      </c>
      <c r="E37" s="31" t="s">
        <v>530</v>
      </c>
      <c r="F37" s="84">
        <v>1500000</v>
      </c>
      <c r="G37" s="32">
        <v>5100.26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45450</v>
      </c>
      <c r="B38" s="32">
        <v>500411</v>
      </c>
      <c r="C38" s="31" t="s">
        <v>499</v>
      </c>
      <c r="D38" s="31" t="s">
        <v>1089</v>
      </c>
      <c r="E38" s="31" t="s">
        <v>529</v>
      </c>
      <c r="F38" s="84">
        <v>1374359</v>
      </c>
      <c r="G38" s="32">
        <v>5100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45450</v>
      </c>
      <c r="B39" s="32">
        <v>533427</v>
      </c>
      <c r="C39" s="31" t="s">
        <v>1015</v>
      </c>
      <c r="D39" s="31" t="s">
        <v>1090</v>
      </c>
      <c r="E39" s="31" t="s">
        <v>529</v>
      </c>
      <c r="F39" s="84">
        <v>200000</v>
      </c>
      <c r="G39" s="32">
        <v>37.630000000000003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45450</v>
      </c>
      <c r="B40" s="32">
        <v>533427</v>
      </c>
      <c r="C40" s="31" t="s">
        <v>1015</v>
      </c>
      <c r="D40" s="31" t="s">
        <v>1091</v>
      </c>
      <c r="E40" s="31" t="s">
        <v>530</v>
      </c>
      <c r="F40" s="84">
        <v>27182</v>
      </c>
      <c r="G40" s="32">
        <v>36.65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45450</v>
      </c>
      <c r="B41" s="32">
        <v>533427</v>
      </c>
      <c r="C41" s="31" t="s">
        <v>1015</v>
      </c>
      <c r="D41" s="31" t="s">
        <v>1091</v>
      </c>
      <c r="E41" s="31" t="s">
        <v>529</v>
      </c>
      <c r="F41" s="84">
        <v>180000</v>
      </c>
      <c r="G41" s="32">
        <v>36.79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45450</v>
      </c>
      <c r="B42" s="32">
        <v>533427</v>
      </c>
      <c r="C42" s="31" t="s">
        <v>1015</v>
      </c>
      <c r="D42" s="31" t="s">
        <v>1092</v>
      </c>
      <c r="E42" s="31" t="s">
        <v>529</v>
      </c>
      <c r="F42" s="84">
        <v>20625</v>
      </c>
      <c r="G42" s="32">
        <v>37.19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45450</v>
      </c>
      <c r="B43" s="32">
        <v>533427</v>
      </c>
      <c r="C43" s="31" t="s">
        <v>1015</v>
      </c>
      <c r="D43" s="31" t="s">
        <v>1092</v>
      </c>
      <c r="E43" s="31" t="s">
        <v>530</v>
      </c>
      <c r="F43" s="84">
        <v>200000</v>
      </c>
      <c r="G43" s="32">
        <v>36.5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45450</v>
      </c>
      <c r="B44" s="32" t="s">
        <v>1093</v>
      </c>
      <c r="C44" s="31" t="s">
        <v>1094</v>
      </c>
      <c r="D44" s="31" t="s">
        <v>1095</v>
      </c>
      <c r="E44" s="31" t="s">
        <v>529</v>
      </c>
      <c r="F44" s="84">
        <v>35600</v>
      </c>
      <c r="G44" s="32">
        <v>405.8</v>
      </c>
      <c r="H44" s="32" t="s">
        <v>847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45450</v>
      </c>
      <c r="B45" s="32" t="s">
        <v>310</v>
      </c>
      <c r="C45" s="31" t="s">
        <v>1096</v>
      </c>
      <c r="D45" s="31" t="s">
        <v>1097</v>
      </c>
      <c r="E45" s="31" t="s">
        <v>529</v>
      </c>
      <c r="F45" s="84">
        <v>3000000</v>
      </c>
      <c r="G45" s="32">
        <v>1618.8</v>
      </c>
      <c r="H45" s="32" t="s">
        <v>847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45450</v>
      </c>
      <c r="B46" s="32" t="s">
        <v>813</v>
      </c>
      <c r="C46" s="31" t="s">
        <v>1098</v>
      </c>
      <c r="D46" s="31" t="s">
        <v>893</v>
      </c>
      <c r="E46" s="31" t="s">
        <v>529</v>
      </c>
      <c r="F46" s="84">
        <v>1092458</v>
      </c>
      <c r="G46" s="32">
        <v>1386.44</v>
      </c>
      <c r="H46" s="32" t="s">
        <v>847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45450</v>
      </c>
      <c r="B47" s="32" t="s">
        <v>1099</v>
      </c>
      <c r="C47" s="31" t="s">
        <v>641</v>
      </c>
      <c r="D47" s="31" t="s">
        <v>893</v>
      </c>
      <c r="E47" s="31" t="s">
        <v>529</v>
      </c>
      <c r="F47" s="84">
        <v>1644466</v>
      </c>
      <c r="G47" s="32">
        <v>203.68</v>
      </c>
      <c r="H47" s="32" t="s">
        <v>847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45450</v>
      </c>
      <c r="B48" s="32" t="s">
        <v>1100</v>
      </c>
      <c r="C48" s="31" t="s">
        <v>1101</v>
      </c>
      <c r="D48" s="31" t="s">
        <v>1102</v>
      </c>
      <c r="E48" s="31" t="s">
        <v>529</v>
      </c>
      <c r="F48" s="84">
        <v>300000</v>
      </c>
      <c r="G48" s="32">
        <v>274.11</v>
      </c>
      <c r="H48" s="32" t="s">
        <v>847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45450</v>
      </c>
      <c r="B49" s="32" t="s">
        <v>323</v>
      </c>
      <c r="C49" s="31" t="s">
        <v>1103</v>
      </c>
      <c r="D49" s="31" t="s">
        <v>1104</v>
      </c>
      <c r="E49" s="31" t="s">
        <v>529</v>
      </c>
      <c r="F49" s="84">
        <v>834582</v>
      </c>
      <c r="G49" s="32">
        <v>622.33000000000004</v>
      </c>
      <c r="H49" s="32" t="s">
        <v>847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45450</v>
      </c>
      <c r="B50" s="32" t="s">
        <v>323</v>
      </c>
      <c r="C50" s="31" t="s">
        <v>1103</v>
      </c>
      <c r="D50" s="31" t="s">
        <v>893</v>
      </c>
      <c r="E50" s="31" t="s">
        <v>529</v>
      </c>
      <c r="F50" s="84">
        <v>1109203</v>
      </c>
      <c r="G50" s="32">
        <v>620.38</v>
      </c>
      <c r="H50" s="32" t="s">
        <v>847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45450</v>
      </c>
      <c r="B51" s="32" t="s">
        <v>1105</v>
      </c>
      <c r="C51" s="31" t="s">
        <v>1106</v>
      </c>
      <c r="D51" s="31" t="s">
        <v>893</v>
      </c>
      <c r="E51" s="31" t="s">
        <v>529</v>
      </c>
      <c r="F51" s="84">
        <v>385752</v>
      </c>
      <c r="G51" s="32">
        <v>147.63999999999999</v>
      </c>
      <c r="H51" s="32" t="s">
        <v>847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45450</v>
      </c>
      <c r="B52" s="32" t="s">
        <v>1066</v>
      </c>
      <c r="C52" s="31" t="s">
        <v>1107</v>
      </c>
      <c r="D52" s="31" t="s">
        <v>1108</v>
      </c>
      <c r="E52" s="31" t="s">
        <v>529</v>
      </c>
      <c r="F52" s="84">
        <v>3155795</v>
      </c>
      <c r="G52" s="32">
        <v>15.76</v>
      </c>
      <c r="H52" s="32" t="s">
        <v>847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45450</v>
      </c>
      <c r="B53" s="32" t="s">
        <v>1066</v>
      </c>
      <c r="C53" s="31" t="s">
        <v>1107</v>
      </c>
      <c r="D53" s="31" t="s">
        <v>1068</v>
      </c>
      <c r="E53" s="31" t="s">
        <v>529</v>
      </c>
      <c r="F53" s="84">
        <v>884172</v>
      </c>
      <c r="G53" s="32">
        <v>15.92</v>
      </c>
      <c r="H53" s="32" t="s">
        <v>847</v>
      </c>
    </row>
    <row r="54" spans="1:28" ht="15" customHeight="1">
      <c r="A54" s="83">
        <v>45450</v>
      </c>
      <c r="B54" s="32" t="s">
        <v>1066</v>
      </c>
      <c r="C54" s="31" t="s">
        <v>1107</v>
      </c>
      <c r="D54" s="31" t="s">
        <v>1109</v>
      </c>
      <c r="E54" s="31" t="s">
        <v>529</v>
      </c>
      <c r="F54" s="84">
        <v>908000</v>
      </c>
      <c r="G54" s="32">
        <v>15.7</v>
      </c>
      <c r="H54" s="32" t="s">
        <v>847</v>
      </c>
    </row>
    <row r="55" spans="1:28" ht="15" customHeight="1">
      <c r="A55" s="83">
        <v>45450</v>
      </c>
      <c r="B55" s="32" t="s">
        <v>1110</v>
      </c>
      <c r="C55" s="31" t="s">
        <v>1111</v>
      </c>
      <c r="D55" s="31" t="s">
        <v>1112</v>
      </c>
      <c r="E55" s="31" t="s">
        <v>529</v>
      </c>
      <c r="F55" s="84">
        <v>275000</v>
      </c>
      <c r="G55" s="32">
        <v>75.62</v>
      </c>
      <c r="H55" s="32" t="s">
        <v>847</v>
      </c>
    </row>
    <row r="56" spans="1:28" ht="15" customHeight="1">
      <c r="A56" s="83">
        <v>45450</v>
      </c>
      <c r="B56" s="32" t="s">
        <v>1113</v>
      </c>
      <c r="C56" s="31" t="s">
        <v>1114</v>
      </c>
      <c r="D56" s="31" t="s">
        <v>913</v>
      </c>
      <c r="E56" s="31" t="s">
        <v>529</v>
      </c>
      <c r="F56" s="84">
        <v>70000</v>
      </c>
      <c r="G56" s="32">
        <v>269.75</v>
      </c>
      <c r="H56" s="32" t="s">
        <v>847</v>
      </c>
    </row>
    <row r="57" spans="1:28" ht="15" customHeight="1">
      <c r="A57" s="83">
        <v>45450</v>
      </c>
      <c r="B57" s="32" t="s">
        <v>1115</v>
      </c>
      <c r="C57" s="31" t="s">
        <v>1116</v>
      </c>
      <c r="D57" s="31" t="s">
        <v>1117</v>
      </c>
      <c r="E57" s="31" t="s">
        <v>529</v>
      </c>
      <c r="F57" s="84">
        <v>187340</v>
      </c>
      <c r="G57" s="32">
        <v>1349.92</v>
      </c>
      <c r="H57" s="32" t="s">
        <v>847</v>
      </c>
    </row>
    <row r="58" spans="1:28" ht="15" customHeight="1">
      <c r="A58" s="83">
        <v>45450</v>
      </c>
      <c r="B58" s="32" t="s">
        <v>1118</v>
      </c>
      <c r="C58" s="31" t="s">
        <v>1119</v>
      </c>
      <c r="D58" s="31" t="s">
        <v>981</v>
      </c>
      <c r="E58" s="31" t="s">
        <v>529</v>
      </c>
      <c r="F58" s="84">
        <v>625000</v>
      </c>
      <c r="G58" s="32">
        <v>13.8</v>
      </c>
      <c r="H58" s="32" t="s">
        <v>847</v>
      </c>
    </row>
    <row r="59" spans="1:28" ht="15" customHeight="1">
      <c r="A59" s="83">
        <v>45450</v>
      </c>
      <c r="B59" s="32" t="s">
        <v>983</v>
      </c>
      <c r="C59" s="31" t="s">
        <v>984</v>
      </c>
      <c r="D59" s="31" t="s">
        <v>1120</v>
      </c>
      <c r="E59" s="31" t="s">
        <v>529</v>
      </c>
      <c r="F59" s="84">
        <v>51000</v>
      </c>
      <c r="G59" s="32">
        <v>175.7</v>
      </c>
      <c r="H59" s="32" t="s">
        <v>847</v>
      </c>
    </row>
    <row r="60" spans="1:28" ht="15" customHeight="1">
      <c r="A60" s="83">
        <v>45450</v>
      </c>
      <c r="B60" s="32" t="s">
        <v>983</v>
      </c>
      <c r="C60" s="31" t="s">
        <v>984</v>
      </c>
      <c r="D60" s="31" t="s">
        <v>982</v>
      </c>
      <c r="E60" s="31" t="s">
        <v>529</v>
      </c>
      <c r="F60" s="84">
        <v>21000</v>
      </c>
      <c r="G60" s="32">
        <v>175.7</v>
      </c>
      <c r="H60" s="32" t="s">
        <v>847</v>
      </c>
    </row>
    <row r="61" spans="1:28" ht="15" customHeight="1">
      <c r="A61" s="83">
        <v>45450</v>
      </c>
      <c r="B61" s="32" t="s">
        <v>983</v>
      </c>
      <c r="C61" s="31" t="s">
        <v>984</v>
      </c>
      <c r="D61" s="31" t="s">
        <v>980</v>
      </c>
      <c r="E61" s="31" t="s">
        <v>529</v>
      </c>
      <c r="F61" s="84">
        <v>30000</v>
      </c>
      <c r="G61" s="32">
        <v>175.53</v>
      </c>
      <c r="H61" s="32" t="s">
        <v>847</v>
      </c>
    </row>
    <row r="62" spans="1:28" ht="15" customHeight="1">
      <c r="A62" s="83">
        <v>45450</v>
      </c>
      <c r="B62" s="32" t="s">
        <v>1121</v>
      </c>
      <c r="C62" s="31" t="s">
        <v>1122</v>
      </c>
      <c r="D62" s="31" t="s">
        <v>893</v>
      </c>
      <c r="E62" s="31" t="s">
        <v>529</v>
      </c>
      <c r="F62" s="84">
        <v>364762</v>
      </c>
      <c r="G62" s="32">
        <v>448.04</v>
      </c>
      <c r="H62" s="32" t="s">
        <v>847</v>
      </c>
    </row>
    <row r="63" spans="1:28" ht="15" customHeight="1">
      <c r="A63" s="83">
        <v>45450</v>
      </c>
      <c r="B63" s="32" t="s">
        <v>1123</v>
      </c>
      <c r="C63" s="31" t="s">
        <v>1124</v>
      </c>
      <c r="D63" s="31" t="s">
        <v>1125</v>
      </c>
      <c r="E63" s="31" t="s">
        <v>529</v>
      </c>
      <c r="F63" s="84">
        <v>132000</v>
      </c>
      <c r="G63" s="32">
        <v>37.31</v>
      </c>
      <c r="H63" s="32" t="s">
        <v>847</v>
      </c>
    </row>
    <row r="64" spans="1:28" ht="15" customHeight="1">
      <c r="A64" s="83">
        <v>45450</v>
      </c>
      <c r="B64" s="32" t="s">
        <v>1126</v>
      </c>
      <c r="C64" s="31" t="s">
        <v>1127</v>
      </c>
      <c r="D64" s="31" t="s">
        <v>1128</v>
      </c>
      <c r="E64" s="31" t="s">
        <v>529</v>
      </c>
      <c r="F64" s="84">
        <v>549000</v>
      </c>
      <c r="G64" s="32">
        <v>1019</v>
      </c>
      <c r="H64" s="32" t="s">
        <v>847</v>
      </c>
    </row>
    <row r="65" spans="1:8" ht="15" customHeight="1">
      <c r="A65" s="83">
        <v>45450</v>
      </c>
      <c r="B65" s="32" t="s">
        <v>1021</v>
      </c>
      <c r="C65" s="31" t="s">
        <v>1022</v>
      </c>
      <c r="D65" s="31" t="s">
        <v>893</v>
      </c>
      <c r="E65" s="31" t="s">
        <v>529</v>
      </c>
      <c r="F65" s="84">
        <v>1098455</v>
      </c>
      <c r="G65" s="32">
        <v>239.5</v>
      </c>
      <c r="H65" s="32" t="s">
        <v>847</v>
      </c>
    </row>
    <row r="66" spans="1:8" ht="15" customHeight="1">
      <c r="A66" s="83">
        <v>45450</v>
      </c>
      <c r="B66" s="32" t="s">
        <v>1129</v>
      </c>
      <c r="C66" s="31" t="s">
        <v>1130</v>
      </c>
      <c r="D66" s="31" t="s">
        <v>1131</v>
      </c>
      <c r="E66" s="31" t="s">
        <v>529</v>
      </c>
      <c r="F66" s="84">
        <v>87000</v>
      </c>
      <c r="G66" s="32">
        <v>33.65</v>
      </c>
      <c r="H66" s="32" t="s">
        <v>847</v>
      </c>
    </row>
    <row r="67" spans="1:8" ht="15" customHeight="1">
      <c r="A67" s="83">
        <v>45450</v>
      </c>
      <c r="B67" s="32" t="s">
        <v>1132</v>
      </c>
      <c r="C67" s="31" t="s">
        <v>657</v>
      </c>
      <c r="D67" s="31" t="s">
        <v>893</v>
      </c>
      <c r="E67" s="31" t="s">
        <v>529</v>
      </c>
      <c r="F67" s="84">
        <v>840450</v>
      </c>
      <c r="G67" s="32">
        <v>161.1</v>
      </c>
      <c r="H67" s="32" t="s">
        <v>847</v>
      </c>
    </row>
    <row r="68" spans="1:8" ht="15" customHeight="1">
      <c r="A68" s="83">
        <v>45450</v>
      </c>
      <c r="B68" s="32" t="s">
        <v>1133</v>
      </c>
      <c r="C68" s="31" t="s">
        <v>1134</v>
      </c>
      <c r="D68" s="31" t="s">
        <v>893</v>
      </c>
      <c r="E68" s="31" t="s">
        <v>529</v>
      </c>
      <c r="F68" s="84">
        <v>93994</v>
      </c>
      <c r="G68" s="32">
        <v>780.27</v>
      </c>
      <c r="H68" s="32" t="s">
        <v>847</v>
      </c>
    </row>
    <row r="69" spans="1:8" ht="15" customHeight="1">
      <c r="A69" s="83">
        <v>45450</v>
      </c>
      <c r="B69" s="32" t="s">
        <v>1135</v>
      </c>
      <c r="C69" s="31" t="s">
        <v>1136</v>
      </c>
      <c r="D69" s="31" t="s">
        <v>1137</v>
      </c>
      <c r="E69" s="31" t="s">
        <v>529</v>
      </c>
      <c r="F69" s="84">
        <v>711919</v>
      </c>
      <c r="G69" s="32">
        <v>20.3</v>
      </c>
      <c r="H69" s="32" t="s">
        <v>847</v>
      </c>
    </row>
    <row r="70" spans="1:8" ht="15" customHeight="1">
      <c r="A70" s="83">
        <v>45450</v>
      </c>
      <c r="B70" s="32" t="s">
        <v>1135</v>
      </c>
      <c r="C70" s="31" t="s">
        <v>1136</v>
      </c>
      <c r="D70" s="31" t="s">
        <v>981</v>
      </c>
      <c r="E70" s="31" t="s">
        <v>529</v>
      </c>
      <c r="F70" s="84">
        <v>200000</v>
      </c>
      <c r="G70" s="32">
        <v>19.899999999999999</v>
      </c>
      <c r="H70" s="32" t="s">
        <v>847</v>
      </c>
    </row>
    <row r="71" spans="1:8" ht="15" customHeight="1">
      <c r="A71" s="83">
        <v>45450</v>
      </c>
      <c r="B71" s="32" t="s">
        <v>1135</v>
      </c>
      <c r="C71" s="31" t="s">
        <v>1136</v>
      </c>
      <c r="D71" s="31" t="s">
        <v>1138</v>
      </c>
      <c r="E71" s="31" t="s">
        <v>529</v>
      </c>
      <c r="F71" s="84">
        <v>306000</v>
      </c>
      <c r="G71" s="32">
        <v>20.28</v>
      </c>
      <c r="H71" s="32" t="s">
        <v>847</v>
      </c>
    </row>
    <row r="72" spans="1:8" ht="15" customHeight="1">
      <c r="A72" s="83">
        <v>45450</v>
      </c>
      <c r="B72" s="32" t="s">
        <v>1135</v>
      </c>
      <c r="C72" s="31" t="s">
        <v>1136</v>
      </c>
      <c r="D72" s="31" t="s">
        <v>1139</v>
      </c>
      <c r="E72" s="31" t="s">
        <v>529</v>
      </c>
      <c r="F72" s="84">
        <v>205000</v>
      </c>
      <c r="G72" s="32">
        <v>20.3</v>
      </c>
      <c r="H72" s="32" t="s">
        <v>847</v>
      </c>
    </row>
    <row r="73" spans="1:8" ht="15" customHeight="1">
      <c r="A73" s="83">
        <v>45450</v>
      </c>
      <c r="B73" s="32" t="s">
        <v>1135</v>
      </c>
      <c r="C73" s="31" t="s">
        <v>1136</v>
      </c>
      <c r="D73" s="31" t="s">
        <v>1068</v>
      </c>
      <c r="E73" s="31" t="s">
        <v>529</v>
      </c>
      <c r="F73" s="84">
        <v>197069</v>
      </c>
      <c r="G73" s="32">
        <v>19.920000000000002</v>
      </c>
      <c r="H73" s="32" t="s">
        <v>847</v>
      </c>
    </row>
    <row r="74" spans="1:8" ht="15" customHeight="1">
      <c r="A74" s="83">
        <v>45450</v>
      </c>
      <c r="B74" s="32" t="s">
        <v>1135</v>
      </c>
      <c r="C74" s="31" t="s">
        <v>1136</v>
      </c>
      <c r="D74" s="31" t="s">
        <v>1140</v>
      </c>
      <c r="E74" s="31" t="s">
        <v>529</v>
      </c>
      <c r="F74" s="84">
        <v>113682</v>
      </c>
      <c r="G74" s="32">
        <v>20</v>
      </c>
      <c r="H74" s="32" t="s">
        <v>847</v>
      </c>
    </row>
    <row r="75" spans="1:8" ht="15" customHeight="1">
      <c r="A75" s="83">
        <v>45450</v>
      </c>
      <c r="B75" s="32" t="s">
        <v>1141</v>
      </c>
      <c r="C75" s="31" t="s">
        <v>1142</v>
      </c>
      <c r="D75" s="31" t="s">
        <v>1143</v>
      </c>
      <c r="E75" s="31" t="s">
        <v>529</v>
      </c>
      <c r="F75" s="84">
        <v>1753804</v>
      </c>
      <c r="G75" s="32">
        <v>1.1000000000000001</v>
      </c>
      <c r="H75" s="32" t="s">
        <v>847</v>
      </c>
    </row>
    <row r="76" spans="1:8" ht="15" customHeight="1">
      <c r="A76" s="83">
        <v>45450</v>
      </c>
      <c r="B76" s="32" t="s">
        <v>1144</v>
      </c>
      <c r="C76" s="31" t="s">
        <v>1145</v>
      </c>
      <c r="D76" s="31" t="s">
        <v>1146</v>
      </c>
      <c r="E76" s="31" t="s">
        <v>529</v>
      </c>
      <c r="F76" s="84">
        <v>325000</v>
      </c>
      <c r="G76" s="32">
        <v>7.05</v>
      </c>
      <c r="H76" s="32" t="s">
        <v>847</v>
      </c>
    </row>
    <row r="77" spans="1:8" ht="15" customHeight="1">
      <c r="A77" s="83">
        <v>45450</v>
      </c>
      <c r="B77" s="32" t="s">
        <v>1147</v>
      </c>
      <c r="C77" s="31" t="s">
        <v>1148</v>
      </c>
      <c r="D77" s="31" t="s">
        <v>913</v>
      </c>
      <c r="E77" s="31" t="s">
        <v>529</v>
      </c>
      <c r="F77" s="84">
        <v>96000</v>
      </c>
      <c r="G77" s="32">
        <v>201.09</v>
      </c>
      <c r="H77" s="32" t="s">
        <v>847</v>
      </c>
    </row>
    <row r="78" spans="1:8" ht="15" customHeight="1">
      <c r="A78" s="83">
        <v>45450</v>
      </c>
      <c r="B78" s="32" t="s">
        <v>1147</v>
      </c>
      <c r="C78" s="31" t="s">
        <v>1148</v>
      </c>
      <c r="D78" s="31" t="s">
        <v>1016</v>
      </c>
      <c r="E78" s="31" t="s">
        <v>529</v>
      </c>
      <c r="F78" s="84">
        <v>92400</v>
      </c>
      <c r="G78" s="32">
        <v>207.9</v>
      </c>
      <c r="H78" s="32" t="s">
        <v>847</v>
      </c>
    </row>
    <row r="79" spans="1:8" ht="15" customHeight="1">
      <c r="A79" s="83">
        <v>45450</v>
      </c>
      <c r="B79" s="32" t="s">
        <v>1147</v>
      </c>
      <c r="C79" s="31" t="s">
        <v>1148</v>
      </c>
      <c r="D79" s="31" t="s">
        <v>1149</v>
      </c>
      <c r="E79" s="31" t="s">
        <v>529</v>
      </c>
      <c r="F79" s="84">
        <v>180000</v>
      </c>
      <c r="G79" s="32">
        <v>207.86</v>
      </c>
      <c r="H79" s="32" t="s">
        <v>847</v>
      </c>
    </row>
    <row r="80" spans="1:8" ht="15" customHeight="1">
      <c r="A80" s="83">
        <v>45450</v>
      </c>
      <c r="B80" s="32" t="s">
        <v>1147</v>
      </c>
      <c r="C80" s="31" t="s">
        <v>1148</v>
      </c>
      <c r="D80" s="31" t="s">
        <v>1150</v>
      </c>
      <c r="E80" s="31" t="s">
        <v>529</v>
      </c>
      <c r="F80" s="84">
        <v>150000</v>
      </c>
      <c r="G80" s="32">
        <v>205.92</v>
      </c>
      <c r="H80" s="32" t="s">
        <v>847</v>
      </c>
    </row>
    <row r="81" spans="1:8" ht="15" customHeight="1">
      <c r="A81" s="83">
        <v>45450</v>
      </c>
      <c r="B81" s="32" t="s">
        <v>1151</v>
      </c>
      <c r="C81" s="31" t="s">
        <v>1152</v>
      </c>
      <c r="D81" s="31" t="s">
        <v>1153</v>
      </c>
      <c r="E81" s="31" t="s">
        <v>529</v>
      </c>
      <c r="F81" s="84">
        <v>98552</v>
      </c>
      <c r="G81" s="32">
        <v>77.27</v>
      </c>
      <c r="H81" s="32" t="s">
        <v>847</v>
      </c>
    </row>
    <row r="82" spans="1:8" ht="15" customHeight="1">
      <c r="A82" s="83">
        <v>45450</v>
      </c>
      <c r="B82" s="32" t="s">
        <v>1154</v>
      </c>
      <c r="C82" s="31" t="s">
        <v>1155</v>
      </c>
      <c r="D82" s="31" t="s">
        <v>893</v>
      </c>
      <c r="E82" s="31" t="s">
        <v>529</v>
      </c>
      <c r="F82" s="84">
        <v>551229</v>
      </c>
      <c r="G82" s="32">
        <v>172.16</v>
      </c>
      <c r="H82" s="32" t="s">
        <v>847</v>
      </c>
    </row>
    <row r="83" spans="1:8" ht="15" customHeight="1">
      <c r="A83" s="83">
        <v>45450</v>
      </c>
      <c r="B83" s="32" t="s">
        <v>927</v>
      </c>
      <c r="C83" s="31" t="s">
        <v>928</v>
      </c>
      <c r="D83" s="31" t="s">
        <v>987</v>
      </c>
      <c r="E83" s="31" t="s">
        <v>529</v>
      </c>
      <c r="F83" s="84">
        <v>1298706</v>
      </c>
      <c r="G83" s="32">
        <v>54.22</v>
      </c>
      <c r="H83" s="32" t="s">
        <v>847</v>
      </c>
    </row>
    <row r="84" spans="1:8" ht="15" customHeight="1">
      <c r="A84" s="83">
        <v>45450</v>
      </c>
      <c r="B84" s="32" t="s">
        <v>927</v>
      </c>
      <c r="C84" s="31" t="s">
        <v>928</v>
      </c>
      <c r="D84" s="31" t="s">
        <v>1020</v>
      </c>
      <c r="E84" s="31" t="s">
        <v>529</v>
      </c>
      <c r="F84" s="84">
        <v>594844</v>
      </c>
      <c r="G84" s="32">
        <v>54.18</v>
      </c>
      <c r="H84" s="32" t="s">
        <v>847</v>
      </c>
    </row>
    <row r="85" spans="1:8" ht="15" customHeight="1">
      <c r="A85" s="83">
        <v>45450</v>
      </c>
      <c r="B85" s="32" t="s">
        <v>927</v>
      </c>
      <c r="C85" s="31" t="s">
        <v>928</v>
      </c>
      <c r="D85" s="31" t="s">
        <v>951</v>
      </c>
      <c r="E85" s="31" t="s">
        <v>529</v>
      </c>
      <c r="F85" s="84">
        <v>629848</v>
      </c>
      <c r="G85" s="32">
        <v>54.04</v>
      </c>
      <c r="H85" s="32" t="s">
        <v>847</v>
      </c>
    </row>
    <row r="86" spans="1:8" ht="15" customHeight="1">
      <c r="A86" s="83">
        <v>45450</v>
      </c>
      <c r="B86" s="32" t="s">
        <v>1156</v>
      </c>
      <c r="C86" s="31" t="s">
        <v>1157</v>
      </c>
      <c r="D86" s="31" t="s">
        <v>1158</v>
      </c>
      <c r="E86" s="31" t="s">
        <v>529</v>
      </c>
      <c r="F86" s="84">
        <v>349143</v>
      </c>
      <c r="G86" s="32">
        <v>142.81</v>
      </c>
      <c r="H86" s="32" t="s">
        <v>847</v>
      </c>
    </row>
    <row r="87" spans="1:8" ht="15" customHeight="1">
      <c r="A87" s="83">
        <v>45450</v>
      </c>
      <c r="B87" s="32" t="s">
        <v>1156</v>
      </c>
      <c r="C87" s="31" t="s">
        <v>1157</v>
      </c>
      <c r="D87" s="31" t="s">
        <v>988</v>
      </c>
      <c r="E87" s="31" t="s">
        <v>529</v>
      </c>
      <c r="F87" s="84">
        <v>12300</v>
      </c>
      <c r="G87" s="32">
        <v>148.54</v>
      </c>
      <c r="H87" s="32" t="s">
        <v>847</v>
      </c>
    </row>
    <row r="88" spans="1:8" ht="15" customHeight="1">
      <c r="A88" s="83">
        <v>45450</v>
      </c>
      <c r="B88" s="32" t="s">
        <v>1093</v>
      </c>
      <c r="C88" s="31" t="s">
        <v>1094</v>
      </c>
      <c r="D88" s="31" t="s">
        <v>1159</v>
      </c>
      <c r="E88" s="31" t="s">
        <v>530</v>
      </c>
      <c r="F88" s="84">
        <v>56000</v>
      </c>
      <c r="G88" s="32">
        <v>403.92</v>
      </c>
      <c r="H88" s="32" t="s">
        <v>847</v>
      </c>
    </row>
    <row r="89" spans="1:8" ht="15" customHeight="1">
      <c r="A89" s="83">
        <v>45450</v>
      </c>
      <c r="B89" s="32" t="s">
        <v>1093</v>
      </c>
      <c r="C89" s="31" t="s">
        <v>1094</v>
      </c>
      <c r="D89" s="31" t="s">
        <v>1095</v>
      </c>
      <c r="E89" s="31" t="s">
        <v>530</v>
      </c>
      <c r="F89" s="84">
        <v>35600</v>
      </c>
      <c r="G89" s="32">
        <v>408.15</v>
      </c>
      <c r="H89" s="32" t="s">
        <v>847</v>
      </c>
    </row>
    <row r="90" spans="1:8" ht="15" customHeight="1">
      <c r="A90" s="83">
        <v>45450</v>
      </c>
      <c r="B90" s="32" t="s">
        <v>310</v>
      </c>
      <c r="C90" s="31" t="s">
        <v>1096</v>
      </c>
      <c r="D90" s="31" t="s">
        <v>1160</v>
      </c>
      <c r="E90" s="31" t="s">
        <v>530</v>
      </c>
      <c r="F90" s="84">
        <v>3000000</v>
      </c>
      <c r="G90" s="32">
        <v>1618.8</v>
      </c>
      <c r="H90" s="32" t="s">
        <v>847</v>
      </c>
    </row>
    <row r="91" spans="1:8" ht="15" customHeight="1">
      <c r="A91" s="83">
        <v>45450</v>
      </c>
      <c r="B91" s="32" t="s">
        <v>813</v>
      </c>
      <c r="C91" s="31" t="s">
        <v>1098</v>
      </c>
      <c r="D91" s="31" t="s">
        <v>893</v>
      </c>
      <c r="E91" s="31" t="s">
        <v>530</v>
      </c>
      <c r="F91" s="84">
        <v>1092458</v>
      </c>
      <c r="G91" s="32">
        <v>1387.66</v>
      </c>
      <c r="H91" s="32" t="s">
        <v>847</v>
      </c>
    </row>
    <row r="92" spans="1:8" ht="15" customHeight="1">
      <c r="A92" s="83">
        <v>45450</v>
      </c>
      <c r="B92" s="32" t="s">
        <v>1099</v>
      </c>
      <c r="C92" s="31" t="s">
        <v>641</v>
      </c>
      <c r="D92" s="31" t="s">
        <v>893</v>
      </c>
      <c r="E92" s="31" t="s">
        <v>530</v>
      </c>
      <c r="F92" s="84">
        <v>1644466</v>
      </c>
      <c r="G92" s="32">
        <v>203.74</v>
      </c>
      <c r="H92" s="32" t="s">
        <v>847</v>
      </c>
    </row>
    <row r="93" spans="1:8" ht="15" customHeight="1">
      <c r="A93" s="83">
        <v>45450</v>
      </c>
      <c r="B93" s="32" t="s">
        <v>1017</v>
      </c>
      <c r="C93" s="31" t="s">
        <v>1018</v>
      </c>
      <c r="D93" s="31" t="s">
        <v>1023</v>
      </c>
      <c r="E93" s="31" t="s">
        <v>530</v>
      </c>
      <c r="F93" s="84">
        <v>150690</v>
      </c>
      <c r="G93" s="32">
        <v>22.62</v>
      </c>
      <c r="H93" s="32" t="s">
        <v>847</v>
      </c>
    </row>
    <row r="94" spans="1:8" ht="15" customHeight="1">
      <c r="A94" s="83">
        <v>45450</v>
      </c>
      <c r="B94" s="32" t="s">
        <v>1017</v>
      </c>
      <c r="C94" s="31" t="s">
        <v>1018</v>
      </c>
      <c r="D94" s="31" t="s">
        <v>1019</v>
      </c>
      <c r="E94" s="31" t="s">
        <v>530</v>
      </c>
      <c r="F94" s="84">
        <v>377257</v>
      </c>
      <c r="G94" s="32">
        <v>22.65</v>
      </c>
      <c r="H94" s="32" t="s">
        <v>847</v>
      </c>
    </row>
    <row r="95" spans="1:8" ht="15" customHeight="1">
      <c r="A95" s="83">
        <v>45450</v>
      </c>
      <c r="B95" s="32" t="s">
        <v>1100</v>
      </c>
      <c r="C95" s="31" t="s">
        <v>1101</v>
      </c>
      <c r="D95" s="31" t="s">
        <v>1161</v>
      </c>
      <c r="E95" s="31" t="s">
        <v>530</v>
      </c>
      <c r="F95" s="84">
        <v>300000</v>
      </c>
      <c r="G95" s="32">
        <v>274.11</v>
      </c>
      <c r="H95" s="32" t="s">
        <v>847</v>
      </c>
    </row>
    <row r="96" spans="1:8" ht="15" customHeight="1">
      <c r="A96" s="83">
        <v>45450</v>
      </c>
      <c r="B96" s="32" t="s">
        <v>323</v>
      </c>
      <c r="C96" s="31" t="s">
        <v>1103</v>
      </c>
      <c r="D96" s="31" t="s">
        <v>1104</v>
      </c>
      <c r="E96" s="31" t="s">
        <v>530</v>
      </c>
      <c r="F96" s="84">
        <v>838760</v>
      </c>
      <c r="G96" s="32">
        <v>625.02</v>
      </c>
      <c r="H96" s="32" t="s">
        <v>847</v>
      </c>
    </row>
    <row r="97" spans="1:8" ht="15" customHeight="1">
      <c r="A97" s="83">
        <v>45450</v>
      </c>
      <c r="B97" s="32" t="s">
        <v>323</v>
      </c>
      <c r="C97" s="31" t="s">
        <v>1103</v>
      </c>
      <c r="D97" s="31" t="s">
        <v>893</v>
      </c>
      <c r="E97" s="31" t="s">
        <v>530</v>
      </c>
      <c r="F97" s="84">
        <v>1109203</v>
      </c>
      <c r="G97" s="32">
        <v>620.77</v>
      </c>
      <c r="H97" s="32" t="s">
        <v>847</v>
      </c>
    </row>
    <row r="98" spans="1:8" ht="15" customHeight="1">
      <c r="A98" s="83">
        <v>45450</v>
      </c>
      <c r="B98" s="32" t="s">
        <v>1162</v>
      </c>
      <c r="C98" s="31" t="s">
        <v>1163</v>
      </c>
      <c r="D98" s="31" t="s">
        <v>1016</v>
      </c>
      <c r="E98" s="31" t="s">
        <v>530</v>
      </c>
      <c r="F98" s="84">
        <v>94000</v>
      </c>
      <c r="G98" s="32">
        <v>92.61</v>
      </c>
      <c r="H98" s="32" t="s">
        <v>847</v>
      </c>
    </row>
    <row r="99" spans="1:8" ht="15" customHeight="1">
      <c r="A99" s="83">
        <v>45450</v>
      </c>
      <c r="B99" s="32" t="s">
        <v>1105</v>
      </c>
      <c r="C99" s="31" t="s">
        <v>1106</v>
      </c>
      <c r="D99" s="31" t="s">
        <v>893</v>
      </c>
      <c r="E99" s="31" t="s">
        <v>530</v>
      </c>
      <c r="F99" s="84">
        <v>385752</v>
      </c>
      <c r="G99" s="32">
        <v>147.81</v>
      </c>
      <c r="H99" s="32" t="s">
        <v>847</v>
      </c>
    </row>
    <row r="100" spans="1:8" ht="15" customHeight="1">
      <c r="A100" s="83">
        <v>45450</v>
      </c>
      <c r="B100" s="32" t="s">
        <v>1024</v>
      </c>
      <c r="C100" s="31" t="s">
        <v>1025</v>
      </c>
      <c r="D100" s="31" t="s">
        <v>1026</v>
      </c>
      <c r="E100" s="31" t="s">
        <v>530</v>
      </c>
      <c r="F100" s="84">
        <v>1480522</v>
      </c>
      <c r="G100" s="32">
        <v>81.47</v>
      </c>
      <c r="H100" s="32" t="s">
        <v>847</v>
      </c>
    </row>
    <row r="101" spans="1:8" ht="15" customHeight="1">
      <c r="A101" s="83">
        <v>45450</v>
      </c>
      <c r="B101" s="32" t="s">
        <v>1066</v>
      </c>
      <c r="C101" s="31" t="s">
        <v>1107</v>
      </c>
      <c r="D101" s="31" t="s">
        <v>1108</v>
      </c>
      <c r="E101" s="31" t="s">
        <v>530</v>
      </c>
      <c r="F101" s="84">
        <v>5876994</v>
      </c>
      <c r="G101" s="32">
        <v>15.86</v>
      </c>
      <c r="H101" s="32" t="s">
        <v>847</v>
      </c>
    </row>
    <row r="102" spans="1:8" ht="15" customHeight="1">
      <c r="A102" s="83">
        <v>45450</v>
      </c>
      <c r="B102" s="32" t="s">
        <v>1066</v>
      </c>
      <c r="C102" s="31" t="s">
        <v>1107</v>
      </c>
      <c r="D102" s="31" t="s">
        <v>1109</v>
      </c>
      <c r="E102" s="31" t="s">
        <v>530</v>
      </c>
      <c r="F102" s="84">
        <v>740000</v>
      </c>
      <c r="G102" s="32">
        <v>15.95</v>
      </c>
      <c r="H102" s="32" t="s">
        <v>847</v>
      </c>
    </row>
    <row r="103" spans="1:8" ht="15" customHeight="1">
      <c r="A103" s="83">
        <v>45450</v>
      </c>
      <c r="B103" s="32" t="s">
        <v>1066</v>
      </c>
      <c r="C103" s="31" t="s">
        <v>1107</v>
      </c>
      <c r="D103" s="31" t="s">
        <v>1068</v>
      </c>
      <c r="E103" s="31" t="s">
        <v>530</v>
      </c>
      <c r="F103" s="84">
        <v>218172</v>
      </c>
      <c r="G103" s="32">
        <v>15.8</v>
      </c>
      <c r="H103" s="32" t="s">
        <v>847</v>
      </c>
    </row>
    <row r="104" spans="1:8" ht="15" customHeight="1">
      <c r="A104" s="83">
        <v>45450</v>
      </c>
      <c r="B104" s="32" t="s">
        <v>1113</v>
      </c>
      <c r="C104" s="31" t="s">
        <v>1114</v>
      </c>
      <c r="D104" s="31" t="s">
        <v>1164</v>
      </c>
      <c r="E104" s="31" t="s">
        <v>530</v>
      </c>
      <c r="F104" s="84">
        <v>54000</v>
      </c>
      <c r="G104" s="32">
        <v>269.55</v>
      </c>
      <c r="H104" s="32" t="s">
        <v>847</v>
      </c>
    </row>
    <row r="105" spans="1:8" ht="15" customHeight="1">
      <c r="A105" s="83">
        <v>45450</v>
      </c>
      <c r="B105" s="32" t="s">
        <v>1113</v>
      </c>
      <c r="C105" s="31" t="s">
        <v>1114</v>
      </c>
      <c r="D105" s="31" t="s">
        <v>913</v>
      </c>
      <c r="E105" s="31" t="s">
        <v>530</v>
      </c>
      <c r="F105" s="84">
        <v>12500</v>
      </c>
      <c r="G105" s="32">
        <v>296.8</v>
      </c>
      <c r="H105" s="32" t="s">
        <v>847</v>
      </c>
    </row>
    <row r="106" spans="1:8" ht="15" customHeight="1">
      <c r="A106" s="83">
        <v>45450</v>
      </c>
      <c r="B106" s="32" t="s">
        <v>1113</v>
      </c>
      <c r="C106" s="31" t="s">
        <v>1114</v>
      </c>
      <c r="D106" s="31" t="s">
        <v>1165</v>
      </c>
      <c r="E106" s="31" t="s">
        <v>530</v>
      </c>
      <c r="F106" s="84">
        <v>53000</v>
      </c>
      <c r="G106" s="32">
        <v>270.2</v>
      </c>
      <c r="H106" s="32" t="s">
        <v>847</v>
      </c>
    </row>
    <row r="107" spans="1:8" ht="15" customHeight="1">
      <c r="A107" s="83">
        <v>45450</v>
      </c>
      <c r="B107" s="32" t="s">
        <v>1166</v>
      </c>
      <c r="C107" s="31" t="s">
        <v>1167</v>
      </c>
      <c r="D107" s="31" t="s">
        <v>1168</v>
      </c>
      <c r="E107" s="31" t="s">
        <v>530</v>
      </c>
      <c r="F107" s="84">
        <v>265500</v>
      </c>
      <c r="G107" s="32">
        <v>816.71</v>
      </c>
      <c r="H107" s="32" t="s">
        <v>847</v>
      </c>
    </row>
    <row r="108" spans="1:8" ht="15" customHeight="1">
      <c r="A108" s="83">
        <v>45450</v>
      </c>
      <c r="B108" s="32" t="s">
        <v>1118</v>
      </c>
      <c r="C108" s="31" t="s">
        <v>1119</v>
      </c>
      <c r="D108" s="31" t="s">
        <v>981</v>
      </c>
      <c r="E108" s="31" t="s">
        <v>530</v>
      </c>
      <c r="F108" s="84">
        <v>668000</v>
      </c>
      <c r="G108" s="32">
        <v>15.02</v>
      </c>
      <c r="H108" s="32" t="s">
        <v>847</v>
      </c>
    </row>
    <row r="109" spans="1:8" ht="15" customHeight="1">
      <c r="A109" s="83">
        <v>45450</v>
      </c>
      <c r="B109" s="32" t="s">
        <v>983</v>
      </c>
      <c r="C109" s="31" t="s">
        <v>984</v>
      </c>
      <c r="D109" s="31" t="s">
        <v>980</v>
      </c>
      <c r="E109" s="31" t="s">
        <v>530</v>
      </c>
      <c r="F109" s="84">
        <v>30000</v>
      </c>
      <c r="G109" s="32">
        <v>174.86</v>
      </c>
      <c r="H109" s="32" t="s">
        <v>847</v>
      </c>
    </row>
    <row r="110" spans="1:8" ht="15" customHeight="1">
      <c r="A110" s="83">
        <v>45450</v>
      </c>
      <c r="B110" s="32" t="s">
        <v>983</v>
      </c>
      <c r="C110" s="31" t="s">
        <v>984</v>
      </c>
      <c r="D110" s="31" t="s">
        <v>1120</v>
      </c>
      <c r="E110" s="31" t="s">
        <v>530</v>
      </c>
      <c r="F110" s="84">
        <v>36000</v>
      </c>
      <c r="G110" s="32">
        <v>175.57</v>
      </c>
      <c r="H110" s="32" t="s">
        <v>847</v>
      </c>
    </row>
    <row r="111" spans="1:8" ht="15" customHeight="1">
      <c r="A111" s="83">
        <v>45450</v>
      </c>
      <c r="B111" s="32" t="s">
        <v>983</v>
      </c>
      <c r="C111" s="31" t="s">
        <v>984</v>
      </c>
      <c r="D111" s="31" t="s">
        <v>982</v>
      </c>
      <c r="E111" s="31" t="s">
        <v>530</v>
      </c>
      <c r="F111" s="84">
        <v>3000</v>
      </c>
      <c r="G111" s="32">
        <v>175.7</v>
      </c>
      <c r="H111" s="32" t="s">
        <v>847</v>
      </c>
    </row>
    <row r="112" spans="1:8" ht="15" customHeight="1">
      <c r="A112" s="83">
        <v>45450</v>
      </c>
      <c r="B112" s="32" t="s">
        <v>983</v>
      </c>
      <c r="C112" s="31" t="s">
        <v>984</v>
      </c>
      <c r="D112" s="31" t="s">
        <v>1169</v>
      </c>
      <c r="E112" s="31" t="s">
        <v>530</v>
      </c>
      <c r="F112" s="84">
        <v>36000</v>
      </c>
      <c r="G112" s="32">
        <v>164.88</v>
      </c>
      <c r="H112" s="32" t="s">
        <v>847</v>
      </c>
    </row>
    <row r="113" spans="1:8" ht="15" customHeight="1">
      <c r="A113" s="83">
        <v>45450</v>
      </c>
      <c r="B113" s="32" t="s">
        <v>1121</v>
      </c>
      <c r="C113" s="31" t="s">
        <v>1122</v>
      </c>
      <c r="D113" s="31" t="s">
        <v>893</v>
      </c>
      <c r="E113" s="31" t="s">
        <v>530</v>
      </c>
      <c r="F113" s="84">
        <v>364762</v>
      </c>
      <c r="G113" s="32">
        <v>448.25</v>
      </c>
      <c r="H113" s="32" t="s">
        <v>847</v>
      </c>
    </row>
    <row r="114" spans="1:8" ht="15" customHeight="1">
      <c r="A114" s="83">
        <v>45450</v>
      </c>
      <c r="B114" s="32" t="s">
        <v>1170</v>
      </c>
      <c r="C114" s="31" t="s">
        <v>1171</v>
      </c>
      <c r="D114" s="31" t="s">
        <v>1172</v>
      </c>
      <c r="E114" s="31" t="s">
        <v>530</v>
      </c>
      <c r="F114" s="84">
        <v>108472</v>
      </c>
      <c r="G114" s="32">
        <v>120.99</v>
      </c>
      <c r="H114" s="32" t="s">
        <v>847</v>
      </c>
    </row>
    <row r="115" spans="1:8" ht="15" customHeight="1">
      <c r="A115" s="83">
        <v>45450</v>
      </c>
      <c r="B115" s="32" t="s">
        <v>1126</v>
      </c>
      <c r="C115" s="31" t="s">
        <v>1127</v>
      </c>
      <c r="D115" s="31" t="s">
        <v>1173</v>
      </c>
      <c r="E115" s="31" t="s">
        <v>530</v>
      </c>
      <c r="F115" s="84">
        <v>350640</v>
      </c>
      <c r="G115" s="32">
        <v>1019.13</v>
      </c>
      <c r="H115" s="32" t="s">
        <v>847</v>
      </c>
    </row>
    <row r="116" spans="1:8" ht="15" customHeight="1">
      <c r="A116" s="83">
        <v>45450</v>
      </c>
      <c r="B116" s="32" t="s">
        <v>1126</v>
      </c>
      <c r="C116" s="31" t="s">
        <v>1127</v>
      </c>
      <c r="D116" s="31" t="s">
        <v>1174</v>
      </c>
      <c r="E116" s="31" t="s">
        <v>530</v>
      </c>
      <c r="F116" s="84">
        <v>163800</v>
      </c>
      <c r="G116" s="32">
        <v>1019.31</v>
      </c>
      <c r="H116" s="32" t="s">
        <v>847</v>
      </c>
    </row>
    <row r="117" spans="1:8" ht="15" customHeight="1">
      <c r="A117" s="83">
        <v>45450</v>
      </c>
      <c r="B117" s="32" t="s">
        <v>1021</v>
      </c>
      <c r="C117" s="31" t="s">
        <v>1022</v>
      </c>
      <c r="D117" s="31" t="s">
        <v>893</v>
      </c>
      <c r="E117" s="31" t="s">
        <v>530</v>
      </c>
      <c r="F117" s="84">
        <v>1098455</v>
      </c>
      <c r="G117" s="32">
        <v>239.6</v>
      </c>
      <c r="H117" s="32" t="s">
        <v>847</v>
      </c>
    </row>
    <row r="118" spans="1:8" ht="15" customHeight="1">
      <c r="A118" s="83">
        <v>45450</v>
      </c>
      <c r="B118" s="32" t="s">
        <v>1175</v>
      </c>
      <c r="C118" s="31" t="s">
        <v>1176</v>
      </c>
      <c r="D118" s="31" t="s">
        <v>1177</v>
      </c>
      <c r="E118" s="31" t="s">
        <v>530</v>
      </c>
      <c r="F118" s="84">
        <v>227891</v>
      </c>
      <c r="G118" s="32">
        <v>0.87</v>
      </c>
      <c r="H118" s="32" t="s">
        <v>847</v>
      </c>
    </row>
    <row r="119" spans="1:8" ht="15" customHeight="1">
      <c r="A119" s="83">
        <v>45450</v>
      </c>
      <c r="B119" s="32" t="s">
        <v>1178</v>
      </c>
      <c r="C119" s="31" t="s">
        <v>1179</v>
      </c>
      <c r="D119" s="31" t="s">
        <v>1180</v>
      </c>
      <c r="E119" s="31" t="s">
        <v>530</v>
      </c>
      <c r="F119" s="84">
        <v>19200</v>
      </c>
      <c r="G119" s="32">
        <v>126.9</v>
      </c>
      <c r="H119" s="32" t="s">
        <v>847</v>
      </c>
    </row>
    <row r="120" spans="1:8" ht="15" customHeight="1">
      <c r="A120" s="83">
        <v>45450</v>
      </c>
      <c r="B120" s="32" t="s">
        <v>1132</v>
      </c>
      <c r="C120" s="31" t="s">
        <v>657</v>
      </c>
      <c r="D120" s="31" t="s">
        <v>893</v>
      </c>
      <c r="E120" s="31" t="s">
        <v>530</v>
      </c>
      <c r="F120" s="84">
        <v>840450</v>
      </c>
      <c r="G120" s="32">
        <v>161.18</v>
      </c>
      <c r="H120" s="32" t="s">
        <v>847</v>
      </c>
    </row>
    <row r="121" spans="1:8" ht="15" customHeight="1">
      <c r="A121" s="83">
        <v>45450</v>
      </c>
      <c r="B121" s="32" t="s">
        <v>1133</v>
      </c>
      <c r="C121" s="31" t="s">
        <v>1134</v>
      </c>
      <c r="D121" s="31" t="s">
        <v>893</v>
      </c>
      <c r="E121" s="31" t="s">
        <v>530</v>
      </c>
      <c r="F121" s="84">
        <v>93994</v>
      </c>
      <c r="G121" s="32">
        <v>779.77</v>
      </c>
      <c r="H121" s="32" t="s">
        <v>847</v>
      </c>
    </row>
    <row r="122" spans="1:8" ht="15" customHeight="1">
      <c r="A122" s="83">
        <v>45450</v>
      </c>
      <c r="B122" s="32" t="s">
        <v>1135</v>
      </c>
      <c r="C122" s="31" t="s">
        <v>1136</v>
      </c>
      <c r="D122" s="31" t="s">
        <v>1068</v>
      </c>
      <c r="E122" s="31" t="s">
        <v>530</v>
      </c>
      <c r="F122" s="84">
        <v>197069</v>
      </c>
      <c r="G122" s="32">
        <v>19.96</v>
      </c>
      <c r="H122" s="32" t="s">
        <v>847</v>
      </c>
    </row>
    <row r="123" spans="1:8" ht="15" customHeight="1">
      <c r="A123" s="83">
        <v>45450</v>
      </c>
      <c r="B123" s="32" t="s">
        <v>1135</v>
      </c>
      <c r="C123" s="31" t="s">
        <v>1136</v>
      </c>
      <c r="D123" s="31" t="s">
        <v>1140</v>
      </c>
      <c r="E123" s="31" t="s">
        <v>530</v>
      </c>
      <c r="F123" s="84">
        <v>113682</v>
      </c>
      <c r="G123" s="32">
        <v>19.95</v>
      </c>
      <c r="H123" s="32" t="s">
        <v>847</v>
      </c>
    </row>
    <row r="124" spans="1:8" ht="15" customHeight="1">
      <c r="A124" s="83">
        <v>45450</v>
      </c>
      <c r="B124" s="32" t="s">
        <v>1135</v>
      </c>
      <c r="C124" s="31" t="s">
        <v>1136</v>
      </c>
      <c r="D124" s="31" t="s">
        <v>1138</v>
      </c>
      <c r="E124" s="31" t="s">
        <v>530</v>
      </c>
      <c r="F124" s="84">
        <v>186400</v>
      </c>
      <c r="G124" s="32">
        <v>20.47</v>
      </c>
      <c r="H124" s="32" t="s">
        <v>847</v>
      </c>
    </row>
    <row r="125" spans="1:8" ht="15" customHeight="1">
      <c r="A125" s="83">
        <v>45450</v>
      </c>
      <c r="B125" s="32" t="s">
        <v>1135</v>
      </c>
      <c r="C125" s="31" t="s">
        <v>1136</v>
      </c>
      <c r="D125" s="31" t="s">
        <v>1139</v>
      </c>
      <c r="E125" s="31" t="s">
        <v>530</v>
      </c>
      <c r="F125" s="84">
        <v>123936</v>
      </c>
      <c r="G125" s="32">
        <v>20.82</v>
      </c>
      <c r="H125" s="32" t="s">
        <v>847</v>
      </c>
    </row>
    <row r="126" spans="1:8" ht="15" customHeight="1">
      <c r="A126" s="83">
        <v>45450</v>
      </c>
      <c r="B126" s="32" t="s">
        <v>1135</v>
      </c>
      <c r="C126" s="31" t="s">
        <v>1136</v>
      </c>
      <c r="D126" s="31" t="s">
        <v>981</v>
      </c>
      <c r="E126" s="31" t="s">
        <v>530</v>
      </c>
      <c r="F126" s="84">
        <v>200000</v>
      </c>
      <c r="G126" s="32">
        <v>19.899999999999999</v>
      </c>
      <c r="H126" s="32" t="s">
        <v>847</v>
      </c>
    </row>
    <row r="127" spans="1:8" ht="15" customHeight="1">
      <c r="A127" s="83">
        <v>45450</v>
      </c>
      <c r="B127" s="32" t="s">
        <v>1135</v>
      </c>
      <c r="C127" s="31" t="s">
        <v>1136</v>
      </c>
      <c r="D127" s="31" t="s">
        <v>1137</v>
      </c>
      <c r="E127" s="31" t="s">
        <v>530</v>
      </c>
      <c r="F127" s="84">
        <v>724286</v>
      </c>
      <c r="G127" s="32">
        <v>20.309999999999999</v>
      </c>
      <c r="H127" s="32" t="s">
        <v>847</v>
      </c>
    </row>
    <row r="128" spans="1:8" ht="15" customHeight="1">
      <c r="A128" s="83">
        <v>45450</v>
      </c>
      <c r="B128" s="32" t="s">
        <v>985</v>
      </c>
      <c r="C128" s="31" t="s">
        <v>986</v>
      </c>
      <c r="D128" s="31" t="s">
        <v>989</v>
      </c>
      <c r="E128" s="31" t="s">
        <v>530</v>
      </c>
      <c r="F128" s="84">
        <v>55000</v>
      </c>
      <c r="G128" s="32">
        <v>41.98</v>
      </c>
      <c r="H128" s="32" t="s">
        <v>847</v>
      </c>
    </row>
    <row r="129" spans="1:8" ht="15" customHeight="1">
      <c r="A129" s="83">
        <v>45450</v>
      </c>
      <c r="B129" s="32" t="s">
        <v>1144</v>
      </c>
      <c r="C129" s="31" t="s">
        <v>1145</v>
      </c>
      <c r="D129" s="31" t="s">
        <v>1146</v>
      </c>
      <c r="E129" s="31" t="s">
        <v>530</v>
      </c>
      <c r="F129" s="84">
        <v>48618</v>
      </c>
      <c r="G129" s="32">
        <v>7.05</v>
      </c>
      <c r="H129" s="32" t="s">
        <v>847</v>
      </c>
    </row>
    <row r="130" spans="1:8" ht="15" customHeight="1">
      <c r="A130" s="83">
        <v>45450</v>
      </c>
      <c r="B130" s="32" t="s">
        <v>1144</v>
      </c>
      <c r="C130" s="31" t="s">
        <v>1145</v>
      </c>
      <c r="D130" s="31" t="s">
        <v>1181</v>
      </c>
      <c r="E130" s="31" t="s">
        <v>530</v>
      </c>
      <c r="F130" s="84">
        <v>500000</v>
      </c>
      <c r="G130" s="32">
        <v>7.05</v>
      </c>
      <c r="H130" s="32" t="s">
        <v>847</v>
      </c>
    </row>
    <row r="131" spans="1:8" ht="15" customHeight="1">
      <c r="A131" s="83">
        <v>45450</v>
      </c>
      <c r="B131" s="32" t="s">
        <v>1151</v>
      </c>
      <c r="C131" s="31" t="s">
        <v>1152</v>
      </c>
      <c r="D131" s="31" t="s">
        <v>1153</v>
      </c>
      <c r="E131" s="31" t="s">
        <v>530</v>
      </c>
      <c r="F131" s="84">
        <v>98552</v>
      </c>
      <c r="G131" s="32">
        <v>77.47</v>
      </c>
      <c r="H131" s="32" t="s">
        <v>847</v>
      </c>
    </row>
    <row r="132" spans="1:8" ht="15" customHeight="1">
      <c r="A132" s="83">
        <v>45450</v>
      </c>
      <c r="B132" s="32" t="s">
        <v>1154</v>
      </c>
      <c r="C132" s="31" t="s">
        <v>1155</v>
      </c>
      <c r="D132" s="31" t="s">
        <v>893</v>
      </c>
      <c r="E132" s="31" t="s">
        <v>530</v>
      </c>
      <c r="F132" s="84">
        <v>551229</v>
      </c>
      <c r="G132" s="32">
        <v>172.63</v>
      </c>
      <c r="H132" s="32" t="s">
        <v>847</v>
      </c>
    </row>
    <row r="133" spans="1:8" ht="15" customHeight="1">
      <c r="A133" s="83">
        <v>45450</v>
      </c>
      <c r="B133" s="32" t="s">
        <v>927</v>
      </c>
      <c r="C133" s="31" t="s">
        <v>928</v>
      </c>
      <c r="D133" s="31" t="s">
        <v>987</v>
      </c>
      <c r="E133" s="31" t="s">
        <v>530</v>
      </c>
      <c r="F133" s="84">
        <v>1152201</v>
      </c>
      <c r="G133" s="32">
        <v>54.17</v>
      </c>
      <c r="H133" s="32" t="s">
        <v>847</v>
      </c>
    </row>
    <row r="134" spans="1:8" ht="15" customHeight="1">
      <c r="A134" s="83">
        <v>45450</v>
      </c>
      <c r="B134" s="32" t="s">
        <v>927</v>
      </c>
      <c r="C134" s="31" t="s">
        <v>928</v>
      </c>
      <c r="D134" s="31" t="s">
        <v>951</v>
      </c>
      <c r="E134" s="31" t="s">
        <v>530</v>
      </c>
      <c r="F134" s="84">
        <v>456648</v>
      </c>
      <c r="G134" s="32">
        <v>53.74</v>
      </c>
      <c r="H134" s="32" t="s">
        <v>847</v>
      </c>
    </row>
    <row r="135" spans="1:8" ht="15" customHeight="1">
      <c r="A135" s="83">
        <v>45450</v>
      </c>
      <c r="B135" s="32" t="s">
        <v>927</v>
      </c>
      <c r="C135" s="31" t="s">
        <v>928</v>
      </c>
      <c r="D135" s="31" t="s">
        <v>1020</v>
      </c>
      <c r="E135" s="31" t="s">
        <v>530</v>
      </c>
      <c r="F135" s="84">
        <v>518050</v>
      </c>
      <c r="G135" s="32">
        <v>54.33</v>
      </c>
      <c r="H135" s="32" t="s">
        <v>847</v>
      </c>
    </row>
    <row r="136" spans="1:8" ht="15" customHeight="1">
      <c r="A136" s="83">
        <v>45450</v>
      </c>
      <c r="B136" s="32" t="s">
        <v>1156</v>
      </c>
      <c r="C136" s="31" t="s">
        <v>1157</v>
      </c>
      <c r="D136" s="31" t="s">
        <v>988</v>
      </c>
      <c r="E136" s="31" t="s">
        <v>530</v>
      </c>
      <c r="F136" s="84">
        <v>344380</v>
      </c>
      <c r="G136" s="32">
        <v>142.80000000000001</v>
      </c>
      <c r="H136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4"/>
  <sheetViews>
    <sheetView zoomScale="80" zoomScaleNormal="80" workbookViewId="0">
      <selection activeCell="M28" sqref="M2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3893.95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1009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950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439.15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948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916</v>
      </c>
      <c r="K14" s="247">
        <f t="shared" ref="K14:K15" si="6">H14-F14</f>
        <v>34.5</v>
      </c>
      <c r="L14" s="261">
        <f t="shared" ref="L14:L15" si="7">(F14*-0.3)/100</f>
        <v>-1.8840000000000001</v>
      </c>
      <c r="M14" s="262">
        <f t="shared" ref="M14:M15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6">
        <v>6</v>
      </c>
      <c r="B15" s="317">
        <v>45436</v>
      </c>
      <c r="C15" s="318"/>
      <c r="D15" s="319" t="s">
        <v>48</v>
      </c>
      <c r="E15" s="320" t="s">
        <v>545</v>
      </c>
      <c r="F15" s="310">
        <v>2570</v>
      </c>
      <c r="G15" s="311">
        <v>2460</v>
      </c>
      <c r="H15" s="310">
        <v>2370</v>
      </c>
      <c r="I15" s="310" t="s">
        <v>895</v>
      </c>
      <c r="J15" s="312" t="s">
        <v>939</v>
      </c>
      <c r="K15" s="312">
        <f t="shared" si="6"/>
        <v>-200</v>
      </c>
      <c r="L15" s="321">
        <f t="shared" si="7"/>
        <v>-7.71</v>
      </c>
      <c r="M15" s="322">
        <f t="shared" si="8"/>
        <v>-8.0821011673151755E-2</v>
      </c>
      <c r="N15" s="312" t="s">
        <v>557</v>
      </c>
      <c r="O15" s="323">
        <v>45447</v>
      </c>
      <c r="P15" s="315"/>
      <c r="Q15" s="228"/>
      <c r="R15" s="54" t="s">
        <v>854</v>
      </c>
    </row>
    <row r="16" spans="1:26" ht="15" customHeight="1">
      <c r="A16" s="187">
        <v>7</v>
      </c>
      <c r="B16" s="184">
        <v>45442</v>
      </c>
      <c r="C16" s="188"/>
      <c r="D16" s="192" t="s">
        <v>237</v>
      </c>
      <c r="E16" s="189" t="s">
        <v>545</v>
      </c>
      <c r="F16" s="183" t="s">
        <v>899</v>
      </c>
      <c r="G16" s="185">
        <v>965</v>
      </c>
      <c r="H16" s="183"/>
      <c r="I16" s="183" t="s">
        <v>900</v>
      </c>
      <c r="J16" s="185" t="s">
        <v>546</v>
      </c>
      <c r="K16" s="185"/>
      <c r="L16" s="186"/>
      <c r="M16" s="190"/>
      <c r="N16" s="185"/>
      <c r="O16" s="191"/>
      <c r="P16" s="186">
        <f>VLOOKUP(D16,'MidCap Intra'!$B$11:$C$571,2,0)</f>
        <v>1055.8</v>
      </c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901</v>
      </c>
      <c r="J17" s="247" t="s">
        <v>915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902</v>
      </c>
      <c r="J18" s="247" t="s">
        <v>914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6">
        <v>10</v>
      </c>
      <c r="B19" s="317">
        <v>45446</v>
      </c>
      <c r="C19" s="318"/>
      <c r="D19" s="319" t="s">
        <v>121</v>
      </c>
      <c r="E19" s="320" t="s">
        <v>545</v>
      </c>
      <c r="F19" s="310">
        <v>561</v>
      </c>
      <c r="G19" s="311">
        <v>534</v>
      </c>
      <c r="H19" s="310">
        <v>530</v>
      </c>
      <c r="I19" s="310" t="s">
        <v>917</v>
      </c>
      <c r="J19" s="312" t="s">
        <v>940</v>
      </c>
      <c r="K19" s="312">
        <f t="shared" si="12"/>
        <v>-31</v>
      </c>
      <c r="L19" s="321">
        <f t="shared" si="13"/>
        <v>-1.6829999999999998</v>
      </c>
      <c r="M19" s="322">
        <f t="shared" si="14"/>
        <v>-5.8258467023172902E-2</v>
      </c>
      <c r="N19" s="312" t="s">
        <v>557</v>
      </c>
      <c r="O19" s="323">
        <v>45447</v>
      </c>
      <c r="P19" s="315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931</v>
      </c>
      <c r="G20" s="185">
        <v>2740</v>
      </c>
      <c r="H20" s="183"/>
      <c r="I20" s="183" t="s">
        <v>932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2939.9</v>
      </c>
      <c r="Q20" s="228"/>
      <c r="R20" s="54" t="s">
        <v>854</v>
      </c>
    </row>
    <row r="21" spans="1:18" ht="15" customHeight="1">
      <c r="A21" s="187">
        <v>12</v>
      </c>
      <c r="B21" s="184">
        <v>45447</v>
      </c>
      <c r="C21" s="188"/>
      <c r="D21" s="192" t="s">
        <v>126</v>
      </c>
      <c r="E21" s="189" t="s">
        <v>545</v>
      </c>
      <c r="F21" s="183" t="s">
        <v>979</v>
      </c>
      <c r="G21" s="185">
        <v>1360</v>
      </c>
      <c r="H21" s="183"/>
      <c r="I21" s="183" t="s">
        <v>938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1573.35</v>
      </c>
      <c r="Q21" s="228"/>
      <c r="R21" s="54" t="s">
        <v>854</v>
      </c>
    </row>
    <row r="22" spans="1:18" ht="15" customHeight="1">
      <c r="A22" s="316">
        <v>13</v>
      </c>
      <c r="B22" s="317">
        <v>45447</v>
      </c>
      <c r="C22" s="318"/>
      <c r="D22" s="319" t="s">
        <v>92</v>
      </c>
      <c r="E22" s="320" t="s">
        <v>545</v>
      </c>
      <c r="F22" s="310">
        <v>467.5</v>
      </c>
      <c r="G22" s="311">
        <v>445</v>
      </c>
      <c r="H22" s="310">
        <v>440</v>
      </c>
      <c r="I22" s="310" t="s">
        <v>941</v>
      </c>
      <c r="J22" s="312" t="s">
        <v>949</v>
      </c>
      <c r="K22" s="312">
        <f t="shared" ref="K22" si="15">H22-F22</f>
        <v>-27.5</v>
      </c>
      <c r="L22" s="321">
        <f t="shared" ref="L22" si="16">(F22*-0.3)/100</f>
        <v>-1.4025000000000001</v>
      </c>
      <c r="M22" s="322">
        <f t="shared" ref="M22" si="17">(K22+L22)/F22</f>
        <v>-6.1823529411764708E-2</v>
      </c>
      <c r="N22" s="312" t="s">
        <v>557</v>
      </c>
      <c r="O22" s="323">
        <v>45447</v>
      </c>
      <c r="P22" s="315"/>
      <c r="Q22" s="228"/>
      <c r="R22" s="54" t="s">
        <v>854</v>
      </c>
    </row>
    <row r="23" spans="1:18" ht="15" customHeight="1">
      <c r="A23" s="187">
        <v>14</v>
      </c>
      <c r="B23" s="184">
        <v>45447</v>
      </c>
      <c r="C23" s="188"/>
      <c r="D23" s="192" t="s">
        <v>151</v>
      </c>
      <c r="E23" s="189" t="s">
        <v>545</v>
      </c>
      <c r="F23" s="183" t="s">
        <v>953</v>
      </c>
      <c r="G23" s="185">
        <v>150</v>
      </c>
      <c r="H23" s="183"/>
      <c r="I23" s="183" t="s">
        <v>952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164.2</v>
      </c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954</v>
      </c>
      <c r="J24" s="247" t="s">
        <v>955</v>
      </c>
      <c r="K24" s="247">
        <f t="shared" ref="K24" si="18">H24-F24</f>
        <v>19</v>
      </c>
      <c r="L24" s="261">
        <f>(F24*-0.03)/100</f>
        <v>-7.1849999999999997E-2</v>
      </c>
      <c r="M24" s="262">
        <f t="shared" ref="M24" si="19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960</v>
      </c>
      <c r="J25" s="247" t="s">
        <v>964</v>
      </c>
      <c r="K25" s="247">
        <f t="shared" ref="K25" si="20">H25-F25</f>
        <v>77.5</v>
      </c>
      <c r="L25" s="261">
        <f>(F25*-0.03)/100</f>
        <v>-0.42749999999999999</v>
      </c>
      <c r="M25" s="262">
        <f t="shared" ref="M25" si="21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969</v>
      </c>
      <c r="J26" s="247" t="s">
        <v>690</v>
      </c>
      <c r="K26" s="247">
        <f t="shared" ref="K26" si="22">H26-F26</f>
        <v>145</v>
      </c>
      <c r="L26" s="261">
        <f>(F26*-0.3)/100</f>
        <v>-7.47</v>
      </c>
      <c r="M26" s="262">
        <f t="shared" ref="M26" si="23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970</v>
      </c>
      <c r="J27" s="247" t="s">
        <v>1049</v>
      </c>
      <c r="K27" s="247">
        <f t="shared" ref="K27" si="24">H27-F27</f>
        <v>43</v>
      </c>
      <c r="L27" s="261">
        <f>(F27*-0.3)/100</f>
        <v>-1.9469999999999998</v>
      </c>
      <c r="M27" s="262">
        <f t="shared" ref="M27" si="25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1006</v>
      </c>
      <c r="J28" s="247" t="s">
        <v>1052</v>
      </c>
      <c r="K28" s="247">
        <f t="shared" ref="K28" si="26">H28-F28</f>
        <v>14</v>
      </c>
      <c r="L28" s="261">
        <f>(F28*-0.3)/100</f>
        <v>-0.80399999999999994</v>
      </c>
      <c r="M28" s="262">
        <f t="shared" ref="M28" si="27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187">
        <v>20</v>
      </c>
      <c r="B29" s="184">
        <v>45449</v>
      </c>
      <c r="C29" s="188"/>
      <c r="D29" s="192" t="s">
        <v>416</v>
      </c>
      <c r="E29" s="189" t="s">
        <v>545</v>
      </c>
      <c r="F29" s="183" t="s">
        <v>1007</v>
      </c>
      <c r="G29" s="185">
        <v>1340</v>
      </c>
      <c r="H29" s="183"/>
      <c r="I29" s="183" t="s">
        <v>1008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1524.7</v>
      </c>
      <c r="Q29" s="228"/>
      <c r="R29" s="54" t="s">
        <v>854</v>
      </c>
    </row>
    <row r="30" spans="1:18" ht="15" customHeight="1">
      <c r="A30" s="187">
        <v>21</v>
      </c>
      <c r="B30" s="184">
        <v>45450</v>
      </c>
      <c r="C30" s="188"/>
      <c r="D30" s="192" t="s">
        <v>213</v>
      </c>
      <c r="E30" s="189" t="s">
        <v>545</v>
      </c>
      <c r="F30" s="183" t="s">
        <v>1047</v>
      </c>
      <c r="G30" s="185">
        <v>2090</v>
      </c>
      <c r="H30" s="183"/>
      <c r="I30" s="183" t="s">
        <v>1048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2312.3000000000002</v>
      </c>
      <c r="Q30" s="228"/>
      <c r="R30" s="54" t="s">
        <v>856</v>
      </c>
    </row>
    <row r="31" spans="1:18" ht="15" customHeight="1">
      <c r="A31" s="187">
        <v>22</v>
      </c>
      <c r="B31" s="184">
        <v>45450</v>
      </c>
      <c r="C31" s="188"/>
      <c r="D31" s="192" t="s">
        <v>221</v>
      </c>
      <c r="E31" s="189" t="s">
        <v>545</v>
      </c>
      <c r="F31" s="183" t="s">
        <v>1050</v>
      </c>
      <c r="G31" s="185">
        <v>890</v>
      </c>
      <c r="H31" s="183"/>
      <c r="I31" s="183" t="s">
        <v>1051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970.5</v>
      </c>
      <c r="Q31" s="228"/>
      <c r="R31" s="54" t="s">
        <v>855</v>
      </c>
    </row>
    <row r="32" spans="1:18" ht="15" customHeight="1">
      <c r="A32" s="187"/>
      <c r="B32" s="184"/>
      <c r="C32" s="188"/>
      <c r="D32" s="192"/>
      <c r="E32" s="189"/>
      <c r="F32" s="183"/>
      <c r="G32" s="185"/>
      <c r="H32" s="183"/>
      <c r="I32" s="183"/>
      <c r="J32" s="185"/>
      <c r="K32" s="185"/>
      <c r="L32" s="186"/>
      <c r="M32" s="190"/>
      <c r="N32" s="185"/>
      <c r="O32" s="191"/>
      <c r="P32" s="186"/>
      <c r="Q32" s="228"/>
    </row>
    <row r="33" spans="1:38" ht="15" customHeight="1">
      <c r="A33" s="187"/>
      <c r="B33" s="184"/>
      <c r="C33" s="188"/>
      <c r="D33" s="192"/>
      <c r="E33" s="189"/>
      <c r="F33" s="183"/>
      <c r="G33" s="185"/>
      <c r="H33" s="183"/>
      <c r="I33" s="183"/>
      <c r="J33" s="185"/>
      <c r="K33" s="185"/>
      <c r="L33" s="186"/>
      <c r="M33" s="190"/>
      <c r="N33" s="185"/>
      <c r="O33" s="191"/>
      <c r="P33" s="186"/>
      <c r="Q33" s="228"/>
    </row>
    <row r="34" spans="1:38" ht="15" customHeight="1">
      <c r="A34" s="187"/>
      <c r="B34" s="184"/>
      <c r="C34" s="188"/>
      <c r="D34" s="192"/>
      <c r="E34" s="189"/>
      <c r="F34" s="183"/>
      <c r="G34" s="185"/>
      <c r="H34" s="183"/>
      <c r="I34" s="183"/>
      <c r="J34" s="185"/>
      <c r="K34" s="185"/>
      <c r="L34" s="186"/>
      <c r="M34" s="190"/>
      <c r="N34" s="185"/>
      <c r="O34" s="191"/>
      <c r="P34" s="186"/>
      <c r="Q34" s="228"/>
    </row>
    <row r="35" spans="1:38" ht="15" customHeight="1"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38" ht="14.25" customHeight="1">
      <c r="A36" s="96"/>
      <c r="B36" s="97"/>
      <c r="C36" s="98"/>
      <c r="D36" s="99"/>
      <c r="E36" s="100"/>
      <c r="F36" s="10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102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 t="s">
        <v>548</v>
      </c>
      <c r="B37" s="104"/>
      <c r="C37" s="105"/>
      <c r="E37" s="106"/>
      <c r="F37" s="10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7" t="s">
        <v>549</v>
      </c>
      <c r="B38" s="103"/>
      <c r="C38" s="103"/>
      <c r="D38" s="103"/>
      <c r="E38" s="37"/>
      <c r="F38" s="108" t="s">
        <v>550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 t="s">
        <v>551</v>
      </c>
      <c r="B39" s="103"/>
      <c r="C39" s="103"/>
      <c r="D39" s="103" t="s">
        <v>552</v>
      </c>
      <c r="E39" s="6"/>
      <c r="F39" s="108" t="s">
        <v>553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/>
      <c r="B40" s="103"/>
      <c r="C40" s="103"/>
      <c r="D40" s="103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96"/>
      <c r="B41" s="196"/>
      <c r="C41" s="196"/>
      <c r="D41" s="196"/>
      <c r="E41" s="197"/>
      <c r="F41" s="19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4.25" customHeight="1">
      <c r="A42" s="103"/>
      <c r="B42" s="103"/>
      <c r="C42" s="103"/>
      <c r="D42" s="103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115" t="s">
        <v>558</v>
      </c>
      <c r="B43" s="115"/>
      <c r="C43" s="115"/>
      <c r="D43" s="115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3" t="s">
        <v>16</v>
      </c>
      <c r="B44" s="93" t="s">
        <v>521</v>
      </c>
      <c r="C44" s="93"/>
      <c r="D44" s="94" t="s">
        <v>532</v>
      </c>
      <c r="E44" s="93" t="s">
        <v>533</v>
      </c>
      <c r="F44" s="93" t="s">
        <v>534</v>
      </c>
      <c r="G44" s="93" t="s">
        <v>554</v>
      </c>
      <c r="H44" s="93" t="s">
        <v>536</v>
      </c>
      <c r="I44" s="193" t="s">
        <v>537</v>
      </c>
      <c r="J44" s="195" t="s">
        <v>538</v>
      </c>
      <c r="K44" s="194" t="s">
        <v>559</v>
      </c>
      <c r="L44" s="95" t="s">
        <v>540</v>
      </c>
      <c r="M44" s="116" t="s">
        <v>560</v>
      </c>
      <c r="N44" s="93" t="s">
        <v>561</v>
      </c>
      <c r="O44" s="92" t="s">
        <v>542</v>
      </c>
      <c r="P44" s="260" t="s">
        <v>543</v>
      </c>
      <c r="Q44" s="230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305">
        <v>1</v>
      </c>
      <c r="B45" s="306">
        <v>45446</v>
      </c>
      <c r="C45" s="307"/>
      <c r="D45" s="307" t="s">
        <v>897</v>
      </c>
      <c r="E45" s="305" t="s">
        <v>556</v>
      </c>
      <c r="F45" s="305">
        <v>12550</v>
      </c>
      <c r="G45" s="305">
        <v>12300</v>
      </c>
      <c r="H45" s="305">
        <v>12300</v>
      </c>
      <c r="I45" s="308" t="s">
        <v>918</v>
      </c>
      <c r="J45" s="299" t="s">
        <v>934</v>
      </c>
      <c r="K45" s="300">
        <f t="shared" ref="K45:K53" si="28">H45-F45</f>
        <v>-250</v>
      </c>
      <c r="L45" s="301">
        <f t="shared" ref="L45" si="29">(H45*N45)*0.03%</f>
        <v>184.49999999999997</v>
      </c>
      <c r="M45" s="302">
        <f t="shared" ref="M45" si="30">(K45*N45)-L45</f>
        <v>-12684.5</v>
      </c>
      <c r="N45" s="300">
        <v>50</v>
      </c>
      <c r="O45" s="303" t="s">
        <v>557</v>
      </c>
      <c r="P45" s="304">
        <v>45447</v>
      </c>
      <c r="Q45" s="226"/>
      <c r="R45" s="54" t="s">
        <v>855</v>
      </c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2.75" customHeight="1">
      <c r="A46" s="305">
        <v>2</v>
      </c>
      <c r="B46" s="306">
        <v>45446</v>
      </c>
      <c r="C46" s="307"/>
      <c r="D46" s="307" t="s">
        <v>919</v>
      </c>
      <c r="E46" s="305" t="s">
        <v>556</v>
      </c>
      <c r="F46" s="305">
        <v>2381.5</v>
      </c>
      <c r="G46" s="305">
        <v>2355</v>
      </c>
      <c r="H46" s="305">
        <v>2355</v>
      </c>
      <c r="I46" s="308" t="s">
        <v>920</v>
      </c>
      <c r="J46" s="299" t="s">
        <v>933</v>
      </c>
      <c r="K46" s="300">
        <f t="shared" si="28"/>
        <v>-26.5</v>
      </c>
      <c r="L46" s="301">
        <f t="shared" ref="L46" si="31">(H46*N46)*0.03%</f>
        <v>337.00049999999999</v>
      </c>
      <c r="M46" s="302">
        <f t="shared" ref="M46" si="32">(K46*N46)-L46</f>
        <v>-12977.5005</v>
      </c>
      <c r="N46" s="300">
        <v>477</v>
      </c>
      <c r="O46" s="303" t="s">
        <v>557</v>
      </c>
      <c r="P46" s="304">
        <v>45447</v>
      </c>
      <c r="Q46" s="226"/>
      <c r="R46" s="54" t="s">
        <v>856</v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305">
        <v>3</v>
      </c>
      <c r="B47" s="306">
        <v>45446</v>
      </c>
      <c r="C47" s="307"/>
      <c r="D47" s="307" t="s">
        <v>921</v>
      </c>
      <c r="E47" s="305" t="s">
        <v>556</v>
      </c>
      <c r="F47" s="305">
        <v>3879.5</v>
      </c>
      <c r="G47" s="305">
        <v>3810</v>
      </c>
      <c r="H47" s="305">
        <v>3755</v>
      </c>
      <c r="I47" s="308" t="s">
        <v>922</v>
      </c>
      <c r="J47" s="299" t="s">
        <v>942</v>
      </c>
      <c r="K47" s="300">
        <f t="shared" si="28"/>
        <v>-124.5</v>
      </c>
      <c r="L47" s="301">
        <f t="shared" ref="L47" si="33">(H47*N47)*0.03%</f>
        <v>168.97499999999999</v>
      </c>
      <c r="M47" s="302">
        <f t="shared" ref="M47" si="34">(K47*N47)-L47</f>
        <v>-18843.974999999999</v>
      </c>
      <c r="N47" s="300">
        <v>150</v>
      </c>
      <c r="O47" s="303" t="s">
        <v>557</v>
      </c>
      <c r="P47" s="304">
        <v>45447</v>
      </c>
      <c r="Q47" s="226"/>
      <c r="R47" s="54" t="s">
        <v>854</v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24">
        <v>4</v>
      </c>
      <c r="B48" s="326">
        <v>45448</v>
      </c>
      <c r="C48" s="298"/>
      <c r="D48" s="298" t="s">
        <v>957</v>
      </c>
      <c r="E48" s="324" t="s">
        <v>556</v>
      </c>
      <c r="F48" s="324">
        <v>3260</v>
      </c>
      <c r="G48" s="324">
        <v>3195</v>
      </c>
      <c r="H48" s="324">
        <v>3322.5</v>
      </c>
      <c r="I48" s="324" t="s">
        <v>958</v>
      </c>
      <c r="J48" s="331" t="s">
        <v>959</v>
      </c>
      <c r="K48" s="332">
        <f t="shared" si="28"/>
        <v>62.5</v>
      </c>
      <c r="L48" s="333">
        <f t="shared" ref="L48" si="35">(H48*N48)*0.03%</f>
        <v>174.43124999999998</v>
      </c>
      <c r="M48" s="334">
        <f t="shared" ref="M48" si="36">(K48*N48)-L48</f>
        <v>10763.06875</v>
      </c>
      <c r="N48" s="332">
        <v>175</v>
      </c>
      <c r="O48" s="335" t="s">
        <v>547</v>
      </c>
      <c r="P48" s="336">
        <v>45448</v>
      </c>
      <c r="Q48" s="226"/>
      <c r="R48" s="54" t="s">
        <v>856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43">
        <v>5</v>
      </c>
      <c r="B49" s="345">
        <v>45448</v>
      </c>
      <c r="C49" s="298"/>
      <c r="D49" s="298" t="s">
        <v>965</v>
      </c>
      <c r="E49" s="343" t="s">
        <v>556</v>
      </c>
      <c r="F49" s="343">
        <v>5835</v>
      </c>
      <c r="G49" s="343">
        <v>5740</v>
      </c>
      <c r="H49" s="343">
        <v>5915</v>
      </c>
      <c r="I49" s="344" t="s">
        <v>966</v>
      </c>
      <c r="J49" s="331" t="s">
        <v>993</v>
      </c>
      <c r="K49" s="332">
        <f t="shared" si="28"/>
        <v>80</v>
      </c>
      <c r="L49" s="333">
        <f t="shared" ref="L49" si="37">(H49*N49)*0.03%</f>
        <v>221.81249999999997</v>
      </c>
      <c r="M49" s="334">
        <f t="shared" ref="M49" si="38">(K49*N49)-L49</f>
        <v>9778.1875</v>
      </c>
      <c r="N49" s="332">
        <v>125</v>
      </c>
      <c r="O49" s="335" t="s">
        <v>547</v>
      </c>
      <c r="P49" s="336">
        <v>45449</v>
      </c>
      <c r="Q49" s="226"/>
      <c r="R49" s="54" t="s">
        <v>856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24">
        <v>6</v>
      </c>
      <c r="B50" s="326">
        <v>45448</v>
      </c>
      <c r="C50" s="298"/>
      <c r="D50" s="298" t="s">
        <v>967</v>
      </c>
      <c r="E50" s="324" t="s">
        <v>556</v>
      </c>
      <c r="F50" s="324">
        <v>2067.5</v>
      </c>
      <c r="G50" s="324">
        <v>2035</v>
      </c>
      <c r="H50" s="324">
        <v>2093</v>
      </c>
      <c r="I50" s="325" t="s">
        <v>968</v>
      </c>
      <c r="J50" s="331" t="s">
        <v>971</v>
      </c>
      <c r="K50" s="332">
        <f t="shared" si="28"/>
        <v>25.5</v>
      </c>
      <c r="L50" s="333">
        <f t="shared" ref="L50" si="39">(H50*N50)*0.03%</f>
        <v>230.43929999999997</v>
      </c>
      <c r="M50" s="334">
        <f t="shared" ref="M50" si="40">(K50*N50)-L50</f>
        <v>9128.0607</v>
      </c>
      <c r="N50" s="332">
        <v>367</v>
      </c>
      <c r="O50" s="335" t="s">
        <v>547</v>
      </c>
      <c r="P50" s="336">
        <v>45448</v>
      </c>
      <c r="Q50" s="226"/>
      <c r="R50" s="54" t="s">
        <v>856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24">
        <v>7</v>
      </c>
      <c r="B51" s="326">
        <v>45448</v>
      </c>
      <c r="C51" s="298"/>
      <c r="D51" s="298" t="s">
        <v>972</v>
      </c>
      <c r="E51" s="324" t="s">
        <v>556</v>
      </c>
      <c r="F51" s="324">
        <v>1787.5</v>
      </c>
      <c r="G51" s="324">
        <v>1762</v>
      </c>
      <c r="H51" s="324">
        <v>1809.5</v>
      </c>
      <c r="I51" s="325" t="s">
        <v>973</v>
      </c>
      <c r="J51" s="331" t="s">
        <v>974</v>
      </c>
      <c r="K51" s="332">
        <f t="shared" si="28"/>
        <v>22</v>
      </c>
      <c r="L51" s="333">
        <f t="shared" ref="L51" si="41">(H51*N51)*0.03%</f>
        <v>271.42499999999995</v>
      </c>
      <c r="M51" s="334">
        <f t="shared" ref="M51" si="42">(K51*N51)-L51</f>
        <v>10728.575000000001</v>
      </c>
      <c r="N51" s="332">
        <v>500</v>
      </c>
      <c r="O51" s="335" t="s">
        <v>547</v>
      </c>
      <c r="P51" s="336">
        <v>45448</v>
      </c>
      <c r="Q51" s="226"/>
      <c r="R51" s="54" t="s">
        <v>856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43">
        <v>8</v>
      </c>
      <c r="B52" s="345">
        <v>45448</v>
      </c>
      <c r="C52" s="298"/>
      <c r="D52" s="298" t="s">
        <v>975</v>
      </c>
      <c r="E52" s="343" t="s">
        <v>556</v>
      </c>
      <c r="F52" s="343">
        <v>3755</v>
      </c>
      <c r="G52" s="343">
        <v>3690</v>
      </c>
      <c r="H52" s="343">
        <v>3802.5</v>
      </c>
      <c r="I52" s="344" t="s">
        <v>977</v>
      </c>
      <c r="J52" s="331" t="s">
        <v>566</v>
      </c>
      <c r="K52" s="332">
        <f t="shared" si="28"/>
        <v>47.5</v>
      </c>
      <c r="L52" s="333">
        <f t="shared" ref="L52" si="43">(H52*N52)*0.03%</f>
        <v>199.63124999999999</v>
      </c>
      <c r="M52" s="334">
        <f t="shared" ref="M52" si="44">(K52*N52)-L52</f>
        <v>8112.8687499999996</v>
      </c>
      <c r="N52" s="332">
        <v>175</v>
      </c>
      <c r="O52" s="335" t="s">
        <v>547</v>
      </c>
      <c r="P52" s="336">
        <v>45449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41">
        <v>9</v>
      </c>
      <c r="B53" s="340">
        <v>45448</v>
      </c>
      <c r="C53" s="307"/>
      <c r="D53" s="307" t="s">
        <v>976</v>
      </c>
      <c r="E53" s="341" t="s">
        <v>556</v>
      </c>
      <c r="F53" s="341">
        <v>5500</v>
      </c>
      <c r="G53" s="341">
        <v>5440</v>
      </c>
      <c r="H53" s="341">
        <v>5440</v>
      </c>
      <c r="I53" s="342" t="s">
        <v>978</v>
      </c>
      <c r="J53" s="299" t="s">
        <v>990</v>
      </c>
      <c r="K53" s="300">
        <f t="shared" si="28"/>
        <v>-60</v>
      </c>
      <c r="L53" s="301">
        <f t="shared" ref="L53:L54" si="45">(H53*N53)*0.03%</f>
        <v>326.39999999999998</v>
      </c>
      <c r="M53" s="302">
        <f t="shared" ref="M53:M54" si="46">(K53*N53)-L53</f>
        <v>-12326.4</v>
      </c>
      <c r="N53" s="300">
        <v>200</v>
      </c>
      <c r="O53" s="303" t="s">
        <v>557</v>
      </c>
      <c r="P53" s="304">
        <v>45449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49">
        <v>10</v>
      </c>
      <c r="B54" s="350">
        <v>45449</v>
      </c>
      <c r="C54" s="298"/>
      <c r="D54" s="298" t="s">
        <v>991</v>
      </c>
      <c r="E54" s="349" t="s">
        <v>556</v>
      </c>
      <c r="F54" s="349">
        <v>27200</v>
      </c>
      <c r="G54" s="349">
        <v>26700</v>
      </c>
      <c r="H54" s="349">
        <v>27590</v>
      </c>
      <c r="I54" s="351" t="s">
        <v>992</v>
      </c>
      <c r="J54" s="331" t="s">
        <v>1038</v>
      </c>
      <c r="K54" s="332">
        <f t="shared" ref="K54" si="47">H54-F54</f>
        <v>390</v>
      </c>
      <c r="L54" s="333">
        <f t="shared" si="45"/>
        <v>165.54</v>
      </c>
      <c r="M54" s="334">
        <f t="shared" si="46"/>
        <v>7634.46</v>
      </c>
      <c r="N54" s="332">
        <v>20</v>
      </c>
      <c r="O54" s="335" t="s">
        <v>547</v>
      </c>
      <c r="P54" s="336">
        <v>45450</v>
      </c>
      <c r="Q54" s="226"/>
      <c r="R54" s="54" t="s">
        <v>855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49">
        <v>11</v>
      </c>
      <c r="B55" s="350">
        <v>45449</v>
      </c>
      <c r="C55" s="298"/>
      <c r="D55" s="298" t="s">
        <v>994</v>
      </c>
      <c r="E55" s="349" t="s">
        <v>556</v>
      </c>
      <c r="F55" s="349">
        <v>2795</v>
      </c>
      <c r="G55" s="349">
        <v>2748</v>
      </c>
      <c r="H55" s="349">
        <v>2830</v>
      </c>
      <c r="I55" s="351" t="s">
        <v>995</v>
      </c>
      <c r="J55" s="331" t="s">
        <v>1002</v>
      </c>
      <c r="K55" s="332">
        <f t="shared" ref="K55" si="48">H55-F55</f>
        <v>35</v>
      </c>
      <c r="L55" s="333">
        <f t="shared" ref="L55" si="49">(H55*N55)*0.03%</f>
        <v>212.24999999999997</v>
      </c>
      <c r="M55" s="334">
        <f t="shared" ref="M55" si="50">(K55*N55)-L55</f>
        <v>8537.75</v>
      </c>
      <c r="N55" s="332">
        <v>250</v>
      </c>
      <c r="O55" s="335" t="s">
        <v>547</v>
      </c>
      <c r="P55" s="336">
        <v>45450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49">
        <v>12</v>
      </c>
      <c r="B56" s="350">
        <v>45449</v>
      </c>
      <c r="C56" s="298"/>
      <c r="D56" s="298" t="s">
        <v>996</v>
      </c>
      <c r="E56" s="349" t="s">
        <v>556</v>
      </c>
      <c r="F56" s="349">
        <v>4665</v>
      </c>
      <c r="G56" s="349">
        <v>4550</v>
      </c>
      <c r="H56" s="349">
        <v>4752.5</v>
      </c>
      <c r="I56" s="351" t="s">
        <v>997</v>
      </c>
      <c r="J56" s="331" t="s">
        <v>1027</v>
      </c>
      <c r="K56" s="332">
        <f t="shared" ref="K56" si="51">H56-F56</f>
        <v>87.5</v>
      </c>
      <c r="L56" s="333">
        <f t="shared" ref="L56" si="52">(H56*N56)*0.03%</f>
        <v>142.57499999999999</v>
      </c>
      <c r="M56" s="334">
        <f t="shared" ref="M56" si="53">(K56*N56)-L56</f>
        <v>8607.4249999999993</v>
      </c>
      <c r="N56" s="332">
        <v>100</v>
      </c>
      <c r="O56" s="335" t="s">
        <v>547</v>
      </c>
      <c r="P56" s="336">
        <v>45450</v>
      </c>
      <c r="Q56" s="226"/>
      <c r="R56" s="54" t="s">
        <v>856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49">
        <v>13</v>
      </c>
      <c r="B57" s="350">
        <v>45450</v>
      </c>
      <c r="C57" s="298"/>
      <c r="D57" s="298" t="s">
        <v>1035</v>
      </c>
      <c r="E57" s="349" t="s">
        <v>818</v>
      </c>
      <c r="F57" s="349">
        <v>2034</v>
      </c>
      <c r="G57" s="349">
        <v>2060</v>
      </c>
      <c r="H57" s="349">
        <v>2014</v>
      </c>
      <c r="I57" s="351" t="s">
        <v>1036</v>
      </c>
      <c r="J57" s="331" t="s">
        <v>1037</v>
      </c>
      <c r="K57" s="332">
        <f>F57-H57</f>
        <v>20</v>
      </c>
      <c r="L57" s="333">
        <f t="shared" ref="L57" si="54">(H57*N57)*0.03%</f>
        <v>241.67999999999998</v>
      </c>
      <c r="M57" s="334">
        <f t="shared" ref="M57" si="55">(K57*N57)-L57</f>
        <v>7758.32</v>
      </c>
      <c r="N57" s="332">
        <v>400</v>
      </c>
      <c r="O57" s="335" t="s">
        <v>547</v>
      </c>
      <c r="P57" s="336">
        <v>45450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47">
        <v>14</v>
      </c>
      <c r="B58" s="348">
        <v>45450</v>
      </c>
      <c r="C58" s="270"/>
      <c r="D58" s="270" t="s">
        <v>967</v>
      </c>
      <c r="E58" s="347" t="s">
        <v>556</v>
      </c>
      <c r="F58" s="347" t="s">
        <v>1039</v>
      </c>
      <c r="G58" s="347">
        <v>2135</v>
      </c>
      <c r="H58" s="347"/>
      <c r="I58" s="346" t="s">
        <v>1040</v>
      </c>
      <c r="J58" s="185" t="s">
        <v>546</v>
      </c>
      <c r="K58" s="183"/>
      <c r="L58" s="186"/>
      <c r="M58" s="278"/>
      <c r="N58" s="183"/>
      <c r="O58" s="185"/>
      <c r="P58" s="231"/>
      <c r="Q58" s="226"/>
      <c r="R58" s="54" t="s">
        <v>856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53">
        <v>15</v>
      </c>
      <c r="B59" s="354">
        <v>45450</v>
      </c>
      <c r="C59" s="270"/>
      <c r="D59" s="270" t="s">
        <v>1041</v>
      </c>
      <c r="E59" s="353" t="s">
        <v>556</v>
      </c>
      <c r="F59" s="353" t="s">
        <v>1042</v>
      </c>
      <c r="G59" s="353">
        <v>2430</v>
      </c>
      <c r="H59" s="353"/>
      <c r="I59" s="352" t="s">
        <v>1043</v>
      </c>
      <c r="J59" s="185" t="s">
        <v>546</v>
      </c>
      <c r="K59" s="183"/>
      <c r="L59" s="186"/>
      <c r="M59" s="278"/>
      <c r="N59" s="183"/>
      <c r="O59" s="185"/>
      <c r="P59" s="231"/>
      <c r="Q59" s="226"/>
      <c r="R59" s="54" t="s">
        <v>856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53">
        <v>16</v>
      </c>
      <c r="B60" s="354">
        <v>45450</v>
      </c>
      <c r="C60" s="270"/>
      <c r="D60" s="270" t="s">
        <v>1044</v>
      </c>
      <c r="E60" s="353" t="s">
        <v>556</v>
      </c>
      <c r="F60" s="353" t="s">
        <v>1045</v>
      </c>
      <c r="G60" s="353">
        <v>477</v>
      </c>
      <c r="H60" s="353"/>
      <c r="I60" s="352" t="s">
        <v>1046</v>
      </c>
      <c r="J60" s="185" t="s">
        <v>546</v>
      </c>
      <c r="K60" s="183"/>
      <c r="L60" s="186"/>
      <c r="M60" s="278"/>
      <c r="N60" s="183"/>
      <c r="O60" s="185"/>
      <c r="P60" s="231"/>
      <c r="Q60" s="226"/>
      <c r="R60" s="54" t="s">
        <v>854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s="273" customFormat="1" ht="12.75" customHeight="1">
      <c r="A61" s="183"/>
      <c r="B61" s="231"/>
      <c r="C61" s="227"/>
      <c r="D61" s="227"/>
      <c r="E61" s="183"/>
      <c r="F61" s="183"/>
      <c r="G61" s="183"/>
      <c r="H61" s="183"/>
      <c r="I61" s="185"/>
      <c r="J61" s="185"/>
      <c r="K61" s="183"/>
      <c r="L61" s="186"/>
      <c r="M61" s="278"/>
      <c r="N61" s="183"/>
      <c r="O61" s="185"/>
      <c r="P61" s="231"/>
      <c r="Q61" s="226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1"/>
      <c r="AJ61" s="272"/>
      <c r="AK61" s="272"/>
      <c r="AL61" s="272"/>
    </row>
    <row r="62" spans="1:38" s="273" customFormat="1" ht="15" customHeight="1">
      <c r="A62" s="272"/>
      <c r="B62" s="226"/>
      <c r="C62" s="274"/>
      <c r="D62" s="274"/>
      <c r="E62" s="272"/>
      <c r="F62" s="272"/>
      <c r="G62" s="272"/>
      <c r="H62" s="272"/>
      <c r="I62" s="275"/>
      <c r="J62" s="275"/>
      <c r="K62" s="272"/>
      <c r="L62" s="276"/>
      <c r="M62" s="277"/>
      <c r="N62" s="272"/>
      <c r="O62" s="275"/>
      <c r="P62" s="226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</row>
    <row r="63" spans="1:38" ht="12.75" customHeight="1">
      <c r="A63" s="118"/>
      <c r="B63" s="120"/>
      <c r="C63" s="117"/>
      <c r="D63" s="117"/>
      <c r="E63" s="118"/>
      <c r="F63" s="118"/>
      <c r="G63" s="118"/>
      <c r="H63" s="121"/>
      <c r="I63" s="121"/>
      <c r="J63" s="121"/>
      <c r="K63" s="117"/>
      <c r="L63" s="118"/>
      <c r="M63" s="118"/>
      <c r="N63" s="118"/>
      <c r="O63" s="121"/>
      <c r="P63" s="121"/>
      <c r="Q63" s="121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>
      <c r="A64" s="122" t="s">
        <v>562</v>
      </c>
      <c r="B64" s="122"/>
      <c r="C64" s="122"/>
      <c r="D64" s="122"/>
      <c r="E64" s="123"/>
      <c r="F64" s="101"/>
      <c r="G64" s="101"/>
      <c r="H64" s="101"/>
      <c r="I64" s="101"/>
      <c r="J64" s="1"/>
      <c r="K64" s="6"/>
      <c r="L64" s="6"/>
      <c r="M64" s="6"/>
      <c r="N64" s="1"/>
      <c r="O64" s="1"/>
      <c r="P64" s="37"/>
      <c r="Q64" s="37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37"/>
      <c r="AK64" s="37"/>
      <c r="AL64" s="37"/>
    </row>
    <row r="65" spans="1:38" ht="38.25">
      <c r="A65" s="93" t="s">
        <v>16</v>
      </c>
      <c r="B65" s="93" t="s">
        <v>521</v>
      </c>
      <c r="C65" s="93"/>
      <c r="D65" s="94" t="s">
        <v>532</v>
      </c>
      <c r="E65" s="93" t="s">
        <v>533</v>
      </c>
      <c r="F65" s="93" t="s">
        <v>534</v>
      </c>
      <c r="G65" s="93" t="s">
        <v>554</v>
      </c>
      <c r="H65" s="93" t="s">
        <v>536</v>
      </c>
      <c r="I65" s="93" t="s">
        <v>537</v>
      </c>
      <c r="J65" s="92" t="s">
        <v>538</v>
      </c>
      <c r="K65" s="92" t="s">
        <v>563</v>
      </c>
      <c r="L65" s="95" t="s">
        <v>540</v>
      </c>
      <c r="M65" s="116" t="s">
        <v>560</v>
      </c>
      <c r="N65" s="93" t="s">
        <v>561</v>
      </c>
      <c r="O65" s="93" t="s">
        <v>542</v>
      </c>
      <c r="P65" s="94" t="s">
        <v>543</v>
      </c>
      <c r="Q65" s="229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37"/>
      <c r="AK65" s="37"/>
      <c r="AL65" s="37"/>
    </row>
    <row r="66" spans="1:38" ht="12.75" customHeight="1">
      <c r="A66" s="379">
        <v>1</v>
      </c>
      <c r="B66" s="369">
        <v>45443</v>
      </c>
      <c r="C66" s="297"/>
      <c r="D66" s="298" t="s">
        <v>903</v>
      </c>
      <c r="E66" s="248" t="s">
        <v>556</v>
      </c>
      <c r="F66" s="248">
        <v>335</v>
      </c>
      <c r="G66" s="248"/>
      <c r="H66" s="248">
        <v>535</v>
      </c>
      <c r="I66" s="249"/>
      <c r="J66" s="377" t="s">
        <v>944</v>
      </c>
      <c r="K66" s="248">
        <f>H66-F66</f>
        <v>200</v>
      </c>
      <c r="L66" s="264">
        <v>50</v>
      </c>
      <c r="M66" s="386">
        <f>(65*25)-100</f>
        <v>1525</v>
      </c>
      <c r="N66" s="379">
        <v>25</v>
      </c>
      <c r="O66" s="377" t="s">
        <v>547</v>
      </c>
      <c r="P66" s="369">
        <v>45447</v>
      </c>
      <c r="Q66" s="226"/>
      <c r="R66" s="54" t="s">
        <v>854</v>
      </c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380"/>
      <c r="B67" s="370"/>
      <c r="C67" s="297"/>
      <c r="D67" s="298" t="s">
        <v>904</v>
      </c>
      <c r="E67" s="248" t="s">
        <v>818</v>
      </c>
      <c r="F67" s="248">
        <v>180</v>
      </c>
      <c r="G67" s="248"/>
      <c r="H67" s="248">
        <v>315</v>
      </c>
      <c r="I67" s="249"/>
      <c r="J67" s="378"/>
      <c r="K67" s="248">
        <f>F67-H67</f>
        <v>-135</v>
      </c>
      <c r="L67" s="264">
        <v>50</v>
      </c>
      <c r="M67" s="387"/>
      <c r="N67" s="380"/>
      <c r="O67" s="378"/>
      <c r="P67" s="370"/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373">
        <v>2</v>
      </c>
      <c r="B68" s="375">
        <v>45443</v>
      </c>
      <c r="C68" s="309"/>
      <c r="D68" s="307" t="s">
        <v>905</v>
      </c>
      <c r="E68" s="310" t="s">
        <v>818</v>
      </c>
      <c r="F68" s="310">
        <v>325</v>
      </c>
      <c r="G68" s="310"/>
      <c r="H68" s="310">
        <v>205</v>
      </c>
      <c r="I68" s="311"/>
      <c r="J68" s="371" t="s">
        <v>935</v>
      </c>
      <c r="K68" s="312">
        <f>F68-H68</f>
        <v>120</v>
      </c>
      <c r="L68" s="313">
        <v>50</v>
      </c>
      <c r="M68" s="391">
        <v>-500</v>
      </c>
      <c r="N68" s="388">
        <v>40</v>
      </c>
      <c r="O68" s="371" t="s">
        <v>557</v>
      </c>
      <c r="P68" s="375">
        <v>45447</v>
      </c>
      <c r="Q68" s="226"/>
      <c r="R68" s="54" t="s">
        <v>856</v>
      </c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381"/>
      <c r="B69" s="382"/>
      <c r="C69" s="309"/>
      <c r="D69" s="307" t="s">
        <v>907</v>
      </c>
      <c r="E69" s="310" t="s">
        <v>818</v>
      </c>
      <c r="F69" s="310">
        <v>360</v>
      </c>
      <c r="G69" s="310"/>
      <c r="H69" s="310">
        <v>500</v>
      </c>
      <c r="I69" s="311"/>
      <c r="J69" s="385"/>
      <c r="K69" s="312">
        <f>F69-H69</f>
        <v>-140</v>
      </c>
      <c r="L69" s="313">
        <v>50</v>
      </c>
      <c r="M69" s="392"/>
      <c r="N69" s="389"/>
      <c r="O69" s="385"/>
      <c r="P69" s="382"/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81"/>
      <c r="B70" s="382"/>
      <c r="C70" s="309"/>
      <c r="D70" s="307" t="s">
        <v>906</v>
      </c>
      <c r="E70" s="310" t="s">
        <v>556</v>
      </c>
      <c r="F70" s="310">
        <v>202.5</v>
      </c>
      <c r="G70" s="310"/>
      <c r="H70" s="310">
        <v>125</v>
      </c>
      <c r="I70" s="311"/>
      <c r="J70" s="385"/>
      <c r="K70" s="312">
        <f>H70-F70</f>
        <v>-77.5</v>
      </c>
      <c r="L70" s="313">
        <v>50</v>
      </c>
      <c r="M70" s="392"/>
      <c r="N70" s="389"/>
      <c r="O70" s="385"/>
      <c r="P70" s="382"/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74"/>
      <c r="B71" s="376"/>
      <c r="C71" s="309"/>
      <c r="D71" s="307" t="s">
        <v>908</v>
      </c>
      <c r="E71" s="310" t="s">
        <v>556</v>
      </c>
      <c r="F71" s="310">
        <v>232.5</v>
      </c>
      <c r="G71" s="310"/>
      <c r="H71" s="310">
        <v>322.5</v>
      </c>
      <c r="I71" s="311"/>
      <c r="J71" s="372"/>
      <c r="K71" s="312">
        <f>H71-F71</f>
        <v>90</v>
      </c>
      <c r="L71" s="313">
        <v>50</v>
      </c>
      <c r="M71" s="393"/>
      <c r="N71" s="390"/>
      <c r="O71" s="372"/>
      <c r="P71" s="376"/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79">
        <v>3</v>
      </c>
      <c r="B72" s="369">
        <v>45443</v>
      </c>
      <c r="C72" s="297"/>
      <c r="D72" s="298" t="s">
        <v>909</v>
      </c>
      <c r="E72" s="248" t="s">
        <v>556</v>
      </c>
      <c r="F72" s="248">
        <v>29.5</v>
      </c>
      <c r="G72" s="248"/>
      <c r="H72" s="248">
        <v>31.5</v>
      </c>
      <c r="I72" s="249"/>
      <c r="J72" s="377" t="s">
        <v>943</v>
      </c>
      <c r="K72" s="248">
        <f>H72-F72</f>
        <v>2</v>
      </c>
      <c r="L72" s="264">
        <v>50</v>
      </c>
      <c r="M72" s="386">
        <f>(2.25*450)-100</f>
        <v>912.5</v>
      </c>
      <c r="N72" s="379">
        <v>450</v>
      </c>
      <c r="O72" s="377" t="s">
        <v>547</v>
      </c>
      <c r="P72" s="369">
        <v>45447</v>
      </c>
      <c r="Q72" s="226"/>
      <c r="R72" s="54" t="s">
        <v>854</v>
      </c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80"/>
      <c r="B73" s="370"/>
      <c r="C73" s="297"/>
      <c r="D73" s="298" t="s">
        <v>910</v>
      </c>
      <c r="E73" s="248" t="s">
        <v>818</v>
      </c>
      <c r="F73" s="248">
        <v>15.25</v>
      </c>
      <c r="G73" s="248"/>
      <c r="H73" s="248">
        <v>15</v>
      </c>
      <c r="I73" s="249"/>
      <c r="J73" s="378"/>
      <c r="K73" s="248">
        <f>F73-H73</f>
        <v>0.25</v>
      </c>
      <c r="L73" s="264">
        <v>50</v>
      </c>
      <c r="M73" s="387"/>
      <c r="N73" s="380"/>
      <c r="O73" s="378"/>
      <c r="P73" s="370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73">
        <v>4</v>
      </c>
      <c r="B74" s="375">
        <v>45443</v>
      </c>
      <c r="C74" s="309"/>
      <c r="D74" s="307" t="s">
        <v>911</v>
      </c>
      <c r="E74" s="310" t="s">
        <v>556</v>
      </c>
      <c r="F74" s="310">
        <v>147.5</v>
      </c>
      <c r="G74" s="310"/>
      <c r="H74" s="310">
        <v>0</v>
      </c>
      <c r="I74" s="311"/>
      <c r="J74" s="383" t="s">
        <v>936</v>
      </c>
      <c r="K74" s="310">
        <f>H74-F74</f>
        <v>-147.5</v>
      </c>
      <c r="L74" s="315">
        <v>50</v>
      </c>
      <c r="M74" s="394">
        <f>-(45*75)-100</f>
        <v>-3475</v>
      </c>
      <c r="N74" s="373">
        <v>75</v>
      </c>
      <c r="O74" s="383" t="s">
        <v>557</v>
      </c>
      <c r="P74" s="375">
        <v>45446</v>
      </c>
      <c r="Q74" s="226"/>
      <c r="R74" s="54" t="s">
        <v>856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374"/>
      <c r="B75" s="376"/>
      <c r="C75" s="309"/>
      <c r="D75" s="307" t="s">
        <v>912</v>
      </c>
      <c r="E75" s="310" t="s">
        <v>818</v>
      </c>
      <c r="F75" s="310">
        <v>102.5</v>
      </c>
      <c r="G75" s="310"/>
      <c r="H75" s="310">
        <v>0</v>
      </c>
      <c r="I75" s="311"/>
      <c r="J75" s="384"/>
      <c r="K75" s="310">
        <f>F75-H75</f>
        <v>102.5</v>
      </c>
      <c r="L75" s="315">
        <v>50</v>
      </c>
      <c r="M75" s="395"/>
      <c r="N75" s="374"/>
      <c r="O75" s="384"/>
      <c r="P75" s="376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73">
        <v>5</v>
      </c>
      <c r="B76" s="375">
        <v>45446</v>
      </c>
      <c r="C76" s="309"/>
      <c r="D76" s="307" t="s">
        <v>923</v>
      </c>
      <c r="E76" s="310" t="s">
        <v>556</v>
      </c>
      <c r="F76" s="310">
        <v>96</v>
      </c>
      <c r="G76" s="310"/>
      <c r="H76" s="310">
        <v>21</v>
      </c>
      <c r="I76" s="311"/>
      <c r="J76" s="371" t="s">
        <v>1029</v>
      </c>
      <c r="K76" s="312">
        <f>H76-F76</f>
        <v>-75</v>
      </c>
      <c r="L76" s="313">
        <v>50</v>
      </c>
      <c r="M76" s="391">
        <v>-7600</v>
      </c>
      <c r="N76" s="312">
        <v>250</v>
      </c>
      <c r="O76" s="383" t="s">
        <v>557</v>
      </c>
      <c r="P76" s="375">
        <v>45450</v>
      </c>
      <c r="Q76" s="226"/>
      <c r="R76" s="54" t="s">
        <v>854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74"/>
      <c r="B77" s="376"/>
      <c r="C77" s="309"/>
      <c r="D77" s="307" t="s">
        <v>924</v>
      </c>
      <c r="E77" s="310" t="s">
        <v>818</v>
      </c>
      <c r="F77" s="310">
        <v>64</v>
      </c>
      <c r="G77" s="310"/>
      <c r="H77" s="310">
        <v>19</v>
      </c>
      <c r="I77" s="311"/>
      <c r="J77" s="372"/>
      <c r="K77" s="312">
        <f>F77-H77</f>
        <v>45</v>
      </c>
      <c r="L77" s="313">
        <v>50</v>
      </c>
      <c r="M77" s="393"/>
      <c r="N77" s="312">
        <v>250</v>
      </c>
      <c r="O77" s="384"/>
      <c r="P77" s="376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5">
        <v>6</v>
      </c>
      <c r="B78" s="296">
        <v>45446</v>
      </c>
      <c r="C78" s="297"/>
      <c r="D78" s="298" t="s">
        <v>925</v>
      </c>
      <c r="E78" s="248" t="s">
        <v>818</v>
      </c>
      <c r="F78" s="248">
        <v>165</v>
      </c>
      <c r="G78" s="248">
        <v>265</v>
      </c>
      <c r="H78" s="248">
        <v>55</v>
      </c>
      <c r="I78" s="249" t="s">
        <v>926</v>
      </c>
      <c r="J78" s="291" t="s">
        <v>930</v>
      </c>
      <c r="K78" s="247">
        <f>F78-H78</f>
        <v>110</v>
      </c>
      <c r="L78" s="292">
        <v>50</v>
      </c>
      <c r="M78" s="293">
        <f>(K78*N78)-L78</f>
        <v>2700</v>
      </c>
      <c r="N78" s="247">
        <v>25</v>
      </c>
      <c r="O78" s="291" t="s">
        <v>547</v>
      </c>
      <c r="P78" s="294">
        <v>45447</v>
      </c>
      <c r="Q78" s="226"/>
      <c r="R78" s="54" t="s">
        <v>854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73">
        <v>7</v>
      </c>
      <c r="B79" s="375">
        <v>45447</v>
      </c>
      <c r="C79" s="309"/>
      <c r="D79" s="307" t="s">
        <v>945</v>
      </c>
      <c r="E79" s="310" t="s">
        <v>556</v>
      </c>
      <c r="F79" s="310">
        <v>285</v>
      </c>
      <c r="G79" s="310"/>
      <c r="H79" s="310">
        <v>0</v>
      </c>
      <c r="I79" s="311"/>
      <c r="J79" s="383" t="s">
        <v>947</v>
      </c>
      <c r="K79" s="310">
        <v>-285</v>
      </c>
      <c r="L79" s="315">
        <v>25</v>
      </c>
      <c r="M79" s="391">
        <v>-6375</v>
      </c>
      <c r="N79" s="312">
        <v>40</v>
      </c>
      <c r="O79" s="383" t="s">
        <v>557</v>
      </c>
      <c r="P79" s="375">
        <v>45447</v>
      </c>
      <c r="Q79" s="226"/>
      <c r="R79" s="54" t="s">
        <v>856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74"/>
      <c r="B80" s="376"/>
      <c r="C80" s="309"/>
      <c r="D80" s="309" t="s">
        <v>946</v>
      </c>
      <c r="E80" s="310" t="s">
        <v>818</v>
      </c>
      <c r="F80" s="310">
        <v>140</v>
      </c>
      <c r="G80" s="310"/>
      <c r="H80" s="310">
        <v>12.5</v>
      </c>
      <c r="I80" s="311"/>
      <c r="J80" s="384"/>
      <c r="K80" s="312">
        <f>F80-H80</f>
        <v>127.5</v>
      </c>
      <c r="L80" s="313">
        <v>50</v>
      </c>
      <c r="M80" s="393"/>
      <c r="N80" s="312">
        <v>40</v>
      </c>
      <c r="O80" s="384"/>
      <c r="P80" s="376"/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79">
        <v>8</v>
      </c>
      <c r="B81" s="369">
        <v>45417</v>
      </c>
      <c r="C81" s="297"/>
      <c r="D81" s="297" t="s">
        <v>961</v>
      </c>
      <c r="E81" s="248" t="s">
        <v>556</v>
      </c>
      <c r="F81" s="248">
        <v>270</v>
      </c>
      <c r="G81" s="248"/>
      <c r="H81" s="248">
        <v>332.5</v>
      </c>
      <c r="I81" s="249"/>
      <c r="J81" s="398" t="s">
        <v>1028</v>
      </c>
      <c r="K81" s="247">
        <f>H81-F81</f>
        <v>62.5</v>
      </c>
      <c r="L81" s="292">
        <v>50</v>
      </c>
      <c r="M81" s="396">
        <v>2525</v>
      </c>
      <c r="N81" s="247">
        <v>50</v>
      </c>
      <c r="O81" s="398" t="s">
        <v>547</v>
      </c>
      <c r="P81" s="369">
        <v>45450</v>
      </c>
      <c r="Q81" s="226"/>
      <c r="R81" s="54" t="s">
        <v>854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80"/>
      <c r="B82" s="370"/>
      <c r="C82" s="297"/>
      <c r="D82" s="297" t="s">
        <v>962</v>
      </c>
      <c r="E82" s="248" t="s">
        <v>818</v>
      </c>
      <c r="F82" s="248">
        <v>130</v>
      </c>
      <c r="G82" s="248"/>
      <c r="H82" s="248">
        <v>140</v>
      </c>
      <c r="I82" s="249"/>
      <c r="J82" s="399"/>
      <c r="K82" s="247">
        <f>F82-H82</f>
        <v>-10</v>
      </c>
      <c r="L82" s="292">
        <v>50</v>
      </c>
      <c r="M82" s="397"/>
      <c r="N82" s="247">
        <v>50</v>
      </c>
      <c r="O82" s="399"/>
      <c r="P82" s="370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79">
        <v>9</v>
      </c>
      <c r="B83" s="369">
        <v>45449</v>
      </c>
      <c r="C83" s="297"/>
      <c r="D83" s="297" t="s">
        <v>998</v>
      </c>
      <c r="E83" s="248" t="s">
        <v>556</v>
      </c>
      <c r="F83" s="248">
        <v>255</v>
      </c>
      <c r="G83" s="248"/>
      <c r="H83" s="248">
        <v>262.5</v>
      </c>
      <c r="I83" s="249"/>
      <c r="J83" s="398" t="s">
        <v>1005</v>
      </c>
      <c r="K83" s="247">
        <f>H83-F83</f>
        <v>7.5</v>
      </c>
      <c r="L83" s="292">
        <v>50</v>
      </c>
      <c r="M83" s="396">
        <v>1085</v>
      </c>
      <c r="N83" s="247">
        <v>25</v>
      </c>
      <c r="O83" s="398" t="s">
        <v>547</v>
      </c>
      <c r="P83" s="369">
        <v>45449</v>
      </c>
      <c r="Q83" s="226"/>
      <c r="R83" s="54" t="s">
        <v>854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80"/>
      <c r="B84" s="370"/>
      <c r="C84" s="297"/>
      <c r="D84" s="297" t="s">
        <v>999</v>
      </c>
      <c r="E84" s="248" t="s">
        <v>818</v>
      </c>
      <c r="F84" s="248">
        <v>40</v>
      </c>
      <c r="G84" s="248"/>
      <c r="H84" s="248">
        <v>0.1</v>
      </c>
      <c r="I84" s="249"/>
      <c r="J84" s="399"/>
      <c r="K84" s="247">
        <f>F84-H84</f>
        <v>39.9</v>
      </c>
      <c r="L84" s="292">
        <v>50</v>
      </c>
      <c r="M84" s="397"/>
      <c r="N84" s="247">
        <v>25</v>
      </c>
      <c r="O84" s="399"/>
      <c r="P84" s="370"/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10</v>
      </c>
      <c r="B85" s="294">
        <v>45449</v>
      </c>
      <c r="C85" s="297"/>
      <c r="D85" s="297" t="s">
        <v>1000</v>
      </c>
      <c r="E85" s="248" t="s">
        <v>556</v>
      </c>
      <c r="F85" s="248">
        <v>47.5</v>
      </c>
      <c r="G85" s="248">
        <v>0</v>
      </c>
      <c r="H85" s="248">
        <v>82.5</v>
      </c>
      <c r="I85" s="249" t="s">
        <v>1001</v>
      </c>
      <c r="J85" s="291" t="s">
        <v>1002</v>
      </c>
      <c r="K85" s="247">
        <f>H85-F85</f>
        <v>35</v>
      </c>
      <c r="L85" s="292">
        <v>50</v>
      </c>
      <c r="M85" s="293">
        <f>(K85*N85)-L85</f>
        <v>825</v>
      </c>
      <c r="N85" s="247">
        <v>25</v>
      </c>
      <c r="O85" s="291" t="s">
        <v>547</v>
      </c>
      <c r="P85" s="294">
        <v>45449</v>
      </c>
      <c r="Q85" s="226"/>
      <c r="R85" s="54" t="s">
        <v>856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48">
        <v>11</v>
      </c>
      <c r="B86" s="294">
        <v>45449</v>
      </c>
      <c r="C86" s="297"/>
      <c r="D86" s="297" t="s">
        <v>1000</v>
      </c>
      <c r="E86" s="248" t="s">
        <v>556</v>
      </c>
      <c r="F86" s="248">
        <v>32</v>
      </c>
      <c r="G86" s="248">
        <v>0</v>
      </c>
      <c r="H86" s="248">
        <v>56</v>
      </c>
      <c r="I86" s="249" t="s">
        <v>1003</v>
      </c>
      <c r="J86" s="291" t="s">
        <v>1004</v>
      </c>
      <c r="K86" s="247">
        <f>H86-F86</f>
        <v>24</v>
      </c>
      <c r="L86" s="292">
        <v>50</v>
      </c>
      <c r="M86" s="293">
        <f>(K86*N86)-L86</f>
        <v>550</v>
      </c>
      <c r="N86" s="247">
        <v>25</v>
      </c>
      <c r="O86" s="291" t="s">
        <v>547</v>
      </c>
      <c r="P86" s="294">
        <v>45449</v>
      </c>
      <c r="Q86" s="226"/>
      <c r="R86" s="54" t="s">
        <v>856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00">
        <v>12</v>
      </c>
      <c r="B87" s="402">
        <v>45450</v>
      </c>
      <c r="C87" s="337"/>
      <c r="D87" s="337" t="s">
        <v>1030</v>
      </c>
      <c r="E87" s="327" t="s">
        <v>556</v>
      </c>
      <c r="F87" s="327">
        <v>332.5</v>
      </c>
      <c r="G87" s="327"/>
      <c r="H87" s="327"/>
      <c r="I87" s="328"/>
      <c r="J87" s="328"/>
      <c r="K87" s="327"/>
      <c r="L87" s="330"/>
      <c r="M87" s="338"/>
      <c r="N87" s="327"/>
      <c r="O87" s="328"/>
      <c r="P87" s="329"/>
      <c r="Q87" s="226"/>
      <c r="R87" s="54" t="s">
        <v>854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01"/>
      <c r="B88" s="403"/>
      <c r="C88" s="337"/>
      <c r="D88" s="337" t="s">
        <v>1031</v>
      </c>
      <c r="E88" s="327" t="s">
        <v>818</v>
      </c>
      <c r="F88" s="327">
        <v>170</v>
      </c>
      <c r="G88" s="327"/>
      <c r="H88" s="327"/>
      <c r="I88" s="328"/>
      <c r="J88" s="328"/>
      <c r="K88" s="327"/>
      <c r="L88" s="330"/>
      <c r="M88" s="338"/>
      <c r="N88" s="327"/>
      <c r="O88" s="328"/>
      <c r="P88" s="329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10">
        <v>13</v>
      </c>
      <c r="B89" s="355">
        <v>45450</v>
      </c>
      <c r="C89" s="309"/>
      <c r="D89" s="309" t="s">
        <v>1032</v>
      </c>
      <c r="E89" s="310" t="s">
        <v>556</v>
      </c>
      <c r="F89" s="310">
        <v>222.5</v>
      </c>
      <c r="G89" s="310">
        <v>120</v>
      </c>
      <c r="H89" s="310">
        <v>172.5</v>
      </c>
      <c r="I89" s="311" t="s">
        <v>1033</v>
      </c>
      <c r="J89" s="356" t="s">
        <v>1034</v>
      </c>
      <c r="K89" s="312">
        <f>H89-F89</f>
        <v>-50</v>
      </c>
      <c r="L89" s="313">
        <v>50</v>
      </c>
      <c r="M89" s="314">
        <f>(K89*N89)-L89</f>
        <v>-1300</v>
      </c>
      <c r="N89" s="312">
        <v>25</v>
      </c>
      <c r="O89" s="356" t="s">
        <v>557</v>
      </c>
      <c r="P89" s="355">
        <v>45450</v>
      </c>
      <c r="Q89" s="226"/>
      <c r="R89" s="54" t="s">
        <v>856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27"/>
      <c r="B90" s="329"/>
      <c r="C90" s="337"/>
      <c r="D90" s="337"/>
      <c r="E90" s="327"/>
      <c r="F90" s="327"/>
      <c r="G90" s="327"/>
      <c r="H90" s="327"/>
      <c r="I90" s="328"/>
      <c r="J90" s="328"/>
      <c r="K90" s="327"/>
      <c r="L90" s="330"/>
      <c r="M90" s="338"/>
      <c r="N90" s="327"/>
      <c r="O90" s="328"/>
      <c r="P90" s="329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27"/>
      <c r="B91" s="329"/>
      <c r="C91" s="337"/>
      <c r="D91" s="337"/>
      <c r="E91" s="327"/>
      <c r="F91" s="327"/>
      <c r="G91" s="327"/>
      <c r="H91" s="327"/>
      <c r="I91" s="328"/>
      <c r="J91" s="328"/>
      <c r="K91" s="327"/>
      <c r="L91" s="330"/>
      <c r="M91" s="338"/>
      <c r="N91" s="327"/>
      <c r="O91" s="328"/>
      <c r="P91" s="329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s="243" customFormat="1" ht="12.75" customHeight="1">
      <c r="A92" s="339"/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239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242"/>
      <c r="AH92" s="240"/>
      <c r="AI92" s="240"/>
      <c r="AJ92" s="241"/>
      <c r="AK92" s="241"/>
      <c r="AL92" s="241"/>
    </row>
    <row r="93" spans="1:38" ht="38.25" customHeight="1">
      <c r="A93" s="91" t="s">
        <v>568</v>
      </c>
      <c r="B93" s="124"/>
      <c r="C93" s="124"/>
      <c r="D93" s="125"/>
      <c r="E93" s="109"/>
      <c r="F93" s="6"/>
      <c r="G93" s="6"/>
      <c r="H93" s="110"/>
      <c r="I93" s="126"/>
      <c r="J93" s="1"/>
      <c r="K93" s="6"/>
      <c r="L93" s="6"/>
      <c r="M93" s="6"/>
      <c r="N93" s="1"/>
      <c r="O93" s="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"/>
      <c r="AH93" s="1"/>
      <c r="AI93" s="1"/>
      <c r="AJ93" s="6"/>
      <c r="AK93" s="1"/>
    </row>
    <row r="94" spans="1:38" ht="38.25">
      <c r="A94" s="92" t="s">
        <v>16</v>
      </c>
      <c r="B94" s="93" t="s">
        <v>521</v>
      </c>
      <c r="C94" s="93"/>
      <c r="D94" s="94" t="s">
        <v>532</v>
      </c>
      <c r="E94" s="93" t="s">
        <v>533</v>
      </c>
      <c r="F94" s="93" t="s">
        <v>534</v>
      </c>
      <c r="G94" s="93" t="s">
        <v>535</v>
      </c>
      <c r="H94" s="93" t="s">
        <v>536</v>
      </c>
      <c r="I94" s="93" t="s">
        <v>537</v>
      </c>
      <c r="J94" s="92" t="s">
        <v>538</v>
      </c>
      <c r="K94" s="113" t="s">
        <v>555</v>
      </c>
      <c r="L94" s="114" t="s">
        <v>540</v>
      </c>
      <c r="M94" s="95" t="s">
        <v>541</v>
      </c>
      <c r="N94" s="93" t="s">
        <v>542</v>
      </c>
      <c r="O94" s="94" t="s">
        <v>543</v>
      </c>
      <c r="P94" s="193" t="s">
        <v>544</v>
      </c>
      <c r="Q94" s="195" t="s">
        <v>812</v>
      </c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37"/>
      <c r="AH94" s="37"/>
      <c r="AI94" s="37"/>
      <c r="AJ94" s="37"/>
      <c r="AK94" s="37"/>
      <c r="AL94" s="37"/>
    </row>
    <row r="95" spans="1:38" ht="12.75" customHeight="1">
      <c r="A95" s="183">
        <v>1</v>
      </c>
      <c r="B95" s="184">
        <v>45356</v>
      </c>
      <c r="C95" s="227"/>
      <c r="D95" s="227" t="s">
        <v>295</v>
      </c>
      <c r="E95" s="183" t="s">
        <v>850</v>
      </c>
      <c r="F95" s="290">
        <v>38.94</v>
      </c>
      <c r="G95" s="183">
        <v>34.64</v>
      </c>
      <c r="H95" s="183"/>
      <c r="I95" s="183" t="s">
        <v>898</v>
      </c>
      <c r="J95" s="183" t="s">
        <v>546</v>
      </c>
      <c r="K95" s="183"/>
      <c r="L95" s="245"/>
      <c r="M95" s="246"/>
      <c r="N95" s="183"/>
      <c r="O95" s="231"/>
      <c r="P95" s="186">
        <f>VLOOKUP(D95,'MidCap Intra'!$B$11:$C$571,2,0)</f>
        <v>37.049999999999997</v>
      </c>
      <c r="Q95" s="244"/>
      <c r="R95" s="54" t="s">
        <v>854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</row>
    <row r="96" spans="1:38" ht="12.75" customHeight="1">
      <c r="A96" s="310">
        <v>2</v>
      </c>
      <c r="B96" s="317">
        <v>45390</v>
      </c>
      <c r="C96" s="309"/>
      <c r="D96" s="309" t="s">
        <v>843</v>
      </c>
      <c r="E96" s="310" t="s">
        <v>545</v>
      </c>
      <c r="F96" s="310">
        <v>1880</v>
      </c>
      <c r="G96" s="310">
        <v>1770</v>
      </c>
      <c r="H96" s="310">
        <v>1770</v>
      </c>
      <c r="I96" s="310" t="s">
        <v>841</v>
      </c>
      <c r="J96" s="312" t="s">
        <v>956</v>
      </c>
      <c r="K96" s="312">
        <f t="shared" ref="K96" si="56">H96-F96</f>
        <v>-110</v>
      </c>
      <c r="L96" s="321">
        <f t="shared" ref="L96" si="57">(F96*-0.3)/100</f>
        <v>-5.64</v>
      </c>
      <c r="M96" s="322">
        <f t="shared" ref="M96" si="58">(K96+L96)/F96</f>
        <v>-6.1510638297872337E-2</v>
      </c>
      <c r="N96" s="312" t="s">
        <v>557</v>
      </c>
      <c r="O96" s="323">
        <v>45448</v>
      </c>
      <c r="P96" s="315"/>
      <c r="Q96" s="244"/>
      <c r="R96" s="54" t="s">
        <v>854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183">
        <v>3</v>
      </c>
      <c r="B97" s="184">
        <v>45436</v>
      </c>
      <c r="C97" s="227"/>
      <c r="D97" s="227" t="s">
        <v>148</v>
      </c>
      <c r="E97" s="183" t="s">
        <v>545</v>
      </c>
      <c r="F97" s="183" t="s">
        <v>937</v>
      </c>
      <c r="G97" s="183">
        <v>290</v>
      </c>
      <c r="H97" s="183"/>
      <c r="I97" s="183" t="s">
        <v>896</v>
      </c>
      <c r="J97" s="183" t="s">
        <v>546</v>
      </c>
      <c r="K97" s="183"/>
      <c r="L97" s="245"/>
      <c r="M97" s="246"/>
      <c r="N97" s="183"/>
      <c r="O97" s="231"/>
      <c r="P97" s="186">
        <f>VLOOKUP(D97,'MidCap Intra'!$B$11:$C$571,2,0)</f>
        <v>347.15</v>
      </c>
      <c r="Q97" s="244"/>
      <c r="R97" s="54" t="s">
        <v>854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83"/>
      <c r="B98" s="184"/>
      <c r="C98" s="227"/>
      <c r="D98" s="227"/>
      <c r="E98" s="183"/>
      <c r="F98" s="183"/>
      <c r="G98" s="183"/>
      <c r="H98" s="183"/>
      <c r="I98" s="183"/>
      <c r="J98" s="183"/>
      <c r="K98" s="183"/>
      <c r="L98" s="245"/>
      <c r="M98" s="246"/>
      <c r="N98" s="183"/>
      <c r="O98" s="231"/>
      <c r="P98" s="186"/>
      <c r="Q98" s="24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183"/>
      <c r="B99" s="184"/>
      <c r="C99" s="227"/>
      <c r="D99" s="227"/>
      <c r="E99" s="183"/>
      <c r="F99" s="183"/>
      <c r="G99" s="183"/>
      <c r="H99" s="183"/>
      <c r="I99" s="183"/>
      <c r="J99" s="183"/>
      <c r="K99" s="183"/>
      <c r="L99" s="245"/>
      <c r="M99" s="246"/>
      <c r="N99" s="183"/>
      <c r="O99" s="231"/>
      <c r="P99" s="184"/>
      <c r="Q99" s="24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103" t="s">
        <v>548</v>
      </c>
      <c r="B100" s="103"/>
      <c r="C100" s="103"/>
      <c r="D100" s="54"/>
      <c r="E100" s="37"/>
      <c r="F100" s="108" t="s">
        <v>550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2" ht="12.75" customHeight="1">
      <c r="A101" s="107" t="s">
        <v>549</v>
      </c>
      <c r="B101" s="103"/>
      <c r="C101" s="103"/>
      <c r="D101" s="54"/>
      <c r="E101" s="37"/>
      <c r="F101" s="108" t="s">
        <v>553</v>
      </c>
      <c r="G101" s="54"/>
      <c r="H101" s="54" t="s">
        <v>570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2" ht="12.75" customHeight="1">
      <c r="A103" s="54"/>
      <c r="B103" s="54"/>
      <c r="C103" s="103"/>
      <c r="D103" s="54"/>
      <c r="E103" s="37"/>
      <c r="F103" s="108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12.75" customHeight="1">
      <c r="A107" s="54"/>
      <c r="B107" s="54"/>
      <c r="C107" s="103"/>
      <c r="D107" s="54"/>
      <c r="E107" s="37"/>
      <c r="F107" s="108"/>
      <c r="G107" s="54"/>
      <c r="H107" s="37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54"/>
      <c r="B108" s="54"/>
      <c r="C108" s="103"/>
      <c r="D108" s="54"/>
      <c r="E108" s="37"/>
      <c r="F108" s="108"/>
      <c r="G108" s="54"/>
      <c r="H108" s="37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54"/>
      <c r="B109" s="54"/>
      <c r="C109" s="97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38.25" customHeight="1">
      <c r="A110" s="37"/>
      <c r="B110" s="127" t="s">
        <v>571</v>
      </c>
      <c r="C110" s="127"/>
      <c r="D110" s="54"/>
      <c r="E110" s="127"/>
      <c r="F110" s="6"/>
      <c r="G110" s="6"/>
      <c r="H110" s="111"/>
      <c r="I110" s="6"/>
      <c r="J110" s="111"/>
      <c r="K110" s="112"/>
      <c r="L110" s="6"/>
      <c r="M110" s="6"/>
      <c r="N110" s="1"/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92" t="s">
        <v>16</v>
      </c>
      <c r="B111" s="93" t="s">
        <v>521</v>
      </c>
      <c r="C111" s="93"/>
      <c r="D111" s="94" t="s">
        <v>532</v>
      </c>
      <c r="E111" s="93" t="s">
        <v>533</v>
      </c>
      <c r="F111" s="93" t="s">
        <v>534</v>
      </c>
      <c r="G111" s="93" t="s">
        <v>572</v>
      </c>
      <c r="H111" s="93" t="s">
        <v>573</v>
      </c>
      <c r="I111" s="93" t="s">
        <v>537</v>
      </c>
      <c r="J111" s="128" t="s">
        <v>538</v>
      </c>
      <c r="K111" s="93" t="s">
        <v>539</v>
      </c>
      <c r="L111" s="93" t="s">
        <v>574</v>
      </c>
      <c r="M111" s="93" t="s">
        <v>542</v>
      </c>
      <c r="N111" s="94" t="s">
        <v>543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1</v>
      </c>
      <c r="B112" s="130">
        <v>41579</v>
      </c>
      <c r="C112" s="130"/>
      <c r="D112" s="131" t="s">
        <v>575</v>
      </c>
      <c r="E112" s="132" t="s">
        <v>545</v>
      </c>
      <c r="F112" s="133">
        <v>82</v>
      </c>
      <c r="G112" s="132" t="s">
        <v>576</v>
      </c>
      <c r="H112" s="132">
        <v>100</v>
      </c>
      <c r="I112" s="134">
        <v>100</v>
      </c>
      <c r="J112" s="135" t="s">
        <v>577</v>
      </c>
      <c r="K112" s="136">
        <f t="shared" ref="K112:K143" si="59">H112-F112</f>
        <v>18</v>
      </c>
      <c r="L112" s="137">
        <f t="shared" ref="L112:L143" si="60">K112/F112</f>
        <v>0.21951219512195122</v>
      </c>
      <c r="M112" s="132" t="s">
        <v>547</v>
      </c>
      <c r="N112" s="138">
        <v>42657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</v>
      </c>
      <c r="B113" s="130">
        <v>41794</v>
      </c>
      <c r="C113" s="130"/>
      <c r="D113" s="131" t="s">
        <v>578</v>
      </c>
      <c r="E113" s="132" t="s">
        <v>556</v>
      </c>
      <c r="F113" s="133">
        <v>257</v>
      </c>
      <c r="G113" s="132" t="s">
        <v>576</v>
      </c>
      <c r="H113" s="132">
        <v>300</v>
      </c>
      <c r="I113" s="134">
        <v>300</v>
      </c>
      <c r="J113" s="135" t="s">
        <v>577</v>
      </c>
      <c r="K113" s="136">
        <f t="shared" si="59"/>
        <v>43</v>
      </c>
      <c r="L113" s="137">
        <f t="shared" si="60"/>
        <v>0.16731517509727625</v>
      </c>
      <c r="M113" s="132" t="s">
        <v>547</v>
      </c>
      <c r="N113" s="138">
        <v>41822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3</v>
      </c>
      <c r="B114" s="130">
        <v>41828</v>
      </c>
      <c r="C114" s="130"/>
      <c r="D114" s="131" t="s">
        <v>579</v>
      </c>
      <c r="E114" s="132" t="s">
        <v>556</v>
      </c>
      <c r="F114" s="133">
        <v>393</v>
      </c>
      <c r="G114" s="132" t="s">
        <v>576</v>
      </c>
      <c r="H114" s="132">
        <v>468</v>
      </c>
      <c r="I114" s="134">
        <v>468</v>
      </c>
      <c r="J114" s="135" t="s">
        <v>577</v>
      </c>
      <c r="K114" s="136">
        <f t="shared" si="59"/>
        <v>75</v>
      </c>
      <c r="L114" s="137">
        <f t="shared" si="60"/>
        <v>0.19083969465648856</v>
      </c>
      <c r="M114" s="132" t="s">
        <v>547</v>
      </c>
      <c r="N114" s="138">
        <v>41863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</v>
      </c>
      <c r="B115" s="130">
        <v>41857</v>
      </c>
      <c r="C115" s="130"/>
      <c r="D115" s="131" t="s">
        <v>580</v>
      </c>
      <c r="E115" s="132" t="s">
        <v>556</v>
      </c>
      <c r="F115" s="133">
        <v>205</v>
      </c>
      <c r="G115" s="132" t="s">
        <v>576</v>
      </c>
      <c r="H115" s="132">
        <v>275</v>
      </c>
      <c r="I115" s="134">
        <v>250</v>
      </c>
      <c r="J115" s="135" t="s">
        <v>577</v>
      </c>
      <c r="K115" s="136">
        <f t="shared" si="59"/>
        <v>70</v>
      </c>
      <c r="L115" s="137">
        <f t="shared" si="60"/>
        <v>0.34146341463414637</v>
      </c>
      <c r="M115" s="132" t="s">
        <v>547</v>
      </c>
      <c r="N115" s="138">
        <v>41962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</v>
      </c>
      <c r="B116" s="130">
        <v>41886</v>
      </c>
      <c r="C116" s="130"/>
      <c r="D116" s="131" t="s">
        <v>581</v>
      </c>
      <c r="E116" s="132" t="s">
        <v>556</v>
      </c>
      <c r="F116" s="133">
        <v>162</v>
      </c>
      <c r="G116" s="132" t="s">
        <v>576</v>
      </c>
      <c r="H116" s="132">
        <v>190</v>
      </c>
      <c r="I116" s="134">
        <v>190</v>
      </c>
      <c r="J116" s="135" t="s">
        <v>577</v>
      </c>
      <c r="K116" s="136">
        <f t="shared" si="59"/>
        <v>28</v>
      </c>
      <c r="L116" s="137">
        <f t="shared" si="60"/>
        <v>0.1728395061728395</v>
      </c>
      <c r="M116" s="132" t="s">
        <v>547</v>
      </c>
      <c r="N116" s="138">
        <v>42006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6</v>
      </c>
      <c r="B117" s="130">
        <v>41886</v>
      </c>
      <c r="C117" s="130"/>
      <c r="D117" s="131" t="s">
        <v>582</v>
      </c>
      <c r="E117" s="132" t="s">
        <v>556</v>
      </c>
      <c r="F117" s="133">
        <v>75</v>
      </c>
      <c r="G117" s="132" t="s">
        <v>576</v>
      </c>
      <c r="H117" s="132">
        <v>91.5</v>
      </c>
      <c r="I117" s="134" t="s">
        <v>569</v>
      </c>
      <c r="J117" s="135" t="s">
        <v>583</v>
      </c>
      <c r="K117" s="136">
        <f t="shared" si="59"/>
        <v>16.5</v>
      </c>
      <c r="L117" s="137">
        <f t="shared" si="60"/>
        <v>0.22</v>
      </c>
      <c r="M117" s="132" t="s">
        <v>547</v>
      </c>
      <c r="N117" s="138">
        <v>41954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7</v>
      </c>
      <c r="B118" s="130">
        <v>41913</v>
      </c>
      <c r="C118" s="130"/>
      <c r="D118" s="131" t="s">
        <v>584</v>
      </c>
      <c r="E118" s="132" t="s">
        <v>556</v>
      </c>
      <c r="F118" s="133">
        <v>850</v>
      </c>
      <c r="G118" s="132" t="s">
        <v>576</v>
      </c>
      <c r="H118" s="132">
        <v>982.5</v>
      </c>
      <c r="I118" s="134">
        <v>1050</v>
      </c>
      <c r="J118" s="135" t="s">
        <v>585</v>
      </c>
      <c r="K118" s="136">
        <f t="shared" si="59"/>
        <v>132.5</v>
      </c>
      <c r="L118" s="137">
        <f t="shared" si="60"/>
        <v>0.15588235294117647</v>
      </c>
      <c r="M118" s="132" t="s">
        <v>547</v>
      </c>
      <c r="N118" s="138">
        <v>42039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8</v>
      </c>
      <c r="B119" s="130">
        <v>41913</v>
      </c>
      <c r="C119" s="130"/>
      <c r="D119" s="131" t="s">
        <v>586</v>
      </c>
      <c r="E119" s="132" t="s">
        <v>556</v>
      </c>
      <c r="F119" s="133">
        <v>475</v>
      </c>
      <c r="G119" s="132" t="s">
        <v>576</v>
      </c>
      <c r="H119" s="132">
        <v>515</v>
      </c>
      <c r="I119" s="134">
        <v>600</v>
      </c>
      <c r="J119" s="135" t="s">
        <v>587</v>
      </c>
      <c r="K119" s="136">
        <f t="shared" si="59"/>
        <v>40</v>
      </c>
      <c r="L119" s="137">
        <f t="shared" si="60"/>
        <v>8.4210526315789472E-2</v>
      </c>
      <c r="M119" s="132" t="s">
        <v>547</v>
      </c>
      <c r="N119" s="138">
        <v>41939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9</v>
      </c>
      <c r="B120" s="130">
        <v>41913</v>
      </c>
      <c r="C120" s="130"/>
      <c r="D120" s="131" t="s">
        <v>588</v>
      </c>
      <c r="E120" s="132" t="s">
        <v>556</v>
      </c>
      <c r="F120" s="133">
        <v>86</v>
      </c>
      <c r="G120" s="132" t="s">
        <v>576</v>
      </c>
      <c r="H120" s="132">
        <v>99</v>
      </c>
      <c r="I120" s="134">
        <v>140</v>
      </c>
      <c r="J120" s="135" t="s">
        <v>589</v>
      </c>
      <c r="K120" s="136">
        <f t="shared" si="59"/>
        <v>13</v>
      </c>
      <c r="L120" s="137">
        <f t="shared" si="60"/>
        <v>0.15116279069767441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10</v>
      </c>
      <c r="B121" s="130">
        <v>41926</v>
      </c>
      <c r="C121" s="130"/>
      <c r="D121" s="131" t="s">
        <v>590</v>
      </c>
      <c r="E121" s="132" t="s">
        <v>556</v>
      </c>
      <c r="F121" s="133">
        <v>496.6</v>
      </c>
      <c r="G121" s="132" t="s">
        <v>576</v>
      </c>
      <c r="H121" s="132">
        <v>621</v>
      </c>
      <c r="I121" s="134">
        <v>580</v>
      </c>
      <c r="J121" s="135" t="s">
        <v>577</v>
      </c>
      <c r="K121" s="136">
        <f t="shared" si="59"/>
        <v>124.39999999999998</v>
      </c>
      <c r="L121" s="137">
        <f t="shared" si="60"/>
        <v>0.25050342327829234</v>
      </c>
      <c r="M121" s="132" t="s">
        <v>547</v>
      </c>
      <c r="N121" s="138">
        <v>42605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11</v>
      </c>
      <c r="B122" s="130">
        <v>41926</v>
      </c>
      <c r="C122" s="130"/>
      <c r="D122" s="131" t="s">
        <v>591</v>
      </c>
      <c r="E122" s="132" t="s">
        <v>556</v>
      </c>
      <c r="F122" s="133">
        <v>2481.9</v>
      </c>
      <c r="G122" s="132" t="s">
        <v>576</v>
      </c>
      <c r="H122" s="132">
        <v>2840</v>
      </c>
      <c r="I122" s="134">
        <v>2870</v>
      </c>
      <c r="J122" s="135" t="s">
        <v>592</v>
      </c>
      <c r="K122" s="136">
        <f t="shared" si="59"/>
        <v>358.09999999999991</v>
      </c>
      <c r="L122" s="137">
        <f t="shared" si="60"/>
        <v>0.14428462065353154</v>
      </c>
      <c r="M122" s="132" t="s">
        <v>547</v>
      </c>
      <c r="N122" s="138">
        <v>42017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12</v>
      </c>
      <c r="B123" s="130">
        <v>41928</v>
      </c>
      <c r="C123" s="130"/>
      <c r="D123" s="131" t="s">
        <v>593</v>
      </c>
      <c r="E123" s="132" t="s">
        <v>556</v>
      </c>
      <c r="F123" s="133">
        <v>84.5</v>
      </c>
      <c r="G123" s="132" t="s">
        <v>576</v>
      </c>
      <c r="H123" s="132">
        <v>93</v>
      </c>
      <c r="I123" s="134">
        <v>110</v>
      </c>
      <c r="J123" s="135" t="s">
        <v>594</v>
      </c>
      <c r="K123" s="136">
        <f t="shared" si="59"/>
        <v>8.5</v>
      </c>
      <c r="L123" s="137">
        <f t="shared" si="60"/>
        <v>0.10059171597633136</v>
      </c>
      <c r="M123" s="132" t="s">
        <v>547</v>
      </c>
      <c r="N123" s="138">
        <v>41939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13</v>
      </c>
      <c r="B124" s="130">
        <v>41928</v>
      </c>
      <c r="C124" s="130"/>
      <c r="D124" s="131" t="s">
        <v>595</v>
      </c>
      <c r="E124" s="132" t="s">
        <v>556</v>
      </c>
      <c r="F124" s="133">
        <v>401</v>
      </c>
      <c r="G124" s="132" t="s">
        <v>576</v>
      </c>
      <c r="H124" s="132">
        <v>428</v>
      </c>
      <c r="I124" s="134">
        <v>450</v>
      </c>
      <c r="J124" s="135" t="s">
        <v>596</v>
      </c>
      <c r="K124" s="136">
        <f t="shared" si="59"/>
        <v>27</v>
      </c>
      <c r="L124" s="137">
        <f t="shared" si="60"/>
        <v>6.7331670822942641E-2</v>
      </c>
      <c r="M124" s="132" t="s">
        <v>547</v>
      </c>
      <c r="N124" s="138">
        <v>42020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14</v>
      </c>
      <c r="B125" s="130">
        <v>41928</v>
      </c>
      <c r="C125" s="130"/>
      <c r="D125" s="131" t="s">
        <v>597</v>
      </c>
      <c r="E125" s="132" t="s">
        <v>556</v>
      </c>
      <c r="F125" s="133">
        <v>101</v>
      </c>
      <c r="G125" s="132" t="s">
        <v>576</v>
      </c>
      <c r="H125" s="132">
        <v>112</v>
      </c>
      <c r="I125" s="134">
        <v>120</v>
      </c>
      <c r="J125" s="135" t="s">
        <v>598</v>
      </c>
      <c r="K125" s="136">
        <f t="shared" si="59"/>
        <v>11</v>
      </c>
      <c r="L125" s="137">
        <f t="shared" si="60"/>
        <v>0.10891089108910891</v>
      </c>
      <c r="M125" s="132" t="s">
        <v>547</v>
      </c>
      <c r="N125" s="138">
        <v>41939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15</v>
      </c>
      <c r="B126" s="130">
        <v>41954</v>
      </c>
      <c r="C126" s="130"/>
      <c r="D126" s="131" t="s">
        <v>599</v>
      </c>
      <c r="E126" s="132" t="s">
        <v>556</v>
      </c>
      <c r="F126" s="133">
        <v>59</v>
      </c>
      <c r="G126" s="132" t="s">
        <v>576</v>
      </c>
      <c r="H126" s="132">
        <v>76</v>
      </c>
      <c r="I126" s="134">
        <v>76</v>
      </c>
      <c r="J126" s="135" t="s">
        <v>577</v>
      </c>
      <c r="K126" s="136">
        <f t="shared" si="59"/>
        <v>17</v>
      </c>
      <c r="L126" s="137">
        <f t="shared" si="60"/>
        <v>0.28813559322033899</v>
      </c>
      <c r="M126" s="132" t="s">
        <v>547</v>
      </c>
      <c r="N126" s="138">
        <v>43032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16</v>
      </c>
      <c r="B127" s="130">
        <v>41954</v>
      </c>
      <c r="C127" s="130"/>
      <c r="D127" s="131" t="s">
        <v>588</v>
      </c>
      <c r="E127" s="132" t="s">
        <v>556</v>
      </c>
      <c r="F127" s="133">
        <v>99</v>
      </c>
      <c r="G127" s="132" t="s">
        <v>576</v>
      </c>
      <c r="H127" s="132">
        <v>120</v>
      </c>
      <c r="I127" s="134">
        <v>120</v>
      </c>
      <c r="J127" s="135" t="s">
        <v>565</v>
      </c>
      <c r="K127" s="136">
        <f t="shared" si="59"/>
        <v>21</v>
      </c>
      <c r="L127" s="137">
        <f t="shared" si="60"/>
        <v>0.21212121212121213</v>
      </c>
      <c r="M127" s="132" t="s">
        <v>547</v>
      </c>
      <c r="N127" s="138">
        <v>41960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17</v>
      </c>
      <c r="B128" s="130">
        <v>41956</v>
      </c>
      <c r="C128" s="130"/>
      <c r="D128" s="131" t="s">
        <v>600</v>
      </c>
      <c r="E128" s="132" t="s">
        <v>556</v>
      </c>
      <c r="F128" s="133">
        <v>22</v>
      </c>
      <c r="G128" s="132" t="s">
        <v>576</v>
      </c>
      <c r="H128" s="132">
        <v>33.549999999999997</v>
      </c>
      <c r="I128" s="134">
        <v>32</v>
      </c>
      <c r="J128" s="135" t="s">
        <v>601</v>
      </c>
      <c r="K128" s="136">
        <f t="shared" si="59"/>
        <v>11.549999999999997</v>
      </c>
      <c r="L128" s="137">
        <f t="shared" si="60"/>
        <v>0.52499999999999991</v>
      </c>
      <c r="M128" s="132" t="s">
        <v>547</v>
      </c>
      <c r="N128" s="138">
        <v>42188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18</v>
      </c>
      <c r="B129" s="130">
        <v>41976</v>
      </c>
      <c r="C129" s="130"/>
      <c r="D129" s="131" t="s">
        <v>602</v>
      </c>
      <c r="E129" s="132" t="s">
        <v>556</v>
      </c>
      <c r="F129" s="133">
        <v>440</v>
      </c>
      <c r="G129" s="132" t="s">
        <v>576</v>
      </c>
      <c r="H129" s="132">
        <v>520</v>
      </c>
      <c r="I129" s="134">
        <v>520</v>
      </c>
      <c r="J129" s="135" t="s">
        <v>603</v>
      </c>
      <c r="K129" s="136">
        <f t="shared" si="59"/>
        <v>80</v>
      </c>
      <c r="L129" s="137">
        <f t="shared" si="60"/>
        <v>0.18181818181818182</v>
      </c>
      <c r="M129" s="132" t="s">
        <v>547</v>
      </c>
      <c r="N129" s="138">
        <v>42208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19</v>
      </c>
      <c r="B130" s="130">
        <v>41976</v>
      </c>
      <c r="C130" s="130"/>
      <c r="D130" s="131" t="s">
        <v>604</v>
      </c>
      <c r="E130" s="132" t="s">
        <v>556</v>
      </c>
      <c r="F130" s="133">
        <v>360</v>
      </c>
      <c r="G130" s="132" t="s">
        <v>576</v>
      </c>
      <c r="H130" s="132">
        <v>427</v>
      </c>
      <c r="I130" s="134">
        <v>425</v>
      </c>
      <c r="J130" s="135" t="s">
        <v>605</v>
      </c>
      <c r="K130" s="136">
        <f t="shared" si="59"/>
        <v>67</v>
      </c>
      <c r="L130" s="137">
        <f t="shared" si="60"/>
        <v>0.18611111111111112</v>
      </c>
      <c r="M130" s="132" t="s">
        <v>547</v>
      </c>
      <c r="N130" s="138">
        <v>42058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20</v>
      </c>
      <c r="B131" s="130">
        <v>42012</v>
      </c>
      <c r="C131" s="130"/>
      <c r="D131" s="131" t="s">
        <v>606</v>
      </c>
      <c r="E131" s="132" t="s">
        <v>556</v>
      </c>
      <c r="F131" s="133">
        <v>360</v>
      </c>
      <c r="G131" s="132" t="s">
        <v>576</v>
      </c>
      <c r="H131" s="132">
        <v>455</v>
      </c>
      <c r="I131" s="134">
        <v>420</v>
      </c>
      <c r="J131" s="135" t="s">
        <v>607</v>
      </c>
      <c r="K131" s="136">
        <f t="shared" si="59"/>
        <v>95</v>
      </c>
      <c r="L131" s="137">
        <f t="shared" si="60"/>
        <v>0.2638888888888889</v>
      </c>
      <c r="M131" s="132" t="s">
        <v>547</v>
      </c>
      <c r="N131" s="138">
        <v>42024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21</v>
      </c>
      <c r="B132" s="130">
        <v>42012</v>
      </c>
      <c r="C132" s="130"/>
      <c r="D132" s="131" t="s">
        <v>608</v>
      </c>
      <c r="E132" s="132" t="s">
        <v>556</v>
      </c>
      <c r="F132" s="133">
        <v>130</v>
      </c>
      <c r="G132" s="132"/>
      <c r="H132" s="132">
        <v>175.5</v>
      </c>
      <c r="I132" s="134">
        <v>165</v>
      </c>
      <c r="J132" s="135" t="s">
        <v>609</v>
      </c>
      <c r="K132" s="136">
        <f t="shared" si="59"/>
        <v>45.5</v>
      </c>
      <c r="L132" s="137">
        <f t="shared" si="60"/>
        <v>0.35</v>
      </c>
      <c r="M132" s="132" t="s">
        <v>547</v>
      </c>
      <c r="N132" s="138">
        <v>43088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22</v>
      </c>
      <c r="B133" s="130">
        <v>42040</v>
      </c>
      <c r="C133" s="130"/>
      <c r="D133" s="131" t="s">
        <v>387</v>
      </c>
      <c r="E133" s="132" t="s">
        <v>545</v>
      </c>
      <c r="F133" s="133">
        <v>98</v>
      </c>
      <c r="G133" s="132"/>
      <c r="H133" s="132">
        <v>120</v>
      </c>
      <c r="I133" s="134">
        <v>120</v>
      </c>
      <c r="J133" s="135" t="s">
        <v>577</v>
      </c>
      <c r="K133" s="136">
        <f t="shared" si="59"/>
        <v>22</v>
      </c>
      <c r="L133" s="137">
        <f t="shared" si="60"/>
        <v>0.22448979591836735</v>
      </c>
      <c r="M133" s="132" t="s">
        <v>547</v>
      </c>
      <c r="N133" s="138">
        <v>42753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23</v>
      </c>
      <c r="B134" s="130">
        <v>42040</v>
      </c>
      <c r="C134" s="130"/>
      <c r="D134" s="131" t="s">
        <v>610</v>
      </c>
      <c r="E134" s="132" t="s">
        <v>545</v>
      </c>
      <c r="F134" s="133">
        <v>196</v>
      </c>
      <c r="G134" s="132"/>
      <c r="H134" s="132">
        <v>262</v>
      </c>
      <c r="I134" s="134">
        <v>255</v>
      </c>
      <c r="J134" s="135" t="s">
        <v>577</v>
      </c>
      <c r="K134" s="136">
        <f t="shared" si="59"/>
        <v>66</v>
      </c>
      <c r="L134" s="137">
        <f t="shared" si="60"/>
        <v>0.33673469387755101</v>
      </c>
      <c r="M134" s="132" t="s">
        <v>547</v>
      </c>
      <c r="N134" s="138">
        <v>42599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9">
        <v>24</v>
      </c>
      <c r="B135" s="140">
        <v>42067</v>
      </c>
      <c r="C135" s="140"/>
      <c r="D135" s="141" t="s">
        <v>386</v>
      </c>
      <c r="E135" s="142" t="s">
        <v>545</v>
      </c>
      <c r="F135" s="143">
        <v>235</v>
      </c>
      <c r="G135" s="143"/>
      <c r="H135" s="144">
        <v>77</v>
      </c>
      <c r="I135" s="144" t="s">
        <v>611</v>
      </c>
      <c r="J135" s="145" t="s">
        <v>612</v>
      </c>
      <c r="K135" s="146">
        <f t="shared" si="59"/>
        <v>-158</v>
      </c>
      <c r="L135" s="147">
        <f t="shared" si="60"/>
        <v>-0.67234042553191486</v>
      </c>
      <c r="M135" s="143" t="s">
        <v>557</v>
      </c>
      <c r="N135" s="140">
        <v>43522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25</v>
      </c>
      <c r="B136" s="130">
        <v>42067</v>
      </c>
      <c r="C136" s="130"/>
      <c r="D136" s="131" t="s">
        <v>613</v>
      </c>
      <c r="E136" s="132" t="s">
        <v>545</v>
      </c>
      <c r="F136" s="133">
        <v>185</v>
      </c>
      <c r="G136" s="132"/>
      <c r="H136" s="132">
        <v>224</v>
      </c>
      <c r="I136" s="134" t="s">
        <v>614</v>
      </c>
      <c r="J136" s="135" t="s">
        <v>577</v>
      </c>
      <c r="K136" s="136">
        <f t="shared" si="59"/>
        <v>39</v>
      </c>
      <c r="L136" s="137">
        <f t="shared" si="60"/>
        <v>0.21081081081081082</v>
      </c>
      <c r="M136" s="132" t="s">
        <v>547</v>
      </c>
      <c r="N136" s="138">
        <v>42647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26</v>
      </c>
      <c r="B137" s="140">
        <v>42090</v>
      </c>
      <c r="C137" s="140"/>
      <c r="D137" s="148" t="s">
        <v>615</v>
      </c>
      <c r="E137" s="143" t="s">
        <v>545</v>
      </c>
      <c r="F137" s="143">
        <v>49.5</v>
      </c>
      <c r="G137" s="144"/>
      <c r="H137" s="144">
        <v>15.85</v>
      </c>
      <c r="I137" s="144">
        <v>67</v>
      </c>
      <c r="J137" s="145" t="s">
        <v>616</v>
      </c>
      <c r="K137" s="144">
        <f t="shared" si="59"/>
        <v>-33.65</v>
      </c>
      <c r="L137" s="149">
        <f t="shared" si="60"/>
        <v>-0.67979797979797973</v>
      </c>
      <c r="M137" s="143" t="s">
        <v>557</v>
      </c>
      <c r="N137" s="150">
        <v>43627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27</v>
      </c>
      <c r="B138" s="130">
        <v>42093</v>
      </c>
      <c r="C138" s="130"/>
      <c r="D138" s="131" t="s">
        <v>617</v>
      </c>
      <c r="E138" s="132" t="s">
        <v>545</v>
      </c>
      <c r="F138" s="133">
        <v>183.5</v>
      </c>
      <c r="G138" s="132"/>
      <c r="H138" s="132">
        <v>219</v>
      </c>
      <c r="I138" s="134">
        <v>218</v>
      </c>
      <c r="J138" s="135" t="s">
        <v>618</v>
      </c>
      <c r="K138" s="136">
        <f t="shared" si="59"/>
        <v>35.5</v>
      </c>
      <c r="L138" s="137">
        <f t="shared" si="60"/>
        <v>0.19346049046321526</v>
      </c>
      <c r="M138" s="132" t="s">
        <v>547</v>
      </c>
      <c r="N138" s="138">
        <v>42103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28</v>
      </c>
      <c r="B139" s="130">
        <v>42114</v>
      </c>
      <c r="C139" s="130"/>
      <c r="D139" s="131" t="s">
        <v>619</v>
      </c>
      <c r="E139" s="132" t="s">
        <v>545</v>
      </c>
      <c r="F139" s="133">
        <f>(227+237)/2</f>
        <v>232</v>
      </c>
      <c r="G139" s="132"/>
      <c r="H139" s="132">
        <v>298</v>
      </c>
      <c r="I139" s="134">
        <v>298</v>
      </c>
      <c r="J139" s="135" t="s">
        <v>577</v>
      </c>
      <c r="K139" s="136">
        <f t="shared" si="59"/>
        <v>66</v>
      </c>
      <c r="L139" s="137">
        <f t="shared" si="60"/>
        <v>0.28448275862068967</v>
      </c>
      <c r="M139" s="132" t="s">
        <v>547</v>
      </c>
      <c r="N139" s="138">
        <v>42823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29</v>
      </c>
      <c r="B140" s="130">
        <v>42128</v>
      </c>
      <c r="C140" s="130"/>
      <c r="D140" s="131" t="s">
        <v>620</v>
      </c>
      <c r="E140" s="132" t="s">
        <v>556</v>
      </c>
      <c r="F140" s="133">
        <v>385</v>
      </c>
      <c r="G140" s="132"/>
      <c r="H140" s="132">
        <f>212.5+331</f>
        <v>543.5</v>
      </c>
      <c r="I140" s="134">
        <v>510</v>
      </c>
      <c r="J140" s="135" t="s">
        <v>621</v>
      </c>
      <c r="K140" s="136">
        <f t="shared" si="59"/>
        <v>158.5</v>
      </c>
      <c r="L140" s="137">
        <f t="shared" si="60"/>
        <v>0.41168831168831171</v>
      </c>
      <c r="M140" s="132" t="s">
        <v>547</v>
      </c>
      <c r="N140" s="138">
        <v>42235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30</v>
      </c>
      <c r="B141" s="130">
        <v>42128</v>
      </c>
      <c r="C141" s="130"/>
      <c r="D141" s="131" t="s">
        <v>622</v>
      </c>
      <c r="E141" s="132" t="s">
        <v>556</v>
      </c>
      <c r="F141" s="133">
        <v>115.5</v>
      </c>
      <c r="G141" s="132"/>
      <c r="H141" s="132">
        <v>146</v>
      </c>
      <c r="I141" s="134">
        <v>142</v>
      </c>
      <c r="J141" s="135" t="s">
        <v>623</v>
      </c>
      <c r="K141" s="136">
        <f t="shared" si="59"/>
        <v>30.5</v>
      </c>
      <c r="L141" s="137">
        <f t="shared" si="60"/>
        <v>0.26406926406926406</v>
      </c>
      <c r="M141" s="132" t="s">
        <v>547</v>
      </c>
      <c r="N141" s="138">
        <v>42202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31</v>
      </c>
      <c r="B142" s="130">
        <v>42151</v>
      </c>
      <c r="C142" s="130"/>
      <c r="D142" s="131" t="s">
        <v>501</v>
      </c>
      <c r="E142" s="132" t="s">
        <v>556</v>
      </c>
      <c r="F142" s="133">
        <v>237.5</v>
      </c>
      <c r="G142" s="132"/>
      <c r="H142" s="132">
        <v>279.5</v>
      </c>
      <c r="I142" s="134">
        <v>278</v>
      </c>
      <c r="J142" s="135" t="s">
        <v>577</v>
      </c>
      <c r="K142" s="136">
        <f t="shared" si="59"/>
        <v>42</v>
      </c>
      <c r="L142" s="137">
        <f t="shared" si="60"/>
        <v>0.17684210526315788</v>
      </c>
      <c r="M142" s="132" t="s">
        <v>547</v>
      </c>
      <c r="N142" s="138">
        <v>42222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32</v>
      </c>
      <c r="B143" s="130">
        <v>42174</v>
      </c>
      <c r="C143" s="130"/>
      <c r="D143" s="131" t="s">
        <v>595</v>
      </c>
      <c r="E143" s="132" t="s">
        <v>545</v>
      </c>
      <c r="F143" s="133">
        <v>340</v>
      </c>
      <c r="G143" s="132"/>
      <c r="H143" s="132">
        <v>448</v>
      </c>
      <c r="I143" s="134">
        <v>448</v>
      </c>
      <c r="J143" s="135" t="s">
        <v>577</v>
      </c>
      <c r="K143" s="136">
        <f t="shared" si="59"/>
        <v>108</v>
      </c>
      <c r="L143" s="137">
        <f t="shared" si="60"/>
        <v>0.31764705882352939</v>
      </c>
      <c r="M143" s="132" t="s">
        <v>547</v>
      </c>
      <c r="N143" s="138">
        <v>43018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33</v>
      </c>
      <c r="B144" s="130">
        <v>42191</v>
      </c>
      <c r="C144" s="130"/>
      <c r="D144" s="131" t="s">
        <v>624</v>
      </c>
      <c r="E144" s="132" t="s">
        <v>545</v>
      </c>
      <c r="F144" s="133">
        <v>390</v>
      </c>
      <c r="G144" s="132"/>
      <c r="H144" s="132">
        <v>460</v>
      </c>
      <c r="I144" s="134">
        <v>460</v>
      </c>
      <c r="J144" s="135" t="s">
        <v>577</v>
      </c>
      <c r="K144" s="136">
        <f t="shared" ref="K144:K164" si="61">H144-F144</f>
        <v>70</v>
      </c>
      <c r="L144" s="137">
        <f t="shared" ref="L144:L164" si="62">K144/F144</f>
        <v>0.17948717948717949</v>
      </c>
      <c r="M144" s="132" t="s">
        <v>547</v>
      </c>
      <c r="N144" s="138">
        <v>42478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9">
        <v>34</v>
      </c>
      <c r="B145" s="140">
        <v>42195</v>
      </c>
      <c r="C145" s="140"/>
      <c r="D145" s="141" t="s">
        <v>625</v>
      </c>
      <c r="E145" s="142" t="s">
        <v>545</v>
      </c>
      <c r="F145" s="143">
        <v>122.5</v>
      </c>
      <c r="G145" s="143"/>
      <c r="H145" s="144">
        <v>61</v>
      </c>
      <c r="I145" s="144">
        <v>172</v>
      </c>
      <c r="J145" s="145" t="s">
        <v>626</v>
      </c>
      <c r="K145" s="146">
        <f t="shared" si="61"/>
        <v>-61.5</v>
      </c>
      <c r="L145" s="147">
        <f t="shared" si="62"/>
        <v>-0.50204081632653064</v>
      </c>
      <c r="M145" s="143" t="s">
        <v>557</v>
      </c>
      <c r="N145" s="140">
        <v>43333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35</v>
      </c>
      <c r="B146" s="130">
        <v>42219</v>
      </c>
      <c r="C146" s="130"/>
      <c r="D146" s="131" t="s">
        <v>627</v>
      </c>
      <c r="E146" s="132" t="s">
        <v>545</v>
      </c>
      <c r="F146" s="133">
        <v>297.5</v>
      </c>
      <c r="G146" s="132"/>
      <c r="H146" s="132">
        <v>350</v>
      </c>
      <c r="I146" s="134">
        <v>360</v>
      </c>
      <c r="J146" s="135" t="s">
        <v>628</v>
      </c>
      <c r="K146" s="136">
        <f t="shared" si="61"/>
        <v>52.5</v>
      </c>
      <c r="L146" s="137">
        <f t="shared" si="62"/>
        <v>0.17647058823529413</v>
      </c>
      <c r="M146" s="132" t="s">
        <v>547</v>
      </c>
      <c r="N146" s="138">
        <v>42232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36</v>
      </c>
      <c r="B147" s="130">
        <v>42219</v>
      </c>
      <c r="C147" s="130"/>
      <c r="D147" s="131" t="s">
        <v>629</v>
      </c>
      <c r="E147" s="132" t="s">
        <v>545</v>
      </c>
      <c r="F147" s="133">
        <v>115.5</v>
      </c>
      <c r="G147" s="132"/>
      <c r="H147" s="132">
        <v>149</v>
      </c>
      <c r="I147" s="134">
        <v>140</v>
      </c>
      <c r="J147" s="135" t="s">
        <v>630</v>
      </c>
      <c r="K147" s="136">
        <f t="shared" si="61"/>
        <v>33.5</v>
      </c>
      <c r="L147" s="137">
        <f t="shared" si="62"/>
        <v>0.29004329004329005</v>
      </c>
      <c r="M147" s="132" t="s">
        <v>547</v>
      </c>
      <c r="N147" s="138">
        <v>42740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37</v>
      </c>
      <c r="B148" s="130">
        <v>42251</v>
      </c>
      <c r="C148" s="130"/>
      <c r="D148" s="131" t="s">
        <v>501</v>
      </c>
      <c r="E148" s="132" t="s">
        <v>545</v>
      </c>
      <c r="F148" s="133">
        <v>226</v>
      </c>
      <c r="G148" s="132"/>
      <c r="H148" s="132">
        <v>292</v>
      </c>
      <c r="I148" s="134">
        <v>292</v>
      </c>
      <c r="J148" s="135" t="s">
        <v>631</v>
      </c>
      <c r="K148" s="136">
        <f t="shared" si="61"/>
        <v>66</v>
      </c>
      <c r="L148" s="137">
        <f t="shared" si="62"/>
        <v>0.29203539823008851</v>
      </c>
      <c r="M148" s="132" t="s">
        <v>547</v>
      </c>
      <c r="N148" s="138">
        <v>42286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38</v>
      </c>
      <c r="B149" s="130">
        <v>42254</v>
      </c>
      <c r="C149" s="130"/>
      <c r="D149" s="131" t="s">
        <v>619</v>
      </c>
      <c r="E149" s="132" t="s">
        <v>545</v>
      </c>
      <c r="F149" s="133">
        <v>232.5</v>
      </c>
      <c r="G149" s="132"/>
      <c r="H149" s="132">
        <v>312.5</v>
      </c>
      <c r="I149" s="134">
        <v>310</v>
      </c>
      <c r="J149" s="135" t="s">
        <v>577</v>
      </c>
      <c r="K149" s="136">
        <f t="shared" si="61"/>
        <v>80</v>
      </c>
      <c r="L149" s="137">
        <f t="shared" si="62"/>
        <v>0.34408602150537637</v>
      </c>
      <c r="M149" s="132" t="s">
        <v>547</v>
      </c>
      <c r="N149" s="138">
        <v>42823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39</v>
      </c>
      <c r="B150" s="130">
        <v>42268</v>
      </c>
      <c r="C150" s="130"/>
      <c r="D150" s="131" t="s">
        <v>632</v>
      </c>
      <c r="E150" s="132" t="s">
        <v>545</v>
      </c>
      <c r="F150" s="133">
        <v>196.5</v>
      </c>
      <c r="G150" s="132"/>
      <c r="H150" s="132">
        <v>238</v>
      </c>
      <c r="I150" s="134">
        <v>238</v>
      </c>
      <c r="J150" s="135" t="s">
        <v>631</v>
      </c>
      <c r="K150" s="136">
        <f t="shared" si="61"/>
        <v>41.5</v>
      </c>
      <c r="L150" s="137">
        <f t="shared" si="62"/>
        <v>0.21119592875318066</v>
      </c>
      <c r="M150" s="132" t="s">
        <v>547</v>
      </c>
      <c r="N150" s="138">
        <v>42291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40</v>
      </c>
      <c r="B151" s="130">
        <v>42271</v>
      </c>
      <c r="C151" s="130"/>
      <c r="D151" s="131" t="s">
        <v>575</v>
      </c>
      <c r="E151" s="132" t="s">
        <v>545</v>
      </c>
      <c r="F151" s="133">
        <v>65</v>
      </c>
      <c r="G151" s="132"/>
      <c r="H151" s="132">
        <v>82</v>
      </c>
      <c r="I151" s="134">
        <v>82</v>
      </c>
      <c r="J151" s="135" t="s">
        <v>631</v>
      </c>
      <c r="K151" s="136">
        <f t="shared" si="61"/>
        <v>17</v>
      </c>
      <c r="L151" s="137">
        <f t="shared" si="62"/>
        <v>0.26153846153846155</v>
      </c>
      <c r="M151" s="132" t="s">
        <v>547</v>
      </c>
      <c r="N151" s="138">
        <v>42578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41</v>
      </c>
      <c r="B152" s="130">
        <v>42291</v>
      </c>
      <c r="C152" s="130"/>
      <c r="D152" s="131" t="s">
        <v>633</v>
      </c>
      <c r="E152" s="132" t="s">
        <v>545</v>
      </c>
      <c r="F152" s="133">
        <v>144</v>
      </c>
      <c r="G152" s="132"/>
      <c r="H152" s="132">
        <v>182.5</v>
      </c>
      <c r="I152" s="134">
        <v>181</v>
      </c>
      <c r="J152" s="135" t="s">
        <v>631</v>
      </c>
      <c r="K152" s="136">
        <f t="shared" si="61"/>
        <v>38.5</v>
      </c>
      <c r="L152" s="137">
        <f t="shared" si="62"/>
        <v>0.2673611111111111</v>
      </c>
      <c r="M152" s="132" t="s">
        <v>547</v>
      </c>
      <c r="N152" s="138">
        <v>42817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42</v>
      </c>
      <c r="B153" s="130">
        <v>42291</v>
      </c>
      <c r="C153" s="130"/>
      <c r="D153" s="131" t="s">
        <v>634</v>
      </c>
      <c r="E153" s="132" t="s">
        <v>545</v>
      </c>
      <c r="F153" s="133">
        <v>264</v>
      </c>
      <c r="G153" s="132"/>
      <c r="H153" s="132">
        <v>311</v>
      </c>
      <c r="I153" s="134">
        <v>311</v>
      </c>
      <c r="J153" s="135" t="s">
        <v>631</v>
      </c>
      <c r="K153" s="136">
        <f t="shared" si="61"/>
        <v>47</v>
      </c>
      <c r="L153" s="137">
        <f t="shared" si="62"/>
        <v>0.17803030303030304</v>
      </c>
      <c r="M153" s="132" t="s">
        <v>547</v>
      </c>
      <c r="N153" s="138">
        <v>42604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43</v>
      </c>
      <c r="B154" s="130">
        <v>42318</v>
      </c>
      <c r="C154" s="130"/>
      <c r="D154" s="131" t="s">
        <v>635</v>
      </c>
      <c r="E154" s="132" t="s">
        <v>556</v>
      </c>
      <c r="F154" s="133">
        <v>549.5</v>
      </c>
      <c r="G154" s="132"/>
      <c r="H154" s="132">
        <v>630</v>
      </c>
      <c r="I154" s="134">
        <v>630</v>
      </c>
      <c r="J154" s="135" t="s">
        <v>631</v>
      </c>
      <c r="K154" s="136">
        <f t="shared" si="61"/>
        <v>80.5</v>
      </c>
      <c r="L154" s="137">
        <f t="shared" si="62"/>
        <v>0.1464968152866242</v>
      </c>
      <c r="M154" s="132" t="s">
        <v>547</v>
      </c>
      <c r="N154" s="138">
        <v>42419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44</v>
      </c>
      <c r="B155" s="130">
        <v>42342</v>
      </c>
      <c r="C155" s="130"/>
      <c r="D155" s="131" t="s">
        <v>636</v>
      </c>
      <c r="E155" s="132" t="s">
        <v>545</v>
      </c>
      <c r="F155" s="133">
        <v>1027.5</v>
      </c>
      <c r="G155" s="132"/>
      <c r="H155" s="132">
        <v>1315</v>
      </c>
      <c r="I155" s="134">
        <v>1250</v>
      </c>
      <c r="J155" s="135" t="s">
        <v>631</v>
      </c>
      <c r="K155" s="136">
        <f t="shared" si="61"/>
        <v>287.5</v>
      </c>
      <c r="L155" s="137">
        <f t="shared" si="62"/>
        <v>0.27980535279805352</v>
      </c>
      <c r="M155" s="132" t="s">
        <v>547</v>
      </c>
      <c r="N155" s="138">
        <v>43244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45</v>
      </c>
      <c r="B156" s="130">
        <v>42367</v>
      </c>
      <c r="C156" s="130"/>
      <c r="D156" s="131" t="s">
        <v>637</v>
      </c>
      <c r="E156" s="132" t="s">
        <v>545</v>
      </c>
      <c r="F156" s="133">
        <v>465</v>
      </c>
      <c r="G156" s="132"/>
      <c r="H156" s="132">
        <v>540</v>
      </c>
      <c r="I156" s="134">
        <v>540</v>
      </c>
      <c r="J156" s="135" t="s">
        <v>631</v>
      </c>
      <c r="K156" s="136">
        <f t="shared" si="61"/>
        <v>75</v>
      </c>
      <c r="L156" s="137">
        <f t="shared" si="62"/>
        <v>0.16129032258064516</v>
      </c>
      <c r="M156" s="132" t="s">
        <v>547</v>
      </c>
      <c r="N156" s="138">
        <v>42530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46</v>
      </c>
      <c r="B157" s="130">
        <v>42380</v>
      </c>
      <c r="C157" s="130"/>
      <c r="D157" s="131" t="s">
        <v>387</v>
      </c>
      <c r="E157" s="132" t="s">
        <v>556</v>
      </c>
      <c r="F157" s="133">
        <v>81</v>
      </c>
      <c r="G157" s="132"/>
      <c r="H157" s="132">
        <v>110</v>
      </c>
      <c r="I157" s="134">
        <v>110</v>
      </c>
      <c r="J157" s="135" t="s">
        <v>631</v>
      </c>
      <c r="K157" s="136">
        <f t="shared" si="61"/>
        <v>29</v>
      </c>
      <c r="L157" s="137">
        <f t="shared" si="62"/>
        <v>0.35802469135802467</v>
      </c>
      <c r="M157" s="132" t="s">
        <v>547</v>
      </c>
      <c r="N157" s="138">
        <v>42745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47</v>
      </c>
      <c r="B158" s="130">
        <v>42382</v>
      </c>
      <c r="C158" s="130"/>
      <c r="D158" s="131" t="s">
        <v>638</v>
      </c>
      <c r="E158" s="132" t="s">
        <v>556</v>
      </c>
      <c r="F158" s="133">
        <v>417.5</v>
      </c>
      <c r="G158" s="132"/>
      <c r="H158" s="132">
        <v>547</v>
      </c>
      <c r="I158" s="134">
        <v>535</v>
      </c>
      <c r="J158" s="135" t="s">
        <v>631</v>
      </c>
      <c r="K158" s="136">
        <f t="shared" si="61"/>
        <v>129.5</v>
      </c>
      <c r="L158" s="137">
        <f t="shared" si="62"/>
        <v>0.31017964071856285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48</v>
      </c>
      <c r="B159" s="130">
        <v>42408</v>
      </c>
      <c r="C159" s="130"/>
      <c r="D159" s="131" t="s">
        <v>639</v>
      </c>
      <c r="E159" s="132" t="s">
        <v>545</v>
      </c>
      <c r="F159" s="133">
        <v>650</v>
      </c>
      <c r="G159" s="132"/>
      <c r="H159" s="132">
        <v>800</v>
      </c>
      <c r="I159" s="134">
        <v>800</v>
      </c>
      <c r="J159" s="135" t="s">
        <v>631</v>
      </c>
      <c r="K159" s="136">
        <f t="shared" si="61"/>
        <v>150</v>
      </c>
      <c r="L159" s="137">
        <f t="shared" si="62"/>
        <v>0.23076923076923078</v>
      </c>
      <c r="M159" s="132" t="s">
        <v>547</v>
      </c>
      <c r="N159" s="138">
        <v>43154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49</v>
      </c>
      <c r="B160" s="130">
        <v>42433</v>
      </c>
      <c r="C160" s="130"/>
      <c r="D160" s="131" t="s">
        <v>232</v>
      </c>
      <c r="E160" s="132" t="s">
        <v>545</v>
      </c>
      <c r="F160" s="133">
        <v>437.5</v>
      </c>
      <c r="G160" s="132"/>
      <c r="H160" s="132">
        <v>504.5</v>
      </c>
      <c r="I160" s="134">
        <v>522</v>
      </c>
      <c r="J160" s="135" t="s">
        <v>640</v>
      </c>
      <c r="K160" s="136">
        <f t="shared" si="61"/>
        <v>67</v>
      </c>
      <c r="L160" s="137">
        <f t="shared" si="62"/>
        <v>0.15314285714285714</v>
      </c>
      <c r="M160" s="132" t="s">
        <v>547</v>
      </c>
      <c r="N160" s="138">
        <v>42480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50</v>
      </c>
      <c r="B161" s="130">
        <v>42438</v>
      </c>
      <c r="C161" s="130"/>
      <c r="D161" s="131" t="s">
        <v>641</v>
      </c>
      <c r="E161" s="132" t="s">
        <v>545</v>
      </c>
      <c r="F161" s="133">
        <v>189.5</v>
      </c>
      <c r="G161" s="132"/>
      <c r="H161" s="132">
        <v>218</v>
      </c>
      <c r="I161" s="134">
        <v>218</v>
      </c>
      <c r="J161" s="135" t="s">
        <v>631</v>
      </c>
      <c r="K161" s="136">
        <f t="shared" si="61"/>
        <v>28.5</v>
      </c>
      <c r="L161" s="137">
        <f t="shared" si="62"/>
        <v>0.15039577836411611</v>
      </c>
      <c r="M161" s="132" t="s">
        <v>547</v>
      </c>
      <c r="N161" s="138">
        <v>43034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51</v>
      </c>
      <c r="B162" s="140">
        <v>42471</v>
      </c>
      <c r="C162" s="140"/>
      <c r="D162" s="148" t="s">
        <v>642</v>
      </c>
      <c r="E162" s="143" t="s">
        <v>545</v>
      </c>
      <c r="F162" s="143">
        <v>36.5</v>
      </c>
      <c r="G162" s="144"/>
      <c r="H162" s="144">
        <v>15.85</v>
      </c>
      <c r="I162" s="144">
        <v>60</v>
      </c>
      <c r="J162" s="145" t="s">
        <v>643</v>
      </c>
      <c r="K162" s="146">
        <f t="shared" si="61"/>
        <v>-20.65</v>
      </c>
      <c r="L162" s="147">
        <f t="shared" si="62"/>
        <v>-0.5657534246575342</v>
      </c>
      <c r="M162" s="143" t="s">
        <v>557</v>
      </c>
      <c r="N162" s="151">
        <v>43627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52</v>
      </c>
      <c r="B163" s="130">
        <v>42472</v>
      </c>
      <c r="C163" s="130"/>
      <c r="D163" s="131" t="s">
        <v>644</v>
      </c>
      <c r="E163" s="132" t="s">
        <v>545</v>
      </c>
      <c r="F163" s="133">
        <v>93</v>
      </c>
      <c r="G163" s="132"/>
      <c r="H163" s="132">
        <v>149</v>
      </c>
      <c r="I163" s="134">
        <v>140</v>
      </c>
      <c r="J163" s="135" t="s">
        <v>645</v>
      </c>
      <c r="K163" s="136">
        <f t="shared" si="61"/>
        <v>56</v>
      </c>
      <c r="L163" s="137">
        <f t="shared" si="62"/>
        <v>0.60215053763440862</v>
      </c>
      <c r="M163" s="132" t="s">
        <v>547</v>
      </c>
      <c r="N163" s="138">
        <v>42740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53</v>
      </c>
      <c r="B164" s="130">
        <v>42472</v>
      </c>
      <c r="C164" s="130"/>
      <c r="D164" s="131" t="s">
        <v>646</v>
      </c>
      <c r="E164" s="132" t="s">
        <v>545</v>
      </c>
      <c r="F164" s="133">
        <v>130</v>
      </c>
      <c r="G164" s="132"/>
      <c r="H164" s="132">
        <v>150</v>
      </c>
      <c r="I164" s="134" t="s">
        <v>647</v>
      </c>
      <c r="J164" s="135" t="s">
        <v>631</v>
      </c>
      <c r="K164" s="136">
        <f t="shared" si="61"/>
        <v>20</v>
      </c>
      <c r="L164" s="137">
        <f t="shared" si="62"/>
        <v>0.15384615384615385</v>
      </c>
      <c r="M164" s="132" t="s">
        <v>547</v>
      </c>
      <c r="N164" s="138">
        <v>42564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54</v>
      </c>
      <c r="B165" s="130">
        <v>42473</v>
      </c>
      <c r="C165" s="130"/>
      <c r="D165" s="131" t="s">
        <v>648</v>
      </c>
      <c r="E165" s="132" t="s">
        <v>545</v>
      </c>
      <c r="F165" s="133">
        <v>196</v>
      </c>
      <c r="G165" s="132"/>
      <c r="H165" s="132">
        <v>299</v>
      </c>
      <c r="I165" s="134">
        <v>299</v>
      </c>
      <c r="J165" s="135" t="s">
        <v>631</v>
      </c>
      <c r="K165" s="136">
        <v>103</v>
      </c>
      <c r="L165" s="137">
        <v>0.52551020408163296</v>
      </c>
      <c r="M165" s="132" t="s">
        <v>547</v>
      </c>
      <c r="N165" s="138">
        <v>42620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55</v>
      </c>
      <c r="B166" s="130">
        <v>42473</v>
      </c>
      <c r="C166" s="130"/>
      <c r="D166" s="131" t="s">
        <v>649</v>
      </c>
      <c r="E166" s="132" t="s">
        <v>545</v>
      </c>
      <c r="F166" s="133">
        <v>88</v>
      </c>
      <c r="G166" s="132"/>
      <c r="H166" s="132">
        <v>103</v>
      </c>
      <c r="I166" s="134">
        <v>103</v>
      </c>
      <c r="J166" s="135" t="s">
        <v>631</v>
      </c>
      <c r="K166" s="136">
        <v>15</v>
      </c>
      <c r="L166" s="137">
        <v>0.170454545454545</v>
      </c>
      <c r="M166" s="132" t="s">
        <v>547</v>
      </c>
      <c r="N166" s="138">
        <v>42530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56</v>
      </c>
      <c r="B167" s="130">
        <v>42492</v>
      </c>
      <c r="C167" s="130"/>
      <c r="D167" s="131" t="s">
        <v>650</v>
      </c>
      <c r="E167" s="132" t="s">
        <v>545</v>
      </c>
      <c r="F167" s="133">
        <v>127.5</v>
      </c>
      <c r="G167" s="132"/>
      <c r="H167" s="132">
        <v>148</v>
      </c>
      <c r="I167" s="134" t="s">
        <v>651</v>
      </c>
      <c r="J167" s="135" t="s">
        <v>631</v>
      </c>
      <c r="K167" s="136">
        <f>H167-F167</f>
        <v>20.5</v>
      </c>
      <c r="L167" s="137">
        <f>K167/F167</f>
        <v>0.16078431372549021</v>
      </c>
      <c r="M167" s="132" t="s">
        <v>547</v>
      </c>
      <c r="N167" s="138">
        <v>42564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57</v>
      </c>
      <c r="B168" s="130">
        <v>42493</v>
      </c>
      <c r="C168" s="130"/>
      <c r="D168" s="131" t="s">
        <v>652</v>
      </c>
      <c r="E168" s="132" t="s">
        <v>545</v>
      </c>
      <c r="F168" s="133">
        <v>675</v>
      </c>
      <c r="G168" s="132"/>
      <c r="H168" s="132">
        <v>815</v>
      </c>
      <c r="I168" s="134" t="s">
        <v>653</v>
      </c>
      <c r="J168" s="135" t="s">
        <v>631</v>
      </c>
      <c r="K168" s="136">
        <f>H168-F168</f>
        <v>140</v>
      </c>
      <c r="L168" s="137">
        <f>K168/F168</f>
        <v>0.2074074074074074</v>
      </c>
      <c r="M168" s="132" t="s">
        <v>547</v>
      </c>
      <c r="N168" s="138">
        <v>43154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58</v>
      </c>
      <c r="B169" s="140">
        <v>42522</v>
      </c>
      <c r="C169" s="140"/>
      <c r="D169" s="141" t="s">
        <v>654</v>
      </c>
      <c r="E169" s="142" t="s">
        <v>545</v>
      </c>
      <c r="F169" s="143">
        <v>500</v>
      </c>
      <c r="G169" s="143"/>
      <c r="H169" s="144">
        <v>232.5</v>
      </c>
      <c r="I169" s="144" t="s">
        <v>655</v>
      </c>
      <c r="J169" s="145" t="s">
        <v>656</v>
      </c>
      <c r="K169" s="146">
        <f>H169-F169</f>
        <v>-267.5</v>
      </c>
      <c r="L169" s="147">
        <f>K169/F169</f>
        <v>-0.53500000000000003</v>
      </c>
      <c r="M169" s="143" t="s">
        <v>557</v>
      </c>
      <c r="N169" s="140">
        <v>43735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59</v>
      </c>
      <c r="B170" s="130">
        <v>42527</v>
      </c>
      <c r="C170" s="130"/>
      <c r="D170" s="131" t="s">
        <v>503</v>
      </c>
      <c r="E170" s="132" t="s">
        <v>545</v>
      </c>
      <c r="F170" s="133">
        <v>110</v>
      </c>
      <c r="G170" s="132"/>
      <c r="H170" s="132">
        <v>126.5</v>
      </c>
      <c r="I170" s="134">
        <v>125</v>
      </c>
      <c r="J170" s="135" t="s">
        <v>583</v>
      </c>
      <c r="K170" s="136">
        <f>H170-F170</f>
        <v>16.5</v>
      </c>
      <c r="L170" s="137">
        <f>K170/F170</f>
        <v>0.15</v>
      </c>
      <c r="M170" s="132" t="s">
        <v>547</v>
      </c>
      <c r="N170" s="138">
        <v>42552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60</v>
      </c>
      <c r="B171" s="130">
        <v>42538</v>
      </c>
      <c r="C171" s="130"/>
      <c r="D171" s="131" t="s">
        <v>657</v>
      </c>
      <c r="E171" s="132" t="s">
        <v>545</v>
      </c>
      <c r="F171" s="133">
        <v>44</v>
      </c>
      <c r="G171" s="132"/>
      <c r="H171" s="132">
        <v>69.5</v>
      </c>
      <c r="I171" s="134">
        <v>69.5</v>
      </c>
      <c r="J171" s="135" t="s">
        <v>658</v>
      </c>
      <c r="K171" s="136">
        <f>H171-F171</f>
        <v>25.5</v>
      </c>
      <c r="L171" s="137">
        <f>K171/F171</f>
        <v>0.57954545454545459</v>
      </c>
      <c r="M171" s="132" t="s">
        <v>547</v>
      </c>
      <c r="N171" s="138">
        <v>42977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61</v>
      </c>
      <c r="B172" s="130">
        <v>42549</v>
      </c>
      <c r="C172" s="130"/>
      <c r="D172" s="131" t="s">
        <v>659</v>
      </c>
      <c r="E172" s="132" t="s">
        <v>545</v>
      </c>
      <c r="F172" s="133">
        <v>262.5</v>
      </c>
      <c r="G172" s="132"/>
      <c r="H172" s="132">
        <v>340</v>
      </c>
      <c r="I172" s="134">
        <v>333</v>
      </c>
      <c r="J172" s="135" t="s">
        <v>660</v>
      </c>
      <c r="K172" s="136">
        <v>77.5</v>
      </c>
      <c r="L172" s="137">
        <v>0.29523809523809502</v>
      </c>
      <c r="M172" s="132" t="s">
        <v>547</v>
      </c>
      <c r="N172" s="138">
        <v>43017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62</v>
      </c>
      <c r="B173" s="130">
        <v>42549</v>
      </c>
      <c r="C173" s="130"/>
      <c r="D173" s="131" t="s">
        <v>661</v>
      </c>
      <c r="E173" s="132" t="s">
        <v>545</v>
      </c>
      <c r="F173" s="133">
        <v>840</v>
      </c>
      <c r="G173" s="132"/>
      <c r="H173" s="132">
        <v>1230</v>
      </c>
      <c r="I173" s="134">
        <v>1230</v>
      </c>
      <c r="J173" s="135" t="s">
        <v>631</v>
      </c>
      <c r="K173" s="136">
        <v>390</v>
      </c>
      <c r="L173" s="137">
        <v>0.46428571428571402</v>
      </c>
      <c r="M173" s="132" t="s">
        <v>547</v>
      </c>
      <c r="N173" s="138">
        <v>42649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2">
        <v>63</v>
      </c>
      <c r="B174" s="153">
        <v>42556</v>
      </c>
      <c r="C174" s="153"/>
      <c r="D174" s="154" t="s">
        <v>662</v>
      </c>
      <c r="E174" s="155" t="s">
        <v>545</v>
      </c>
      <c r="F174" s="155">
        <v>395</v>
      </c>
      <c r="G174" s="156"/>
      <c r="H174" s="156">
        <f>(468.5+342.5)/2</f>
        <v>405.5</v>
      </c>
      <c r="I174" s="156">
        <v>510</v>
      </c>
      <c r="J174" s="157" t="s">
        <v>663</v>
      </c>
      <c r="K174" s="158">
        <f t="shared" ref="K174:K180" si="63">H174-F174</f>
        <v>10.5</v>
      </c>
      <c r="L174" s="159">
        <f t="shared" ref="L174:L180" si="64">K174/F174</f>
        <v>2.6582278481012658E-2</v>
      </c>
      <c r="M174" s="155" t="s">
        <v>564</v>
      </c>
      <c r="N174" s="153">
        <v>43606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64</v>
      </c>
      <c r="B175" s="140">
        <v>42584</v>
      </c>
      <c r="C175" s="140"/>
      <c r="D175" s="141" t="s">
        <v>664</v>
      </c>
      <c r="E175" s="142" t="s">
        <v>556</v>
      </c>
      <c r="F175" s="143">
        <f>169.5-12.8</f>
        <v>156.69999999999999</v>
      </c>
      <c r="G175" s="143"/>
      <c r="H175" s="144">
        <v>77</v>
      </c>
      <c r="I175" s="144" t="s">
        <v>665</v>
      </c>
      <c r="J175" s="145" t="s">
        <v>666</v>
      </c>
      <c r="K175" s="146">
        <f t="shared" si="63"/>
        <v>-79.699999999999989</v>
      </c>
      <c r="L175" s="147">
        <f t="shared" si="64"/>
        <v>-0.50861518825781749</v>
      </c>
      <c r="M175" s="143" t="s">
        <v>557</v>
      </c>
      <c r="N175" s="140">
        <v>43522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65</v>
      </c>
      <c r="B176" s="140">
        <v>42586</v>
      </c>
      <c r="C176" s="140"/>
      <c r="D176" s="141" t="s">
        <v>667</v>
      </c>
      <c r="E176" s="142" t="s">
        <v>545</v>
      </c>
      <c r="F176" s="143">
        <v>400</v>
      </c>
      <c r="G176" s="143"/>
      <c r="H176" s="144">
        <v>305</v>
      </c>
      <c r="I176" s="144">
        <v>475</v>
      </c>
      <c r="J176" s="145" t="s">
        <v>668</v>
      </c>
      <c r="K176" s="146">
        <f t="shared" si="63"/>
        <v>-95</v>
      </c>
      <c r="L176" s="147">
        <f t="shared" si="64"/>
        <v>-0.23749999999999999</v>
      </c>
      <c r="M176" s="143" t="s">
        <v>557</v>
      </c>
      <c r="N176" s="140">
        <v>43606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66</v>
      </c>
      <c r="B177" s="130">
        <v>42593</v>
      </c>
      <c r="C177" s="130"/>
      <c r="D177" s="131" t="s">
        <v>669</v>
      </c>
      <c r="E177" s="132" t="s">
        <v>545</v>
      </c>
      <c r="F177" s="133">
        <v>86.5</v>
      </c>
      <c r="G177" s="132"/>
      <c r="H177" s="132">
        <v>130</v>
      </c>
      <c r="I177" s="134">
        <v>130</v>
      </c>
      <c r="J177" s="135" t="s">
        <v>670</v>
      </c>
      <c r="K177" s="136">
        <f t="shared" si="63"/>
        <v>43.5</v>
      </c>
      <c r="L177" s="137">
        <f t="shared" si="64"/>
        <v>0.50289017341040465</v>
      </c>
      <c r="M177" s="132" t="s">
        <v>547</v>
      </c>
      <c r="N177" s="138">
        <v>43091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67</v>
      </c>
      <c r="B178" s="140">
        <v>42600</v>
      </c>
      <c r="C178" s="140"/>
      <c r="D178" s="141" t="s">
        <v>119</v>
      </c>
      <c r="E178" s="142" t="s">
        <v>545</v>
      </c>
      <c r="F178" s="143">
        <v>133.5</v>
      </c>
      <c r="G178" s="143"/>
      <c r="H178" s="144">
        <v>126.5</v>
      </c>
      <c r="I178" s="144">
        <v>178</v>
      </c>
      <c r="J178" s="145" t="s">
        <v>671</v>
      </c>
      <c r="K178" s="146">
        <f t="shared" si="63"/>
        <v>-7</v>
      </c>
      <c r="L178" s="147">
        <f t="shared" si="64"/>
        <v>-5.2434456928838954E-2</v>
      </c>
      <c r="M178" s="143" t="s">
        <v>557</v>
      </c>
      <c r="N178" s="140">
        <v>42615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68</v>
      </c>
      <c r="B179" s="130">
        <v>42613</v>
      </c>
      <c r="C179" s="130"/>
      <c r="D179" s="131" t="s">
        <v>672</v>
      </c>
      <c r="E179" s="132" t="s">
        <v>545</v>
      </c>
      <c r="F179" s="133">
        <v>560</v>
      </c>
      <c r="G179" s="132"/>
      <c r="H179" s="132">
        <v>725</v>
      </c>
      <c r="I179" s="134">
        <v>725</v>
      </c>
      <c r="J179" s="135" t="s">
        <v>577</v>
      </c>
      <c r="K179" s="136">
        <f t="shared" si="63"/>
        <v>165</v>
      </c>
      <c r="L179" s="137">
        <f t="shared" si="64"/>
        <v>0.29464285714285715</v>
      </c>
      <c r="M179" s="132" t="s">
        <v>547</v>
      </c>
      <c r="N179" s="138">
        <v>42456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69</v>
      </c>
      <c r="B180" s="130">
        <v>42614</v>
      </c>
      <c r="C180" s="130"/>
      <c r="D180" s="131" t="s">
        <v>673</v>
      </c>
      <c r="E180" s="132" t="s">
        <v>545</v>
      </c>
      <c r="F180" s="133">
        <v>160.5</v>
      </c>
      <c r="G180" s="132"/>
      <c r="H180" s="132">
        <v>210</v>
      </c>
      <c r="I180" s="134">
        <v>210</v>
      </c>
      <c r="J180" s="135" t="s">
        <v>577</v>
      </c>
      <c r="K180" s="136">
        <f t="shared" si="63"/>
        <v>49.5</v>
      </c>
      <c r="L180" s="137">
        <f t="shared" si="64"/>
        <v>0.30841121495327101</v>
      </c>
      <c r="M180" s="132" t="s">
        <v>547</v>
      </c>
      <c r="N180" s="138">
        <v>42871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70</v>
      </c>
      <c r="B181" s="130">
        <v>42646</v>
      </c>
      <c r="C181" s="130"/>
      <c r="D181" s="131" t="s">
        <v>396</v>
      </c>
      <c r="E181" s="132" t="s">
        <v>545</v>
      </c>
      <c r="F181" s="133">
        <v>430</v>
      </c>
      <c r="G181" s="132"/>
      <c r="H181" s="132">
        <v>596</v>
      </c>
      <c r="I181" s="134">
        <v>575</v>
      </c>
      <c r="J181" s="135" t="s">
        <v>674</v>
      </c>
      <c r="K181" s="136">
        <v>166</v>
      </c>
      <c r="L181" s="137">
        <v>0.38604651162790699</v>
      </c>
      <c r="M181" s="132" t="s">
        <v>547</v>
      </c>
      <c r="N181" s="138">
        <v>42769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71</v>
      </c>
      <c r="B182" s="130">
        <v>42657</v>
      </c>
      <c r="C182" s="130"/>
      <c r="D182" s="131" t="s">
        <v>675</v>
      </c>
      <c r="E182" s="132" t="s">
        <v>545</v>
      </c>
      <c r="F182" s="133">
        <v>280</v>
      </c>
      <c r="G182" s="132"/>
      <c r="H182" s="132">
        <v>345</v>
      </c>
      <c r="I182" s="134">
        <v>345</v>
      </c>
      <c r="J182" s="135" t="s">
        <v>577</v>
      </c>
      <c r="K182" s="136">
        <f t="shared" ref="K182:K187" si="65">H182-F182</f>
        <v>65</v>
      </c>
      <c r="L182" s="137">
        <f>K182/F182</f>
        <v>0.23214285714285715</v>
      </c>
      <c r="M182" s="132" t="s">
        <v>547</v>
      </c>
      <c r="N182" s="138">
        <v>42814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72</v>
      </c>
      <c r="B183" s="130">
        <v>42657</v>
      </c>
      <c r="C183" s="130"/>
      <c r="D183" s="131" t="s">
        <v>676</v>
      </c>
      <c r="E183" s="132" t="s">
        <v>545</v>
      </c>
      <c r="F183" s="133">
        <v>245</v>
      </c>
      <c r="G183" s="132"/>
      <c r="H183" s="132">
        <v>325.5</v>
      </c>
      <c r="I183" s="134">
        <v>330</v>
      </c>
      <c r="J183" s="135" t="s">
        <v>677</v>
      </c>
      <c r="K183" s="136">
        <f t="shared" si="65"/>
        <v>80.5</v>
      </c>
      <c r="L183" s="137">
        <f>K183/F183</f>
        <v>0.32857142857142857</v>
      </c>
      <c r="M183" s="132" t="s">
        <v>547</v>
      </c>
      <c r="N183" s="138">
        <v>42769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73</v>
      </c>
      <c r="B184" s="130">
        <v>42660</v>
      </c>
      <c r="C184" s="130"/>
      <c r="D184" s="131" t="s">
        <v>678</v>
      </c>
      <c r="E184" s="132" t="s">
        <v>545</v>
      </c>
      <c r="F184" s="133">
        <v>125</v>
      </c>
      <c r="G184" s="132"/>
      <c r="H184" s="132">
        <v>160</v>
      </c>
      <c r="I184" s="134">
        <v>160</v>
      </c>
      <c r="J184" s="135" t="s">
        <v>631</v>
      </c>
      <c r="K184" s="136">
        <f t="shared" si="65"/>
        <v>35</v>
      </c>
      <c r="L184" s="137">
        <v>0.28000000000000003</v>
      </c>
      <c r="M184" s="132" t="s">
        <v>547</v>
      </c>
      <c r="N184" s="138">
        <v>42803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74</v>
      </c>
      <c r="B185" s="130">
        <v>42660</v>
      </c>
      <c r="C185" s="130"/>
      <c r="D185" s="131" t="s">
        <v>679</v>
      </c>
      <c r="E185" s="132" t="s">
        <v>545</v>
      </c>
      <c r="F185" s="133">
        <v>114</v>
      </c>
      <c r="G185" s="132"/>
      <c r="H185" s="132">
        <v>145</v>
      </c>
      <c r="I185" s="134">
        <v>145</v>
      </c>
      <c r="J185" s="135" t="s">
        <v>631</v>
      </c>
      <c r="K185" s="136">
        <f t="shared" si="65"/>
        <v>31</v>
      </c>
      <c r="L185" s="137">
        <f>K185/F185</f>
        <v>0.27192982456140352</v>
      </c>
      <c r="M185" s="132" t="s">
        <v>547</v>
      </c>
      <c r="N185" s="138">
        <v>42859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75</v>
      </c>
      <c r="B186" s="130">
        <v>42660</v>
      </c>
      <c r="C186" s="130"/>
      <c r="D186" s="131" t="s">
        <v>680</v>
      </c>
      <c r="E186" s="132" t="s">
        <v>545</v>
      </c>
      <c r="F186" s="133">
        <v>212</v>
      </c>
      <c r="G186" s="132"/>
      <c r="H186" s="132">
        <v>280</v>
      </c>
      <c r="I186" s="134">
        <v>276</v>
      </c>
      <c r="J186" s="135" t="s">
        <v>681</v>
      </c>
      <c r="K186" s="136">
        <f t="shared" si="65"/>
        <v>68</v>
      </c>
      <c r="L186" s="137">
        <f>K186/F186</f>
        <v>0.32075471698113206</v>
      </c>
      <c r="M186" s="132" t="s">
        <v>547</v>
      </c>
      <c r="N186" s="138">
        <v>42858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76</v>
      </c>
      <c r="B187" s="130">
        <v>42678</v>
      </c>
      <c r="C187" s="130"/>
      <c r="D187" s="131" t="s">
        <v>439</v>
      </c>
      <c r="E187" s="132" t="s">
        <v>545</v>
      </c>
      <c r="F187" s="133">
        <v>155</v>
      </c>
      <c r="G187" s="132"/>
      <c r="H187" s="132">
        <v>210</v>
      </c>
      <c r="I187" s="134">
        <v>210</v>
      </c>
      <c r="J187" s="135" t="s">
        <v>682</v>
      </c>
      <c r="K187" s="136">
        <f t="shared" si="65"/>
        <v>55</v>
      </c>
      <c r="L187" s="137">
        <f>K187/F187</f>
        <v>0.35483870967741937</v>
      </c>
      <c r="M187" s="132" t="s">
        <v>547</v>
      </c>
      <c r="N187" s="138">
        <v>42944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77</v>
      </c>
      <c r="B188" s="140">
        <v>42710</v>
      </c>
      <c r="C188" s="140"/>
      <c r="D188" s="141" t="s">
        <v>683</v>
      </c>
      <c r="E188" s="142" t="s">
        <v>545</v>
      </c>
      <c r="F188" s="143">
        <v>150.5</v>
      </c>
      <c r="G188" s="143"/>
      <c r="H188" s="144">
        <v>72.5</v>
      </c>
      <c r="I188" s="144">
        <v>174</v>
      </c>
      <c r="J188" s="145" t="s">
        <v>684</v>
      </c>
      <c r="K188" s="146">
        <v>-78</v>
      </c>
      <c r="L188" s="147">
        <v>-0.51827242524916906</v>
      </c>
      <c r="M188" s="143" t="s">
        <v>557</v>
      </c>
      <c r="N188" s="140">
        <v>43333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78</v>
      </c>
      <c r="B189" s="130">
        <v>42712</v>
      </c>
      <c r="C189" s="130"/>
      <c r="D189" s="131" t="s">
        <v>685</v>
      </c>
      <c r="E189" s="132" t="s">
        <v>545</v>
      </c>
      <c r="F189" s="133">
        <v>380</v>
      </c>
      <c r="G189" s="132"/>
      <c r="H189" s="132">
        <v>478</v>
      </c>
      <c r="I189" s="134">
        <v>468</v>
      </c>
      <c r="J189" s="135" t="s">
        <v>631</v>
      </c>
      <c r="K189" s="136">
        <f>H189-F189</f>
        <v>98</v>
      </c>
      <c r="L189" s="137">
        <f>K189/F189</f>
        <v>0.25789473684210529</v>
      </c>
      <c r="M189" s="132" t="s">
        <v>547</v>
      </c>
      <c r="N189" s="138">
        <v>43025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79</v>
      </c>
      <c r="B190" s="130">
        <v>42734</v>
      </c>
      <c r="C190" s="130"/>
      <c r="D190" s="131" t="s">
        <v>118</v>
      </c>
      <c r="E190" s="132" t="s">
        <v>545</v>
      </c>
      <c r="F190" s="133">
        <v>305</v>
      </c>
      <c r="G190" s="132"/>
      <c r="H190" s="132">
        <v>375</v>
      </c>
      <c r="I190" s="134">
        <v>375</v>
      </c>
      <c r="J190" s="135" t="s">
        <v>631</v>
      </c>
      <c r="K190" s="136">
        <f>H190-F190</f>
        <v>70</v>
      </c>
      <c r="L190" s="137">
        <f>K190/F190</f>
        <v>0.22950819672131148</v>
      </c>
      <c r="M190" s="132" t="s">
        <v>547</v>
      </c>
      <c r="N190" s="138">
        <v>42768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80</v>
      </c>
      <c r="B191" s="130">
        <v>42739</v>
      </c>
      <c r="C191" s="130"/>
      <c r="D191" s="131" t="s">
        <v>102</v>
      </c>
      <c r="E191" s="132" t="s">
        <v>545</v>
      </c>
      <c r="F191" s="133">
        <v>99.5</v>
      </c>
      <c r="G191" s="132"/>
      <c r="H191" s="132">
        <v>158</v>
      </c>
      <c r="I191" s="134">
        <v>158</v>
      </c>
      <c r="J191" s="135" t="s">
        <v>631</v>
      </c>
      <c r="K191" s="136">
        <f>H191-F191</f>
        <v>58.5</v>
      </c>
      <c r="L191" s="137">
        <f>K191/F191</f>
        <v>0.5879396984924623</v>
      </c>
      <c r="M191" s="132" t="s">
        <v>547</v>
      </c>
      <c r="N191" s="138">
        <v>42898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81</v>
      </c>
      <c r="B192" s="130">
        <v>42739</v>
      </c>
      <c r="C192" s="130"/>
      <c r="D192" s="131" t="s">
        <v>102</v>
      </c>
      <c r="E192" s="132" t="s">
        <v>545</v>
      </c>
      <c r="F192" s="133">
        <v>99.5</v>
      </c>
      <c r="G192" s="132"/>
      <c r="H192" s="132">
        <v>158</v>
      </c>
      <c r="I192" s="134">
        <v>158</v>
      </c>
      <c r="J192" s="135" t="s">
        <v>631</v>
      </c>
      <c r="K192" s="136">
        <v>58.5</v>
      </c>
      <c r="L192" s="137">
        <v>0.58793969849246197</v>
      </c>
      <c r="M192" s="132" t="s">
        <v>547</v>
      </c>
      <c r="N192" s="138">
        <v>42898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82</v>
      </c>
      <c r="B193" s="130">
        <v>42786</v>
      </c>
      <c r="C193" s="130"/>
      <c r="D193" s="131" t="s">
        <v>205</v>
      </c>
      <c r="E193" s="132" t="s">
        <v>545</v>
      </c>
      <c r="F193" s="133">
        <v>140.5</v>
      </c>
      <c r="G193" s="132"/>
      <c r="H193" s="132">
        <v>220</v>
      </c>
      <c r="I193" s="134">
        <v>220</v>
      </c>
      <c r="J193" s="135" t="s">
        <v>631</v>
      </c>
      <c r="K193" s="136">
        <f>H193-F193</f>
        <v>79.5</v>
      </c>
      <c r="L193" s="137">
        <f>K193/F193</f>
        <v>0.5658362989323843</v>
      </c>
      <c r="M193" s="132" t="s">
        <v>547</v>
      </c>
      <c r="N193" s="138">
        <v>42864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83</v>
      </c>
      <c r="B194" s="130">
        <v>42786</v>
      </c>
      <c r="C194" s="130"/>
      <c r="D194" s="131" t="s">
        <v>686</v>
      </c>
      <c r="E194" s="132" t="s">
        <v>545</v>
      </c>
      <c r="F194" s="133">
        <v>202.5</v>
      </c>
      <c r="G194" s="132"/>
      <c r="H194" s="132">
        <v>234</v>
      </c>
      <c r="I194" s="134">
        <v>234</v>
      </c>
      <c r="J194" s="135" t="s">
        <v>631</v>
      </c>
      <c r="K194" s="136">
        <v>31.5</v>
      </c>
      <c r="L194" s="137">
        <v>0.155555555555556</v>
      </c>
      <c r="M194" s="132" t="s">
        <v>547</v>
      </c>
      <c r="N194" s="138">
        <v>42836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84</v>
      </c>
      <c r="B195" s="130">
        <v>42818</v>
      </c>
      <c r="C195" s="130"/>
      <c r="D195" s="131" t="s">
        <v>687</v>
      </c>
      <c r="E195" s="132" t="s">
        <v>545</v>
      </c>
      <c r="F195" s="133">
        <v>300.5</v>
      </c>
      <c r="G195" s="132"/>
      <c r="H195" s="132">
        <v>417.5</v>
      </c>
      <c r="I195" s="134">
        <v>420</v>
      </c>
      <c r="J195" s="135" t="s">
        <v>688</v>
      </c>
      <c r="K195" s="136">
        <f>H195-F195</f>
        <v>117</v>
      </c>
      <c r="L195" s="137">
        <f>K195/F195</f>
        <v>0.38935108153078202</v>
      </c>
      <c r="M195" s="132" t="s">
        <v>547</v>
      </c>
      <c r="N195" s="138">
        <v>43070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85</v>
      </c>
      <c r="B196" s="130">
        <v>42818</v>
      </c>
      <c r="C196" s="130"/>
      <c r="D196" s="131" t="s">
        <v>661</v>
      </c>
      <c r="E196" s="132" t="s">
        <v>545</v>
      </c>
      <c r="F196" s="133">
        <v>850</v>
      </c>
      <c r="G196" s="132"/>
      <c r="H196" s="132">
        <v>1042.5</v>
      </c>
      <c r="I196" s="134">
        <v>1023</v>
      </c>
      <c r="J196" s="135" t="s">
        <v>689</v>
      </c>
      <c r="K196" s="136">
        <v>192.5</v>
      </c>
      <c r="L196" s="137">
        <v>0.22647058823529401</v>
      </c>
      <c r="M196" s="132" t="s">
        <v>547</v>
      </c>
      <c r="N196" s="138">
        <v>42830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86</v>
      </c>
      <c r="B197" s="130">
        <v>42830</v>
      </c>
      <c r="C197" s="130"/>
      <c r="D197" s="131" t="s">
        <v>465</v>
      </c>
      <c r="E197" s="132" t="s">
        <v>545</v>
      </c>
      <c r="F197" s="133">
        <v>785</v>
      </c>
      <c r="G197" s="132"/>
      <c r="H197" s="132">
        <v>930</v>
      </c>
      <c r="I197" s="134">
        <v>920</v>
      </c>
      <c r="J197" s="135" t="s">
        <v>690</v>
      </c>
      <c r="K197" s="136">
        <f>H197-F197</f>
        <v>145</v>
      </c>
      <c r="L197" s="137">
        <f>K197/F197</f>
        <v>0.18471337579617833</v>
      </c>
      <c r="M197" s="132" t="s">
        <v>547</v>
      </c>
      <c r="N197" s="138">
        <v>42976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87</v>
      </c>
      <c r="B198" s="140">
        <v>42831</v>
      </c>
      <c r="C198" s="140"/>
      <c r="D198" s="141" t="s">
        <v>691</v>
      </c>
      <c r="E198" s="142" t="s">
        <v>545</v>
      </c>
      <c r="F198" s="143">
        <v>40</v>
      </c>
      <c r="G198" s="143"/>
      <c r="H198" s="144">
        <v>13.1</v>
      </c>
      <c r="I198" s="144">
        <v>60</v>
      </c>
      <c r="J198" s="145" t="s">
        <v>692</v>
      </c>
      <c r="K198" s="146">
        <v>-26.9</v>
      </c>
      <c r="L198" s="147">
        <v>-0.67249999999999999</v>
      </c>
      <c r="M198" s="143" t="s">
        <v>557</v>
      </c>
      <c r="N198" s="140">
        <v>43138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88</v>
      </c>
      <c r="B199" s="130">
        <v>42837</v>
      </c>
      <c r="C199" s="130"/>
      <c r="D199" s="131" t="s">
        <v>100</v>
      </c>
      <c r="E199" s="132" t="s">
        <v>545</v>
      </c>
      <c r="F199" s="133">
        <v>289.5</v>
      </c>
      <c r="G199" s="132"/>
      <c r="H199" s="132">
        <v>354</v>
      </c>
      <c r="I199" s="134">
        <v>360</v>
      </c>
      <c r="J199" s="135" t="s">
        <v>693</v>
      </c>
      <c r="K199" s="136">
        <f t="shared" ref="K199:K207" si="66">H199-F199</f>
        <v>64.5</v>
      </c>
      <c r="L199" s="137">
        <f t="shared" ref="L199:L207" si="67">K199/F199</f>
        <v>0.22279792746113988</v>
      </c>
      <c r="M199" s="132" t="s">
        <v>547</v>
      </c>
      <c r="N199" s="138">
        <v>43040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89</v>
      </c>
      <c r="B200" s="130">
        <v>42845</v>
      </c>
      <c r="C200" s="130"/>
      <c r="D200" s="131" t="s">
        <v>413</v>
      </c>
      <c r="E200" s="132" t="s">
        <v>545</v>
      </c>
      <c r="F200" s="133">
        <v>700</v>
      </c>
      <c r="G200" s="132"/>
      <c r="H200" s="132">
        <v>840</v>
      </c>
      <c r="I200" s="134">
        <v>840</v>
      </c>
      <c r="J200" s="135" t="s">
        <v>694</v>
      </c>
      <c r="K200" s="136">
        <f t="shared" si="66"/>
        <v>140</v>
      </c>
      <c r="L200" s="137">
        <f t="shared" si="67"/>
        <v>0.2</v>
      </c>
      <c r="M200" s="132" t="s">
        <v>547</v>
      </c>
      <c r="N200" s="138">
        <v>42893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90</v>
      </c>
      <c r="B201" s="130">
        <v>42887</v>
      </c>
      <c r="C201" s="130"/>
      <c r="D201" s="131" t="s">
        <v>695</v>
      </c>
      <c r="E201" s="132" t="s">
        <v>545</v>
      </c>
      <c r="F201" s="133">
        <v>130</v>
      </c>
      <c r="G201" s="132"/>
      <c r="H201" s="132">
        <v>144.25</v>
      </c>
      <c r="I201" s="134">
        <v>170</v>
      </c>
      <c r="J201" s="135" t="s">
        <v>696</v>
      </c>
      <c r="K201" s="136">
        <f t="shared" si="66"/>
        <v>14.25</v>
      </c>
      <c r="L201" s="137">
        <f t="shared" si="67"/>
        <v>0.10961538461538461</v>
      </c>
      <c r="M201" s="132" t="s">
        <v>547</v>
      </c>
      <c r="N201" s="138">
        <v>43675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91</v>
      </c>
      <c r="B202" s="130">
        <v>42901</v>
      </c>
      <c r="C202" s="130"/>
      <c r="D202" s="131" t="s">
        <v>697</v>
      </c>
      <c r="E202" s="132" t="s">
        <v>545</v>
      </c>
      <c r="F202" s="133">
        <v>214.5</v>
      </c>
      <c r="G202" s="132"/>
      <c r="H202" s="132">
        <v>262</v>
      </c>
      <c r="I202" s="134">
        <v>262</v>
      </c>
      <c r="J202" s="135" t="s">
        <v>566</v>
      </c>
      <c r="K202" s="136">
        <f t="shared" si="66"/>
        <v>47.5</v>
      </c>
      <c r="L202" s="137">
        <f t="shared" si="67"/>
        <v>0.22144522144522144</v>
      </c>
      <c r="M202" s="132" t="s">
        <v>547</v>
      </c>
      <c r="N202" s="138">
        <v>42977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92</v>
      </c>
      <c r="B203" s="161">
        <v>42933</v>
      </c>
      <c r="C203" s="161"/>
      <c r="D203" s="162" t="s">
        <v>698</v>
      </c>
      <c r="E203" s="163" t="s">
        <v>545</v>
      </c>
      <c r="F203" s="164">
        <v>370</v>
      </c>
      <c r="G203" s="163"/>
      <c r="H203" s="163">
        <v>447.5</v>
      </c>
      <c r="I203" s="165">
        <v>450</v>
      </c>
      <c r="J203" s="166" t="s">
        <v>631</v>
      </c>
      <c r="K203" s="136">
        <f t="shared" si="66"/>
        <v>77.5</v>
      </c>
      <c r="L203" s="167">
        <f t="shared" si="67"/>
        <v>0.20945945945945946</v>
      </c>
      <c r="M203" s="163" t="s">
        <v>547</v>
      </c>
      <c r="N203" s="168">
        <v>43035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93</v>
      </c>
      <c r="B204" s="161">
        <v>42943</v>
      </c>
      <c r="C204" s="161"/>
      <c r="D204" s="162" t="s">
        <v>203</v>
      </c>
      <c r="E204" s="163" t="s">
        <v>545</v>
      </c>
      <c r="F204" s="164">
        <v>657.5</v>
      </c>
      <c r="G204" s="163"/>
      <c r="H204" s="163">
        <v>825</v>
      </c>
      <c r="I204" s="165">
        <v>820</v>
      </c>
      <c r="J204" s="166" t="s">
        <v>631</v>
      </c>
      <c r="K204" s="136">
        <f t="shared" si="66"/>
        <v>167.5</v>
      </c>
      <c r="L204" s="167">
        <f t="shared" si="67"/>
        <v>0.25475285171102663</v>
      </c>
      <c r="M204" s="163" t="s">
        <v>547</v>
      </c>
      <c r="N204" s="168">
        <v>43090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94</v>
      </c>
      <c r="B205" s="130">
        <v>42964</v>
      </c>
      <c r="C205" s="130"/>
      <c r="D205" s="131" t="s">
        <v>374</v>
      </c>
      <c r="E205" s="132" t="s">
        <v>545</v>
      </c>
      <c r="F205" s="133">
        <v>605</v>
      </c>
      <c r="G205" s="132"/>
      <c r="H205" s="132">
        <v>750</v>
      </c>
      <c r="I205" s="134">
        <v>750</v>
      </c>
      <c r="J205" s="135" t="s">
        <v>690</v>
      </c>
      <c r="K205" s="136">
        <f t="shared" si="66"/>
        <v>145</v>
      </c>
      <c r="L205" s="137">
        <f t="shared" si="67"/>
        <v>0.23966942148760331</v>
      </c>
      <c r="M205" s="132" t="s">
        <v>547</v>
      </c>
      <c r="N205" s="138">
        <v>43027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39">
        <v>95</v>
      </c>
      <c r="B206" s="140">
        <v>42979</v>
      </c>
      <c r="C206" s="140"/>
      <c r="D206" s="148" t="s">
        <v>699</v>
      </c>
      <c r="E206" s="143" t="s">
        <v>545</v>
      </c>
      <c r="F206" s="143">
        <v>255</v>
      </c>
      <c r="G206" s="144"/>
      <c r="H206" s="144">
        <v>217.25</v>
      </c>
      <c r="I206" s="144">
        <v>320</v>
      </c>
      <c r="J206" s="145" t="s">
        <v>700</v>
      </c>
      <c r="K206" s="146">
        <f t="shared" si="66"/>
        <v>-37.75</v>
      </c>
      <c r="L206" s="149">
        <f t="shared" si="67"/>
        <v>-0.14803921568627451</v>
      </c>
      <c r="M206" s="143" t="s">
        <v>557</v>
      </c>
      <c r="N206" s="140">
        <v>43661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96</v>
      </c>
      <c r="B207" s="130">
        <v>42997</v>
      </c>
      <c r="C207" s="130"/>
      <c r="D207" s="131" t="s">
        <v>701</v>
      </c>
      <c r="E207" s="132" t="s">
        <v>545</v>
      </c>
      <c r="F207" s="133">
        <v>215</v>
      </c>
      <c r="G207" s="132"/>
      <c r="H207" s="132">
        <v>258</v>
      </c>
      <c r="I207" s="134">
        <v>258</v>
      </c>
      <c r="J207" s="135" t="s">
        <v>631</v>
      </c>
      <c r="K207" s="136">
        <f t="shared" si="66"/>
        <v>43</v>
      </c>
      <c r="L207" s="137">
        <f t="shared" si="67"/>
        <v>0.2</v>
      </c>
      <c r="M207" s="132" t="s">
        <v>547</v>
      </c>
      <c r="N207" s="138">
        <v>43040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97</v>
      </c>
      <c r="B208" s="130">
        <v>42997</v>
      </c>
      <c r="C208" s="130"/>
      <c r="D208" s="131" t="s">
        <v>701</v>
      </c>
      <c r="E208" s="132" t="s">
        <v>545</v>
      </c>
      <c r="F208" s="133">
        <v>215</v>
      </c>
      <c r="G208" s="132"/>
      <c r="H208" s="132">
        <v>258</v>
      </c>
      <c r="I208" s="134">
        <v>258</v>
      </c>
      <c r="J208" s="166" t="s">
        <v>631</v>
      </c>
      <c r="K208" s="136">
        <v>43</v>
      </c>
      <c r="L208" s="137">
        <v>0.2</v>
      </c>
      <c r="M208" s="132" t="s">
        <v>547</v>
      </c>
      <c r="N208" s="138">
        <v>43040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98</v>
      </c>
      <c r="B209" s="161">
        <v>42998</v>
      </c>
      <c r="C209" s="161"/>
      <c r="D209" s="162" t="s">
        <v>702</v>
      </c>
      <c r="E209" s="163" t="s">
        <v>545</v>
      </c>
      <c r="F209" s="133">
        <v>75</v>
      </c>
      <c r="G209" s="163"/>
      <c r="H209" s="163">
        <v>90</v>
      </c>
      <c r="I209" s="165">
        <v>90</v>
      </c>
      <c r="J209" s="135" t="s">
        <v>703</v>
      </c>
      <c r="K209" s="136">
        <f t="shared" ref="K209:K214" si="68">H209-F209</f>
        <v>15</v>
      </c>
      <c r="L209" s="137">
        <f t="shared" ref="L209:L214" si="69">K209/F209</f>
        <v>0.2</v>
      </c>
      <c r="M209" s="132" t="s">
        <v>547</v>
      </c>
      <c r="N209" s="138">
        <v>43019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99</v>
      </c>
      <c r="B210" s="161">
        <v>43011</v>
      </c>
      <c r="C210" s="161"/>
      <c r="D210" s="162" t="s">
        <v>704</v>
      </c>
      <c r="E210" s="163" t="s">
        <v>545</v>
      </c>
      <c r="F210" s="164">
        <v>315</v>
      </c>
      <c r="G210" s="163"/>
      <c r="H210" s="163">
        <v>392</v>
      </c>
      <c r="I210" s="165">
        <v>384</v>
      </c>
      <c r="J210" s="166" t="s">
        <v>705</v>
      </c>
      <c r="K210" s="136">
        <f t="shared" si="68"/>
        <v>77</v>
      </c>
      <c r="L210" s="167">
        <f t="shared" si="69"/>
        <v>0.24444444444444444</v>
      </c>
      <c r="M210" s="163" t="s">
        <v>547</v>
      </c>
      <c r="N210" s="168">
        <v>43017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100</v>
      </c>
      <c r="B211" s="161">
        <v>43013</v>
      </c>
      <c r="C211" s="161"/>
      <c r="D211" s="162" t="s">
        <v>443</v>
      </c>
      <c r="E211" s="163" t="s">
        <v>545</v>
      </c>
      <c r="F211" s="164">
        <v>145</v>
      </c>
      <c r="G211" s="163"/>
      <c r="H211" s="163">
        <v>179</v>
      </c>
      <c r="I211" s="165">
        <v>180</v>
      </c>
      <c r="J211" s="166" t="s">
        <v>706</v>
      </c>
      <c r="K211" s="136">
        <f t="shared" si="68"/>
        <v>34</v>
      </c>
      <c r="L211" s="167">
        <f t="shared" si="69"/>
        <v>0.23448275862068965</v>
      </c>
      <c r="M211" s="163" t="s">
        <v>547</v>
      </c>
      <c r="N211" s="168">
        <v>43025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101</v>
      </c>
      <c r="B212" s="161">
        <v>43014</v>
      </c>
      <c r="C212" s="161"/>
      <c r="D212" s="162" t="s">
        <v>349</v>
      </c>
      <c r="E212" s="163" t="s">
        <v>545</v>
      </c>
      <c r="F212" s="164">
        <v>256</v>
      </c>
      <c r="G212" s="163"/>
      <c r="H212" s="163">
        <v>323</v>
      </c>
      <c r="I212" s="165">
        <v>320</v>
      </c>
      <c r="J212" s="166" t="s">
        <v>631</v>
      </c>
      <c r="K212" s="136">
        <f t="shared" si="68"/>
        <v>67</v>
      </c>
      <c r="L212" s="167">
        <f t="shared" si="69"/>
        <v>0.26171875</v>
      </c>
      <c r="M212" s="163" t="s">
        <v>547</v>
      </c>
      <c r="N212" s="168">
        <v>43067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102</v>
      </c>
      <c r="B213" s="161">
        <v>43017</v>
      </c>
      <c r="C213" s="161"/>
      <c r="D213" s="162" t="s">
        <v>363</v>
      </c>
      <c r="E213" s="163" t="s">
        <v>545</v>
      </c>
      <c r="F213" s="164">
        <v>137.5</v>
      </c>
      <c r="G213" s="163"/>
      <c r="H213" s="163">
        <v>184</v>
      </c>
      <c r="I213" s="165">
        <v>183</v>
      </c>
      <c r="J213" s="166" t="s">
        <v>707</v>
      </c>
      <c r="K213" s="136">
        <f t="shared" si="68"/>
        <v>46.5</v>
      </c>
      <c r="L213" s="167">
        <f t="shared" si="69"/>
        <v>0.33818181818181819</v>
      </c>
      <c r="M213" s="163" t="s">
        <v>547</v>
      </c>
      <c r="N213" s="168">
        <v>43108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103</v>
      </c>
      <c r="B214" s="161">
        <v>43018</v>
      </c>
      <c r="C214" s="161"/>
      <c r="D214" s="162" t="s">
        <v>708</v>
      </c>
      <c r="E214" s="163" t="s">
        <v>545</v>
      </c>
      <c r="F214" s="164">
        <v>125.5</v>
      </c>
      <c r="G214" s="163"/>
      <c r="H214" s="163">
        <v>158</v>
      </c>
      <c r="I214" s="165">
        <v>155</v>
      </c>
      <c r="J214" s="166" t="s">
        <v>709</v>
      </c>
      <c r="K214" s="136">
        <f t="shared" si="68"/>
        <v>32.5</v>
      </c>
      <c r="L214" s="167">
        <f t="shared" si="69"/>
        <v>0.25896414342629481</v>
      </c>
      <c r="M214" s="163" t="s">
        <v>547</v>
      </c>
      <c r="N214" s="168">
        <v>43067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104</v>
      </c>
      <c r="B215" s="161">
        <v>43018</v>
      </c>
      <c r="C215" s="161"/>
      <c r="D215" s="162" t="s">
        <v>710</v>
      </c>
      <c r="E215" s="163" t="s">
        <v>545</v>
      </c>
      <c r="F215" s="164">
        <v>895</v>
      </c>
      <c r="G215" s="163"/>
      <c r="H215" s="163">
        <v>1122.5</v>
      </c>
      <c r="I215" s="165">
        <v>1078</v>
      </c>
      <c r="J215" s="166" t="s">
        <v>711</v>
      </c>
      <c r="K215" s="136">
        <v>227.5</v>
      </c>
      <c r="L215" s="167">
        <v>0.25418994413407803</v>
      </c>
      <c r="M215" s="163" t="s">
        <v>547</v>
      </c>
      <c r="N215" s="168">
        <v>43117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105</v>
      </c>
      <c r="B216" s="161">
        <v>43020</v>
      </c>
      <c r="C216" s="161"/>
      <c r="D216" s="162" t="s">
        <v>358</v>
      </c>
      <c r="E216" s="163" t="s">
        <v>545</v>
      </c>
      <c r="F216" s="164">
        <v>525</v>
      </c>
      <c r="G216" s="163"/>
      <c r="H216" s="163">
        <v>629</v>
      </c>
      <c r="I216" s="165">
        <v>629</v>
      </c>
      <c r="J216" s="166" t="s">
        <v>631</v>
      </c>
      <c r="K216" s="136">
        <v>104</v>
      </c>
      <c r="L216" s="167">
        <v>0.19809523809523799</v>
      </c>
      <c r="M216" s="163" t="s">
        <v>547</v>
      </c>
      <c r="N216" s="168">
        <v>43119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106</v>
      </c>
      <c r="B217" s="161">
        <v>43046</v>
      </c>
      <c r="C217" s="161"/>
      <c r="D217" s="162" t="s">
        <v>391</v>
      </c>
      <c r="E217" s="163" t="s">
        <v>545</v>
      </c>
      <c r="F217" s="164">
        <v>740</v>
      </c>
      <c r="G217" s="163"/>
      <c r="H217" s="163">
        <v>892.5</v>
      </c>
      <c r="I217" s="165">
        <v>900</v>
      </c>
      <c r="J217" s="166" t="s">
        <v>712</v>
      </c>
      <c r="K217" s="136">
        <f>H217-F217</f>
        <v>152.5</v>
      </c>
      <c r="L217" s="167">
        <f>K217/F217</f>
        <v>0.20608108108108109</v>
      </c>
      <c r="M217" s="163" t="s">
        <v>547</v>
      </c>
      <c r="N217" s="168">
        <v>43052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107</v>
      </c>
      <c r="B218" s="130">
        <v>43073</v>
      </c>
      <c r="C218" s="130"/>
      <c r="D218" s="131" t="s">
        <v>713</v>
      </c>
      <c r="E218" s="132" t="s">
        <v>545</v>
      </c>
      <c r="F218" s="133">
        <v>118.5</v>
      </c>
      <c r="G218" s="132"/>
      <c r="H218" s="132">
        <v>143.5</v>
      </c>
      <c r="I218" s="134">
        <v>145</v>
      </c>
      <c r="J218" s="135" t="s">
        <v>714</v>
      </c>
      <c r="K218" s="136">
        <f>H218-F218</f>
        <v>25</v>
      </c>
      <c r="L218" s="137">
        <f>K218/F218</f>
        <v>0.2109704641350211</v>
      </c>
      <c r="M218" s="132" t="s">
        <v>547</v>
      </c>
      <c r="N218" s="138">
        <v>43097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39">
        <v>108</v>
      </c>
      <c r="B219" s="140">
        <v>43090</v>
      </c>
      <c r="C219" s="140"/>
      <c r="D219" s="141" t="s">
        <v>418</v>
      </c>
      <c r="E219" s="142" t="s">
        <v>545</v>
      </c>
      <c r="F219" s="143">
        <v>715</v>
      </c>
      <c r="G219" s="143"/>
      <c r="H219" s="144">
        <v>500</v>
      </c>
      <c r="I219" s="144">
        <v>872</v>
      </c>
      <c r="J219" s="145" t="s">
        <v>715</v>
      </c>
      <c r="K219" s="146">
        <f>H219-F219</f>
        <v>-215</v>
      </c>
      <c r="L219" s="147">
        <f>K219/F219</f>
        <v>-0.30069930069930068</v>
      </c>
      <c r="M219" s="143" t="s">
        <v>557</v>
      </c>
      <c r="N219" s="140">
        <v>43670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109</v>
      </c>
      <c r="B220" s="130">
        <v>43098</v>
      </c>
      <c r="C220" s="130"/>
      <c r="D220" s="131" t="s">
        <v>704</v>
      </c>
      <c r="E220" s="132" t="s">
        <v>545</v>
      </c>
      <c r="F220" s="133">
        <v>435</v>
      </c>
      <c r="G220" s="132"/>
      <c r="H220" s="132">
        <v>542.5</v>
      </c>
      <c r="I220" s="134">
        <v>539</v>
      </c>
      <c r="J220" s="135" t="s">
        <v>631</v>
      </c>
      <c r="K220" s="136">
        <v>107.5</v>
      </c>
      <c r="L220" s="137">
        <v>0.247126436781609</v>
      </c>
      <c r="M220" s="132" t="s">
        <v>547</v>
      </c>
      <c r="N220" s="138">
        <v>43206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110</v>
      </c>
      <c r="B221" s="130">
        <v>43098</v>
      </c>
      <c r="C221" s="130"/>
      <c r="D221" s="131" t="s">
        <v>517</v>
      </c>
      <c r="E221" s="132" t="s">
        <v>545</v>
      </c>
      <c r="F221" s="133">
        <v>885</v>
      </c>
      <c r="G221" s="132"/>
      <c r="H221" s="132">
        <v>1090</v>
      </c>
      <c r="I221" s="134">
        <v>1084</v>
      </c>
      <c r="J221" s="135" t="s">
        <v>631</v>
      </c>
      <c r="K221" s="136">
        <v>205</v>
      </c>
      <c r="L221" s="137">
        <v>0.23163841807909599</v>
      </c>
      <c r="M221" s="132" t="s">
        <v>547</v>
      </c>
      <c r="N221" s="138">
        <v>43213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9">
        <v>111</v>
      </c>
      <c r="B222" s="170">
        <v>43192</v>
      </c>
      <c r="C222" s="170"/>
      <c r="D222" s="148" t="s">
        <v>716</v>
      </c>
      <c r="E222" s="143" t="s">
        <v>545</v>
      </c>
      <c r="F222" s="171">
        <v>478.5</v>
      </c>
      <c r="G222" s="143"/>
      <c r="H222" s="143">
        <v>442</v>
      </c>
      <c r="I222" s="144">
        <v>613</v>
      </c>
      <c r="J222" s="145" t="s">
        <v>717</v>
      </c>
      <c r="K222" s="146">
        <f>H222-F222</f>
        <v>-36.5</v>
      </c>
      <c r="L222" s="147">
        <f>K222/F222</f>
        <v>-7.6280041797283177E-2</v>
      </c>
      <c r="M222" s="143" t="s">
        <v>557</v>
      </c>
      <c r="N222" s="140">
        <v>43762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112</v>
      </c>
      <c r="B223" s="140">
        <v>43194</v>
      </c>
      <c r="C223" s="140"/>
      <c r="D223" s="141" t="s">
        <v>718</v>
      </c>
      <c r="E223" s="142" t="s">
        <v>545</v>
      </c>
      <c r="F223" s="143">
        <f>141.5-7.3</f>
        <v>134.19999999999999</v>
      </c>
      <c r="G223" s="143"/>
      <c r="H223" s="144">
        <v>77</v>
      </c>
      <c r="I223" s="144">
        <v>180</v>
      </c>
      <c r="J223" s="145" t="s">
        <v>719</v>
      </c>
      <c r="K223" s="146">
        <f>H223-F223</f>
        <v>-57.199999999999989</v>
      </c>
      <c r="L223" s="147">
        <f>K223/F223</f>
        <v>-0.42622950819672129</v>
      </c>
      <c r="M223" s="143" t="s">
        <v>557</v>
      </c>
      <c r="N223" s="140">
        <v>43522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113</v>
      </c>
      <c r="B224" s="140">
        <v>43209</v>
      </c>
      <c r="C224" s="140"/>
      <c r="D224" s="141" t="s">
        <v>720</v>
      </c>
      <c r="E224" s="142" t="s">
        <v>545</v>
      </c>
      <c r="F224" s="143">
        <v>430</v>
      </c>
      <c r="G224" s="143"/>
      <c r="H224" s="144">
        <v>220</v>
      </c>
      <c r="I224" s="144">
        <v>537</v>
      </c>
      <c r="J224" s="145" t="s">
        <v>721</v>
      </c>
      <c r="K224" s="146">
        <f>H224-F224</f>
        <v>-210</v>
      </c>
      <c r="L224" s="147">
        <f>K224/F224</f>
        <v>-0.48837209302325579</v>
      </c>
      <c r="M224" s="143" t="s">
        <v>557</v>
      </c>
      <c r="N224" s="140">
        <v>43252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114</v>
      </c>
      <c r="B225" s="161">
        <v>43220</v>
      </c>
      <c r="C225" s="161"/>
      <c r="D225" s="162" t="s">
        <v>722</v>
      </c>
      <c r="E225" s="163" t="s">
        <v>545</v>
      </c>
      <c r="F225" s="163">
        <v>153.5</v>
      </c>
      <c r="G225" s="163"/>
      <c r="H225" s="163">
        <v>196</v>
      </c>
      <c r="I225" s="165">
        <v>196</v>
      </c>
      <c r="J225" s="135" t="s">
        <v>723</v>
      </c>
      <c r="K225" s="136">
        <f>H225-F225</f>
        <v>42.5</v>
      </c>
      <c r="L225" s="137">
        <f>K225/F225</f>
        <v>0.27687296416938112</v>
      </c>
      <c r="M225" s="132" t="s">
        <v>547</v>
      </c>
      <c r="N225" s="138">
        <v>43605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115</v>
      </c>
      <c r="B226" s="140">
        <v>43306</v>
      </c>
      <c r="C226" s="140"/>
      <c r="D226" s="141" t="s">
        <v>691</v>
      </c>
      <c r="E226" s="142" t="s">
        <v>545</v>
      </c>
      <c r="F226" s="143">
        <v>27.5</v>
      </c>
      <c r="G226" s="143"/>
      <c r="H226" s="144">
        <v>13.1</v>
      </c>
      <c r="I226" s="144">
        <v>60</v>
      </c>
      <c r="J226" s="145" t="s">
        <v>724</v>
      </c>
      <c r="K226" s="146">
        <v>-14.4</v>
      </c>
      <c r="L226" s="147">
        <v>-0.52363636363636401</v>
      </c>
      <c r="M226" s="143" t="s">
        <v>557</v>
      </c>
      <c r="N226" s="140">
        <v>43138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9">
        <v>116</v>
      </c>
      <c r="B227" s="170">
        <v>43318</v>
      </c>
      <c r="C227" s="170"/>
      <c r="D227" s="148" t="s">
        <v>725</v>
      </c>
      <c r="E227" s="143" t="s">
        <v>545</v>
      </c>
      <c r="F227" s="143">
        <v>148.5</v>
      </c>
      <c r="G227" s="143"/>
      <c r="H227" s="143">
        <v>102</v>
      </c>
      <c r="I227" s="144">
        <v>182</v>
      </c>
      <c r="J227" s="145" t="s">
        <v>726</v>
      </c>
      <c r="K227" s="146">
        <f>H227-F227</f>
        <v>-46.5</v>
      </c>
      <c r="L227" s="147">
        <f>K227/F227</f>
        <v>-0.31313131313131315</v>
      </c>
      <c r="M227" s="143" t="s">
        <v>557</v>
      </c>
      <c r="N227" s="140">
        <v>43661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117</v>
      </c>
      <c r="B228" s="130">
        <v>43335</v>
      </c>
      <c r="C228" s="130"/>
      <c r="D228" s="131" t="s">
        <v>727</v>
      </c>
      <c r="E228" s="132" t="s">
        <v>545</v>
      </c>
      <c r="F228" s="163">
        <v>285</v>
      </c>
      <c r="G228" s="132"/>
      <c r="H228" s="132">
        <v>355</v>
      </c>
      <c r="I228" s="134">
        <v>364</v>
      </c>
      <c r="J228" s="135" t="s">
        <v>728</v>
      </c>
      <c r="K228" s="136">
        <v>70</v>
      </c>
      <c r="L228" s="137">
        <v>0.24561403508771901</v>
      </c>
      <c r="M228" s="132" t="s">
        <v>547</v>
      </c>
      <c r="N228" s="138">
        <v>43455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118</v>
      </c>
      <c r="B229" s="130">
        <v>43341</v>
      </c>
      <c r="C229" s="130"/>
      <c r="D229" s="131" t="s">
        <v>383</v>
      </c>
      <c r="E229" s="132" t="s">
        <v>545</v>
      </c>
      <c r="F229" s="163">
        <v>525</v>
      </c>
      <c r="G229" s="132"/>
      <c r="H229" s="132">
        <v>585</v>
      </c>
      <c r="I229" s="134">
        <v>635</v>
      </c>
      <c r="J229" s="135" t="s">
        <v>729</v>
      </c>
      <c r="K229" s="136">
        <f t="shared" ref="K229:K260" si="70">H229-F229</f>
        <v>60</v>
      </c>
      <c r="L229" s="137">
        <f t="shared" ref="L229:L260" si="71">K229/F229</f>
        <v>0.11428571428571428</v>
      </c>
      <c r="M229" s="132" t="s">
        <v>547</v>
      </c>
      <c r="N229" s="138">
        <v>43662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119</v>
      </c>
      <c r="B230" s="130">
        <v>43395</v>
      </c>
      <c r="C230" s="130"/>
      <c r="D230" s="131" t="s">
        <v>374</v>
      </c>
      <c r="E230" s="132" t="s">
        <v>545</v>
      </c>
      <c r="F230" s="163">
        <v>475</v>
      </c>
      <c r="G230" s="132"/>
      <c r="H230" s="132">
        <v>574</v>
      </c>
      <c r="I230" s="134">
        <v>570</v>
      </c>
      <c r="J230" s="135" t="s">
        <v>631</v>
      </c>
      <c r="K230" s="136">
        <f t="shared" si="70"/>
        <v>99</v>
      </c>
      <c r="L230" s="137">
        <f t="shared" si="71"/>
        <v>0.20842105263157895</v>
      </c>
      <c r="M230" s="132" t="s">
        <v>547</v>
      </c>
      <c r="N230" s="138">
        <v>43403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120</v>
      </c>
      <c r="B231" s="161">
        <v>43397</v>
      </c>
      <c r="C231" s="161"/>
      <c r="D231" s="162" t="s">
        <v>730</v>
      </c>
      <c r="E231" s="163" t="s">
        <v>545</v>
      </c>
      <c r="F231" s="163">
        <v>707.5</v>
      </c>
      <c r="G231" s="163"/>
      <c r="H231" s="163">
        <v>872</v>
      </c>
      <c r="I231" s="165">
        <v>872</v>
      </c>
      <c r="J231" s="166" t="s">
        <v>631</v>
      </c>
      <c r="K231" s="136">
        <f t="shared" si="70"/>
        <v>164.5</v>
      </c>
      <c r="L231" s="167">
        <f t="shared" si="71"/>
        <v>0.23250883392226149</v>
      </c>
      <c r="M231" s="163" t="s">
        <v>547</v>
      </c>
      <c r="N231" s="168">
        <v>43482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121</v>
      </c>
      <c r="B232" s="161">
        <v>43398</v>
      </c>
      <c r="C232" s="161"/>
      <c r="D232" s="162" t="s">
        <v>731</v>
      </c>
      <c r="E232" s="163" t="s">
        <v>545</v>
      </c>
      <c r="F232" s="163">
        <v>162</v>
      </c>
      <c r="G232" s="163"/>
      <c r="H232" s="163">
        <v>204</v>
      </c>
      <c r="I232" s="165">
        <v>209</v>
      </c>
      <c r="J232" s="166" t="s">
        <v>732</v>
      </c>
      <c r="K232" s="136">
        <f t="shared" si="70"/>
        <v>42</v>
      </c>
      <c r="L232" s="167">
        <f t="shared" si="71"/>
        <v>0.25925925925925924</v>
      </c>
      <c r="M232" s="163" t="s">
        <v>547</v>
      </c>
      <c r="N232" s="168">
        <v>43539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122</v>
      </c>
      <c r="B233" s="161">
        <v>43399</v>
      </c>
      <c r="C233" s="161"/>
      <c r="D233" s="162" t="s">
        <v>459</v>
      </c>
      <c r="E233" s="163" t="s">
        <v>545</v>
      </c>
      <c r="F233" s="163">
        <v>240</v>
      </c>
      <c r="G233" s="163"/>
      <c r="H233" s="163">
        <v>297</v>
      </c>
      <c r="I233" s="165">
        <v>297</v>
      </c>
      <c r="J233" s="166" t="s">
        <v>631</v>
      </c>
      <c r="K233" s="172">
        <f t="shared" si="70"/>
        <v>57</v>
      </c>
      <c r="L233" s="167">
        <f t="shared" si="71"/>
        <v>0.23749999999999999</v>
      </c>
      <c r="M233" s="163" t="s">
        <v>547</v>
      </c>
      <c r="N233" s="168">
        <v>43417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123</v>
      </c>
      <c r="B234" s="130">
        <v>43439</v>
      </c>
      <c r="C234" s="130"/>
      <c r="D234" s="131" t="s">
        <v>733</v>
      </c>
      <c r="E234" s="132" t="s">
        <v>545</v>
      </c>
      <c r="F234" s="132">
        <v>202.5</v>
      </c>
      <c r="G234" s="132"/>
      <c r="H234" s="132">
        <v>255</v>
      </c>
      <c r="I234" s="134">
        <v>252</v>
      </c>
      <c r="J234" s="135" t="s">
        <v>631</v>
      </c>
      <c r="K234" s="136">
        <f t="shared" si="70"/>
        <v>52.5</v>
      </c>
      <c r="L234" s="137">
        <f t="shared" si="71"/>
        <v>0.25925925925925924</v>
      </c>
      <c r="M234" s="132" t="s">
        <v>547</v>
      </c>
      <c r="N234" s="138">
        <v>43542</v>
      </c>
      <c r="O234" s="54"/>
      <c r="P234" s="54"/>
      <c r="Q234" s="198"/>
      <c r="R234" s="37" t="s">
        <v>857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124</v>
      </c>
      <c r="B235" s="161">
        <v>43465</v>
      </c>
      <c r="C235" s="130"/>
      <c r="D235" s="162" t="s">
        <v>156</v>
      </c>
      <c r="E235" s="163" t="s">
        <v>545</v>
      </c>
      <c r="F235" s="163">
        <v>710</v>
      </c>
      <c r="G235" s="163"/>
      <c r="H235" s="163">
        <v>866</v>
      </c>
      <c r="I235" s="165">
        <v>866</v>
      </c>
      <c r="J235" s="166" t="s">
        <v>631</v>
      </c>
      <c r="K235" s="136">
        <f t="shared" si="70"/>
        <v>156</v>
      </c>
      <c r="L235" s="137">
        <f t="shared" si="71"/>
        <v>0.21971830985915494</v>
      </c>
      <c r="M235" s="132" t="s">
        <v>547</v>
      </c>
      <c r="N235" s="138">
        <v>43553</v>
      </c>
      <c r="O235" s="54"/>
      <c r="P235" s="54"/>
      <c r="Q235" s="198"/>
      <c r="R235" s="37" t="s">
        <v>857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125</v>
      </c>
      <c r="B236" s="161">
        <v>43522</v>
      </c>
      <c r="C236" s="161"/>
      <c r="D236" s="162" t="s">
        <v>170</v>
      </c>
      <c r="E236" s="163" t="s">
        <v>545</v>
      </c>
      <c r="F236" s="163">
        <v>337.25</v>
      </c>
      <c r="G236" s="163"/>
      <c r="H236" s="163">
        <v>398.5</v>
      </c>
      <c r="I236" s="165">
        <v>411</v>
      </c>
      <c r="J236" s="135" t="s">
        <v>734</v>
      </c>
      <c r="K236" s="136">
        <f t="shared" si="70"/>
        <v>61.25</v>
      </c>
      <c r="L236" s="137">
        <f t="shared" si="71"/>
        <v>0.1816160118606375</v>
      </c>
      <c r="M236" s="132" t="s">
        <v>547</v>
      </c>
      <c r="N236" s="138">
        <v>43760</v>
      </c>
      <c r="O236" s="54"/>
      <c r="P236" s="54"/>
      <c r="Q236" s="198"/>
      <c r="R236" s="37" t="s">
        <v>857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73">
        <v>126</v>
      </c>
      <c r="B237" s="174">
        <v>43559</v>
      </c>
      <c r="C237" s="174"/>
      <c r="D237" s="175" t="s">
        <v>735</v>
      </c>
      <c r="E237" s="176" t="s">
        <v>545</v>
      </c>
      <c r="F237" s="176">
        <v>130</v>
      </c>
      <c r="G237" s="176"/>
      <c r="H237" s="176">
        <v>65</v>
      </c>
      <c r="I237" s="177">
        <v>158</v>
      </c>
      <c r="J237" s="145" t="s">
        <v>736</v>
      </c>
      <c r="K237" s="146">
        <f t="shared" si="70"/>
        <v>-65</v>
      </c>
      <c r="L237" s="147">
        <f t="shared" si="71"/>
        <v>-0.5</v>
      </c>
      <c r="M237" s="143" t="s">
        <v>557</v>
      </c>
      <c r="N237" s="140">
        <v>43726</v>
      </c>
      <c r="O237" s="54"/>
      <c r="P237" s="54"/>
      <c r="Q237" s="198"/>
      <c r="R237" s="37" t="s">
        <v>855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127</v>
      </c>
      <c r="B238" s="161">
        <v>43017</v>
      </c>
      <c r="C238" s="161"/>
      <c r="D238" s="162" t="s">
        <v>205</v>
      </c>
      <c r="E238" s="163" t="s">
        <v>545</v>
      </c>
      <c r="F238" s="163">
        <v>141.5</v>
      </c>
      <c r="G238" s="163"/>
      <c r="H238" s="163">
        <v>183.5</v>
      </c>
      <c r="I238" s="165">
        <v>210</v>
      </c>
      <c r="J238" s="135" t="s">
        <v>732</v>
      </c>
      <c r="K238" s="136">
        <f t="shared" si="70"/>
        <v>42</v>
      </c>
      <c r="L238" s="137">
        <f t="shared" si="71"/>
        <v>0.29681978798586572</v>
      </c>
      <c r="M238" s="132" t="s">
        <v>547</v>
      </c>
      <c r="N238" s="138">
        <v>43042</v>
      </c>
      <c r="O238" s="54"/>
      <c r="P238" s="54"/>
      <c r="Q238" s="198"/>
      <c r="R238" s="37" t="s">
        <v>855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128</v>
      </c>
      <c r="B239" s="174">
        <v>43074</v>
      </c>
      <c r="C239" s="174"/>
      <c r="D239" s="175" t="s">
        <v>737</v>
      </c>
      <c r="E239" s="176" t="s">
        <v>545</v>
      </c>
      <c r="F239" s="171">
        <v>172</v>
      </c>
      <c r="G239" s="176"/>
      <c r="H239" s="176">
        <v>155.25</v>
      </c>
      <c r="I239" s="177">
        <v>230</v>
      </c>
      <c r="J239" s="145" t="s">
        <v>738</v>
      </c>
      <c r="K239" s="146">
        <f t="shared" si="70"/>
        <v>-16.75</v>
      </c>
      <c r="L239" s="147">
        <f t="shared" si="71"/>
        <v>-9.7383720930232565E-2</v>
      </c>
      <c r="M239" s="143" t="s">
        <v>557</v>
      </c>
      <c r="N239" s="140">
        <v>43787</v>
      </c>
      <c r="O239" s="54"/>
      <c r="P239" s="54"/>
      <c r="Q239" s="198"/>
      <c r="R239" s="37" t="s">
        <v>855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129</v>
      </c>
      <c r="B240" s="161">
        <v>43398</v>
      </c>
      <c r="C240" s="161"/>
      <c r="D240" s="162" t="s">
        <v>117</v>
      </c>
      <c r="E240" s="163" t="s">
        <v>545</v>
      </c>
      <c r="F240" s="163">
        <v>698.5</v>
      </c>
      <c r="G240" s="163"/>
      <c r="H240" s="163">
        <v>890</v>
      </c>
      <c r="I240" s="165">
        <v>890</v>
      </c>
      <c r="J240" s="135" t="s">
        <v>739</v>
      </c>
      <c r="K240" s="136">
        <f t="shared" si="70"/>
        <v>191.5</v>
      </c>
      <c r="L240" s="137">
        <f t="shared" si="71"/>
        <v>0.27415891195418757</v>
      </c>
      <c r="M240" s="132" t="s">
        <v>547</v>
      </c>
      <c r="N240" s="138">
        <v>44328</v>
      </c>
      <c r="O240" s="54"/>
      <c r="P240" s="54"/>
      <c r="Q240" s="198"/>
      <c r="R240" s="37" t="s">
        <v>857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130</v>
      </c>
      <c r="B241" s="161">
        <v>42877</v>
      </c>
      <c r="C241" s="161"/>
      <c r="D241" s="162" t="s">
        <v>740</v>
      </c>
      <c r="E241" s="163" t="s">
        <v>545</v>
      </c>
      <c r="F241" s="163">
        <v>127.6</v>
      </c>
      <c r="G241" s="163"/>
      <c r="H241" s="163">
        <v>138</v>
      </c>
      <c r="I241" s="165">
        <v>190</v>
      </c>
      <c r="J241" s="135" t="s">
        <v>741</v>
      </c>
      <c r="K241" s="136">
        <f t="shared" si="70"/>
        <v>10.400000000000006</v>
      </c>
      <c r="L241" s="137">
        <f t="shared" si="71"/>
        <v>8.1504702194357417E-2</v>
      </c>
      <c r="M241" s="132" t="s">
        <v>547</v>
      </c>
      <c r="N241" s="138">
        <v>43774</v>
      </c>
      <c r="O241" s="54"/>
      <c r="P241" s="54"/>
      <c r="Q241" s="198"/>
      <c r="R241" s="37" t="s">
        <v>855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131</v>
      </c>
      <c r="B242" s="161">
        <v>43158</v>
      </c>
      <c r="C242" s="161"/>
      <c r="D242" s="162" t="s">
        <v>742</v>
      </c>
      <c r="E242" s="163" t="s">
        <v>545</v>
      </c>
      <c r="F242" s="163">
        <v>317</v>
      </c>
      <c r="G242" s="163"/>
      <c r="H242" s="163">
        <v>382.5</v>
      </c>
      <c r="I242" s="165">
        <v>398</v>
      </c>
      <c r="J242" s="135" t="s">
        <v>743</v>
      </c>
      <c r="K242" s="136">
        <f t="shared" si="70"/>
        <v>65.5</v>
      </c>
      <c r="L242" s="137">
        <f t="shared" si="71"/>
        <v>0.20662460567823343</v>
      </c>
      <c r="M242" s="132" t="s">
        <v>547</v>
      </c>
      <c r="N242" s="138">
        <v>44238</v>
      </c>
      <c r="O242" s="54"/>
      <c r="P242" s="54"/>
      <c r="Q242" s="198"/>
      <c r="R242" s="37" t="s">
        <v>855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73">
        <v>132</v>
      </c>
      <c r="B243" s="174">
        <v>43164</v>
      </c>
      <c r="C243" s="174"/>
      <c r="D243" s="175" t="s">
        <v>162</v>
      </c>
      <c r="E243" s="176" t="s">
        <v>545</v>
      </c>
      <c r="F243" s="171">
        <f>510-14.4</f>
        <v>495.6</v>
      </c>
      <c r="G243" s="176"/>
      <c r="H243" s="176">
        <v>350</v>
      </c>
      <c r="I243" s="177">
        <v>672</v>
      </c>
      <c r="J243" s="145" t="s">
        <v>744</v>
      </c>
      <c r="K243" s="146">
        <f t="shared" si="70"/>
        <v>-145.60000000000002</v>
      </c>
      <c r="L243" s="147">
        <f t="shared" si="71"/>
        <v>-0.29378531073446329</v>
      </c>
      <c r="M243" s="143" t="s">
        <v>557</v>
      </c>
      <c r="N243" s="140">
        <v>43887</v>
      </c>
      <c r="O243" s="54"/>
      <c r="P243" s="54"/>
      <c r="Q243" s="198"/>
      <c r="R243" s="37" t="s">
        <v>857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133</v>
      </c>
      <c r="B244" s="174">
        <v>43237</v>
      </c>
      <c r="C244" s="174"/>
      <c r="D244" s="175" t="s">
        <v>745</v>
      </c>
      <c r="E244" s="176" t="s">
        <v>545</v>
      </c>
      <c r="F244" s="171">
        <v>230.3</v>
      </c>
      <c r="G244" s="176"/>
      <c r="H244" s="176">
        <v>102.5</v>
      </c>
      <c r="I244" s="177">
        <v>348</v>
      </c>
      <c r="J244" s="145" t="s">
        <v>746</v>
      </c>
      <c r="K244" s="146">
        <f t="shared" si="70"/>
        <v>-127.80000000000001</v>
      </c>
      <c r="L244" s="147">
        <f t="shared" si="71"/>
        <v>-0.55492835432045162</v>
      </c>
      <c r="M244" s="143" t="s">
        <v>557</v>
      </c>
      <c r="N244" s="140">
        <v>43896</v>
      </c>
      <c r="O244" s="54"/>
      <c r="P244" s="54"/>
      <c r="Q244" s="198"/>
      <c r="R244" s="37" t="s">
        <v>857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134</v>
      </c>
      <c r="B245" s="161">
        <v>43258</v>
      </c>
      <c r="C245" s="161"/>
      <c r="D245" s="162" t="s">
        <v>422</v>
      </c>
      <c r="E245" s="163" t="s">
        <v>545</v>
      </c>
      <c r="F245" s="163">
        <f>342.5-5.1</f>
        <v>337.4</v>
      </c>
      <c r="G245" s="163"/>
      <c r="H245" s="163">
        <v>412.5</v>
      </c>
      <c r="I245" s="165">
        <v>439</v>
      </c>
      <c r="J245" s="135" t="s">
        <v>747</v>
      </c>
      <c r="K245" s="136">
        <f t="shared" si="70"/>
        <v>75.100000000000023</v>
      </c>
      <c r="L245" s="137">
        <f t="shared" si="71"/>
        <v>0.22258446947243635</v>
      </c>
      <c r="M245" s="132" t="s">
        <v>547</v>
      </c>
      <c r="N245" s="138">
        <v>44230</v>
      </c>
      <c r="O245" s="54"/>
      <c r="P245" s="54"/>
      <c r="Q245" s="198"/>
      <c r="R245" s="37" t="s">
        <v>855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4">
        <v>135</v>
      </c>
      <c r="B246" s="153">
        <v>43285</v>
      </c>
      <c r="C246" s="153"/>
      <c r="D246" s="154" t="s">
        <v>56</v>
      </c>
      <c r="E246" s="155" t="s">
        <v>545</v>
      </c>
      <c r="F246" s="155">
        <f>127.5-5.53</f>
        <v>121.97</v>
      </c>
      <c r="G246" s="156"/>
      <c r="H246" s="156">
        <v>122.5</v>
      </c>
      <c r="I246" s="156">
        <v>170</v>
      </c>
      <c r="J246" s="157" t="s">
        <v>748</v>
      </c>
      <c r="K246" s="158">
        <f t="shared" si="70"/>
        <v>0.53000000000000114</v>
      </c>
      <c r="L246" s="159">
        <f t="shared" si="71"/>
        <v>4.3453308190538747E-3</v>
      </c>
      <c r="M246" s="155" t="s">
        <v>564</v>
      </c>
      <c r="N246" s="153">
        <v>44431</v>
      </c>
      <c r="O246" s="54"/>
      <c r="P246" s="54"/>
      <c r="Q246" s="198"/>
      <c r="R246" s="37" t="s">
        <v>857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136</v>
      </c>
      <c r="B247" s="174">
        <v>43294</v>
      </c>
      <c r="C247" s="174"/>
      <c r="D247" s="175" t="s">
        <v>749</v>
      </c>
      <c r="E247" s="176" t="s">
        <v>545</v>
      </c>
      <c r="F247" s="171">
        <v>46.5</v>
      </c>
      <c r="G247" s="176"/>
      <c r="H247" s="176">
        <v>17</v>
      </c>
      <c r="I247" s="177">
        <v>59</v>
      </c>
      <c r="J247" s="145" t="s">
        <v>750</v>
      </c>
      <c r="K247" s="146">
        <f t="shared" si="70"/>
        <v>-29.5</v>
      </c>
      <c r="L247" s="147">
        <f t="shared" si="71"/>
        <v>-0.63440860215053763</v>
      </c>
      <c r="M247" s="143" t="s">
        <v>557</v>
      </c>
      <c r="N247" s="140">
        <v>43887</v>
      </c>
      <c r="O247" s="54"/>
      <c r="P247" s="54"/>
      <c r="Q247" s="198"/>
      <c r="R247" s="37" t="s">
        <v>857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137</v>
      </c>
      <c r="B248" s="161">
        <v>43396</v>
      </c>
      <c r="C248" s="161"/>
      <c r="D248" s="162" t="s">
        <v>406</v>
      </c>
      <c r="E248" s="163" t="s">
        <v>545</v>
      </c>
      <c r="F248" s="163">
        <v>156.5</v>
      </c>
      <c r="G248" s="163"/>
      <c r="H248" s="163">
        <v>207.5</v>
      </c>
      <c r="I248" s="165">
        <v>191</v>
      </c>
      <c r="J248" s="135" t="s">
        <v>631</v>
      </c>
      <c r="K248" s="136">
        <f t="shared" si="70"/>
        <v>51</v>
      </c>
      <c r="L248" s="137">
        <f t="shared" si="71"/>
        <v>0.32587859424920129</v>
      </c>
      <c r="M248" s="132" t="s">
        <v>547</v>
      </c>
      <c r="N248" s="138">
        <v>44369</v>
      </c>
      <c r="O248" s="54"/>
      <c r="P248" s="54"/>
      <c r="Q248" s="198"/>
      <c r="R248" s="37" t="s">
        <v>857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138</v>
      </c>
      <c r="B249" s="161">
        <v>43439</v>
      </c>
      <c r="C249" s="161"/>
      <c r="D249" s="162" t="s">
        <v>337</v>
      </c>
      <c r="E249" s="163" t="s">
        <v>545</v>
      </c>
      <c r="F249" s="163">
        <v>259.5</v>
      </c>
      <c r="G249" s="163"/>
      <c r="H249" s="163">
        <v>320</v>
      </c>
      <c r="I249" s="165">
        <v>320</v>
      </c>
      <c r="J249" s="135" t="s">
        <v>631</v>
      </c>
      <c r="K249" s="136">
        <f t="shared" si="70"/>
        <v>60.5</v>
      </c>
      <c r="L249" s="137">
        <f t="shared" si="71"/>
        <v>0.23314065510597304</v>
      </c>
      <c r="M249" s="132" t="s">
        <v>547</v>
      </c>
      <c r="N249" s="138">
        <v>44323</v>
      </c>
      <c r="O249" s="54"/>
      <c r="P249" s="54"/>
      <c r="Q249" s="198"/>
      <c r="R249" s="37" t="s">
        <v>857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139</v>
      </c>
      <c r="B250" s="174">
        <v>43439</v>
      </c>
      <c r="C250" s="174"/>
      <c r="D250" s="175" t="s">
        <v>751</v>
      </c>
      <c r="E250" s="176" t="s">
        <v>545</v>
      </c>
      <c r="F250" s="176">
        <v>715</v>
      </c>
      <c r="G250" s="176"/>
      <c r="H250" s="176">
        <v>445</v>
      </c>
      <c r="I250" s="177">
        <v>840</v>
      </c>
      <c r="J250" s="145" t="s">
        <v>752</v>
      </c>
      <c r="K250" s="146">
        <f t="shared" si="70"/>
        <v>-270</v>
      </c>
      <c r="L250" s="147">
        <f t="shared" si="71"/>
        <v>-0.3776223776223776</v>
      </c>
      <c r="M250" s="143" t="s">
        <v>557</v>
      </c>
      <c r="N250" s="140">
        <v>43800</v>
      </c>
      <c r="O250" s="54"/>
      <c r="P250" s="54"/>
      <c r="Q250" s="198"/>
      <c r="R250" s="37" t="s">
        <v>857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140</v>
      </c>
      <c r="B251" s="161">
        <v>43469</v>
      </c>
      <c r="C251" s="161"/>
      <c r="D251" s="162" t="s">
        <v>176</v>
      </c>
      <c r="E251" s="163" t="s">
        <v>545</v>
      </c>
      <c r="F251" s="163">
        <v>875</v>
      </c>
      <c r="G251" s="163"/>
      <c r="H251" s="163">
        <v>1165</v>
      </c>
      <c r="I251" s="165">
        <v>1185</v>
      </c>
      <c r="J251" s="135" t="s">
        <v>753</v>
      </c>
      <c r="K251" s="136">
        <f t="shared" si="70"/>
        <v>290</v>
      </c>
      <c r="L251" s="137">
        <f t="shared" si="71"/>
        <v>0.33142857142857141</v>
      </c>
      <c r="M251" s="132" t="s">
        <v>547</v>
      </c>
      <c r="N251" s="138">
        <v>43847</v>
      </c>
      <c r="O251" s="54"/>
      <c r="P251" s="54"/>
      <c r="Q251" s="198"/>
      <c r="R251" s="37" t="s">
        <v>857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141</v>
      </c>
      <c r="B252" s="161">
        <v>43559</v>
      </c>
      <c r="C252" s="161"/>
      <c r="D252" s="162" t="s">
        <v>355</v>
      </c>
      <c r="E252" s="163" t="s">
        <v>545</v>
      </c>
      <c r="F252" s="163">
        <f>387-14.63</f>
        <v>372.37</v>
      </c>
      <c r="G252" s="163"/>
      <c r="H252" s="163">
        <v>490</v>
      </c>
      <c r="I252" s="165">
        <v>490</v>
      </c>
      <c r="J252" s="135" t="s">
        <v>631</v>
      </c>
      <c r="K252" s="136">
        <f t="shared" si="70"/>
        <v>117.63</v>
      </c>
      <c r="L252" s="137">
        <f t="shared" si="71"/>
        <v>0.31589548030185027</v>
      </c>
      <c r="M252" s="132" t="s">
        <v>547</v>
      </c>
      <c r="N252" s="138">
        <v>43850</v>
      </c>
      <c r="O252" s="54"/>
      <c r="P252" s="54"/>
      <c r="Q252" s="198"/>
      <c r="R252" s="37" t="s">
        <v>857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142</v>
      </c>
      <c r="B253" s="174">
        <v>43578</v>
      </c>
      <c r="C253" s="174"/>
      <c r="D253" s="175" t="s">
        <v>754</v>
      </c>
      <c r="E253" s="176" t="s">
        <v>556</v>
      </c>
      <c r="F253" s="176">
        <v>220</v>
      </c>
      <c r="G253" s="176"/>
      <c r="H253" s="176">
        <v>127.5</v>
      </c>
      <c r="I253" s="177">
        <v>284</v>
      </c>
      <c r="J253" s="145" t="s">
        <v>755</v>
      </c>
      <c r="K253" s="146">
        <f t="shared" si="70"/>
        <v>-92.5</v>
      </c>
      <c r="L253" s="147">
        <f t="shared" si="71"/>
        <v>-0.42045454545454547</v>
      </c>
      <c r="M253" s="143" t="s">
        <v>557</v>
      </c>
      <c r="N253" s="140">
        <v>43896</v>
      </c>
      <c r="O253" s="54"/>
      <c r="P253" s="54"/>
      <c r="Q253" s="198"/>
      <c r="R253" s="37" t="s">
        <v>857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143</v>
      </c>
      <c r="B254" s="161">
        <v>43622</v>
      </c>
      <c r="C254" s="161"/>
      <c r="D254" s="162" t="s">
        <v>460</v>
      </c>
      <c r="E254" s="163" t="s">
        <v>556</v>
      </c>
      <c r="F254" s="163">
        <v>332.8</v>
      </c>
      <c r="G254" s="163"/>
      <c r="H254" s="163">
        <v>405</v>
      </c>
      <c r="I254" s="165">
        <v>419</v>
      </c>
      <c r="J254" s="135" t="s">
        <v>756</v>
      </c>
      <c r="K254" s="136">
        <f t="shared" si="70"/>
        <v>72.199999999999989</v>
      </c>
      <c r="L254" s="137">
        <f t="shared" si="71"/>
        <v>0.21694711538461534</v>
      </c>
      <c r="M254" s="132" t="s">
        <v>547</v>
      </c>
      <c r="N254" s="138">
        <v>43860</v>
      </c>
      <c r="O254" s="54"/>
      <c r="P254" s="54"/>
      <c r="Q254" s="198"/>
      <c r="R254" s="37" t="s">
        <v>855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4">
        <v>144</v>
      </c>
      <c r="B255" s="153">
        <v>43641</v>
      </c>
      <c r="C255" s="153"/>
      <c r="D255" s="154" t="s">
        <v>168</v>
      </c>
      <c r="E255" s="155" t="s">
        <v>545</v>
      </c>
      <c r="F255" s="155">
        <v>386</v>
      </c>
      <c r="G255" s="156"/>
      <c r="H255" s="156">
        <v>395</v>
      </c>
      <c r="I255" s="156">
        <v>452</v>
      </c>
      <c r="J255" s="157" t="s">
        <v>757</v>
      </c>
      <c r="K255" s="158">
        <f t="shared" si="70"/>
        <v>9</v>
      </c>
      <c r="L255" s="159">
        <f t="shared" si="71"/>
        <v>2.3316062176165803E-2</v>
      </c>
      <c r="M255" s="155" t="s">
        <v>564</v>
      </c>
      <c r="N255" s="153">
        <v>43868</v>
      </c>
      <c r="O255" s="54"/>
      <c r="P255" s="54"/>
      <c r="Q255" s="198"/>
      <c r="R255" s="37" t="s">
        <v>855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145</v>
      </c>
      <c r="B256" s="153">
        <v>43707</v>
      </c>
      <c r="C256" s="153"/>
      <c r="D256" s="154" t="s">
        <v>143</v>
      </c>
      <c r="E256" s="155" t="s">
        <v>545</v>
      </c>
      <c r="F256" s="155">
        <v>137.5</v>
      </c>
      <c r="G256" s="156"/>
      <c r="H256" s="156">
        <v>138.5</v>
      </c>
      <c r="I256" s="156">
        <v>190</v>
      </c>
      <c r="J256" s="157" t="s">
        <v>758</v>
      </c>
      <c r="K256" s="158">
        <f t="shared" si="70"/>
        <v>1</v>
      </c>
      <c r="L256" s="159">
        <f t="shared" si="71"/>
        <v>7.2727272727272727E-3</v>
      </c>
      <c r="M256" s="155" t="s">
        <v>564</v>
      </c>
      <c r="N256" s="153">
        <v>44432</v>
      </c>
      <c r="O256" s="54"/>
      <c r="P256" s="54"/>
      <c r="Q256" s="198"/>
      <c r="R256" s="37" t="s">
        <v>857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146</v>
      </c>
      <c r="B257" s="161">
        <v>43731</v>
      </c>
      <c r="C257" s="161"/>
      <c r="D257" s="162" t="s">
        <v>415</v>
      </c>
      <c r="E257" s="163" t="s">
        <v>545</v>
      </c>
      <c r="F257" s="163">
        <v>235</v>
      </c>
      <c r="G257" s="163"/>
      <c r="H257" s="163">
        <v>295</v>
      </c>
      <c r="I257" s="165">
        <v>296</v>
      </c>
      <c r="J257" s="135" t="s">
        <v>759</v>
      </c>
      <c r="K257" s="136">
        <f t="shared" si="70"/>
        <v>60</v>
      </c>
      <c r="L257" s="137">
        <f t="shared" si="71"/>
        <v>0.25531914893617019</v>
      </c>
      <c r="M257" s="132" t="s">
        <v>547</v>
      </c>
      <c r="N257" s="138">
        <v>43844</v>
      </c>
      <c r="O257" s="54"/>
      <c r="P257" s="54"/>
      <c r="Q257" s="198"/>
      <c r="R257" s="37" t="s">
        <v>855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147</v>
      </c>
      <c r="B258" s="161">
        <v>43752</v>
      </c>
      <c r="C258" s="161"/>
      <c r="D258" s="162" t="s">
        <v>760</v>
      </c>
      <c r="E258" s="163" t="s">
        <v>545</v>
      </c>
      <c r="F258" s="163">
        <v>277.5</v>
      </c>
      <c r="G258" s="163"/>
      <c r="H258" s="163">
        <v>333</v>
      </c>
      <c r="I258" s="165">
        <v>333</v>
      </c>
      <c r="J258" s="135" t="s">
        <v>761</v>
      </c>
      <c r="K258" s="136">
        <f t="shared" si="70"/>
        <v>55.5</v>
      </c>
      <c r="L258" s="137">
        <f t="shared" si="71"/>
        <v>0.2</v>
      </c>
      <c r="M258" s="132" t="s">
        <v>547</v>
      </c>
      <c r="N258" s="138">
        <v>43846</v>
      </c>
      <c r="O258" s="54"/>
      <c r="P258" s="54"/>
      <c r="Q258" s="198"/>
      <c r="R258" s="37" t="s">
        <v>857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148</v>
      </c>
      <c r="B259" s="161">
        <v>43752</v>
      </c>
      <c r="C259" s="161"/>
      <c r="D259" s="162" t="s">
        <v>762</v>
      </c>
      <c r="E259" s="163" t="s">
        <v>545</v>
      </c>
      <c r="F259" s="163">
        <v>930</v>
      </c>
      <c r="G259" s="163"/>
      <c r="H259" s="163">
        <v>1165</v>
      </c>
      <c r="I259" s="165">
        <v>1200</v>
      </c>
      <c r="J259" s="135" t="s">
        <v>763</v>
      </c>
      <c r="K259" s="136">
        <f t="shared" si="70"/>
        <v>235</v>
      </c>
      <c r="L259" s="137">
        <f t="shared" si="71"/>
        <v>0.25268817204301075</v>
      </c>
      <c r="M259" s="132" t="s">
        <v>547</v>
      </c>
      <c r="N259" s="138">
        <v>43847</v>
      </c>
      <c r="O259" s="54"/>
      <c r="P259" s="54"/>
      <c r="Q259" s="198"/>
      <c r="R259" s="37" t="s">
        <v>855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149</v>
      </c>
      <c r="B260" s="161">
        <v>43753</v>
      </c>
      <c r="C260" s="161"/>
      <c r="D260" s="162" t="s">
        <v>764</v>
      </c>
      <c r="E260" s="163" t="s">
        <v>545</v>
      </c>
      <c r="F260" s="133">
        <v>111</v>
      </c>
      <c r="G260" s="163"/>
      <c r="H260" s="163">
        <v>141</v>
      </c>
      <c r="I260" s="165">
        <v>141</v>
      </c>
      <c r="J260" s="135" t="s">
        <v>765</v>
      </c>
      <c r="K260" s="136">
        <f t="shared" si="70"/>
        <v>30</v>
      </c>
      <c r="L260" s="137">
        <f t="shared" si="71"/>
        <v>0.27027027027027029</v>
      </c>
      <c r="M260" s="132" t="s">
        <v>547</v>
      </c>
      <c r="N260" s="138">
        <v>44328</v>
      </c>
      <c r="O260" s="54"/>
      <c r="P260" s="54"/>
      <c r="Q260" s="198"/>
      <c r="R260" s="37" t="s">
        <v>855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150</v>
      </c>
      <c r="B261" s="161">
        <v>43753</v>
      </c>
      <c r="C261" s="161"/>
      <c r="D261" s="162" t="s">
        <v>766</v>
      </c>
      <c r="E261" s="163" t="s">
        <v>545</v>
      </c>
      <c r="F261" s="133">
        <v>296</v>
      </c>
      <c r="G261" s="163"/>
      <c r="H261" s="163">
        <v>370</v>
      </c>
      <c r="I261" s="165">
        <v>370</v>
      </c>
      <c r="J261" s="135" t="s">
        <v>631</v>
      </c>
      <c r="K261" s="136">
        <f t="shared" ref="K261:K286" si="72">H261-F261</f>
        <v>74</v>
      </c>
      <c r="L261" s="137">
        <f t="shared" ref="L261:L286" si="73">K261/F261</f>
        <v>0.25</v>
      </c>
      <c r="M261" s="132" t="s">
        <v>547</v>
      </c>
      <c r="N261" s="138">
        <v>43853</v>
      </c>
      <c r="O261" s="54"/>
      <c r="P261" s="54"/>
      <c r="Q261" s="198"/>
      <c r="R261" s="37" t="s">
        <v>855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151</v>
      </c>
      <c r="B262" s="161">
        <v>43754</v>
      </c>
      <c r="C262" s="161"/>
      <c r="D262" s="162" t="s">
        <v>767</v>
      </c>
      <c r="E262" s="163" t="s">
        <v>545</v>
      </c>
      <c r="F262" s="133">
        <v>300</v>
      </c>
      <c r="G262" s="163"/>
      <c r="H262" s="163">
        <v>382.5</v>
      </c>
      <c r="I262" s="165">
        <v>344</v>
      </c>
      <c r="J262" s="135" t="s">
        <v>768</v>
      </c>
      <c r="K262" s="136">
        <f t="shared" si="72"/>
        <v>82.5</v>
      </c>
      <c r="L262" s="137">
        <f t="shared" si="73"/>
        <v>0.27500000000000002</v>
      </c>
      <c r="M262" s="132" t="s">
        <v>547</v>
      </c>
      <c r="N262" s="138">
        <v>44238</v>
      </c>
      <c r="O262" s="54"/>
      <c r="P262" s="54"/>
      <c r="Q262" s="198"/>
      <c r="R262" s="37" t="s">
        <v>855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152</v>
      </c>
      <c r="B263" s="161">
        <v>43832</v>
      </c>
      <c r="C263" s="161"/>
      <c r="D263" s="162" t="s">
        <v>769</v>
      </c>
      <c r="E263" s="163" t="s">
        <v>545</v>
      </c>
      <c r="F263" s="133">
        <v>495</v>
      </c>
      <c r="G263" s="163"/>
      <c r="H263" s="163">
        <v>595</v>
      </c>
      <c r="I263" s="165">
        <v>590</v>
      </c>
      <c r="J263" s="135" t="s">
        <v>567</v>
      </c>
      <c r="K263" s="136">
        <f t="shared" si="72"/>
        <v>100</v>
      </c>
      <c r="L263" s="137">
        <f t="shared" si="73"/>
        <v>0.20202020202020202</v>
      </c>
      <c r="M263" s="132" t="s">
        <v>547</v>
      </c>
      <c r="N263" s="138">
        <v>44589</v>
      </c>
      <c r="O263" s="54"/>
      <c r="P263" s="54"/>
      <c r="Q263" s="198"/>
      <c r="R263" s="37" t="s">
        <v>855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153</v>
      </c>
      <c r="B264" s="161">
        <v>43966</v>
      </c>
      <c r="C264" s="161"/>
      <c r="D264" s="162" t="s">
        <v>74</v>
      </c>
      <c r="E264" s="163" t="s">
        <v>545</v>
      </c>
      <c r="F264" s="133">
        <v>67.5</v>
      </c>
      <c r="G264" s="163"/>
      <c r="H264" s="163">
        <v>86</v>
      </c>
      <c r="I264" s="165">
        <v>86</v>
      </c>
      <c r="J264" s="135" t="s">
        <v>770</v>
      </c>
      <c r="K264" s="136">
        <f t="shared" si="72"/>
        <v>18.5</v>
      </c>
      <c r="L264" s="137">
        <f t="shared" si="73"/>
        <v>0.27407407407407408</v>
      </c>
      <c r="M264" s="132" t="s">
        <v>547</v>
      </c>
      <c r="N264" s="138">
        <v>44008</v>
      </c>
      <c r="O264" s="54"/>
      <c r="P264" s="54"/>
      <c r="Q264" s="198"/>
      <c r="R264" s="37" t="s">
        <v>855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154</v>
      </c>
      <c r="B265" s="161">
        <v>44035</v>
      </c>
      <c r="C265" s="161"/>
      <c r="D265" s="162" t="s">
        <v>459</v>
      </c>
      <c r="E265" s="163" t="s">
        <v>545</v>
      </c>
      <c r="F265" s="133">
        <v>231</v>
      </c>
      <c r="G265" s="163"/>
      <c r="H265" s="163">
        <v>281</v>
      </c>
      <c r="I265" s="165">
        <v>281</v>
      </c>
      <c r="J265" s="135" t="s">
        <v>631</v>
      </c>
      <c r="K265" s="136">
        <f t="shared" si="72"/>
        <v>50</v>
      </c>
      <c r="L265" s="137">
        <f t="shared" si="73"/>
        <v>0.21645021645021645</v>
      </c>
      <c r="M265" s="132" t="s">
        <v>547</v>
      </c>
      <c r="N265" s="138">
        <v>44358</v>
      </c>
      <c r="O265" s="54"/>
      <c r="P265" s="54"/>
      <c r="Q265" s="198"/>
      <c r="R265" s="37" t="s">
        <v>855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155</v>
      </c>
      <c r="B266" s="161">
        <v>44092</v>
      </c>
      <c r="C266" s="161"/>
      <c r="D266" s="162" t="s">
        <v>141</v>
      </c>
      <c r="E266" s="163" t="s">
        <v>545</v>
      </c>
      <c r="F266" s="163">
        <v>206</v>
      </c>
      <c r="G266" s="163"/>
      <c r="H266" s="163">
        <v>248</v>
      </c>
      <c r="I266" s="165">
        <v>248</v>
      </c>
      <c r="J266" s="135" t="s">
        <v>631</v>
      </c>
      <c r="K266" s="136">
        <f t="shared" si="72"/>
        <v>42</v>
      </c>
      <c r="L266" s="137">
        <f t="shared" si="73"/>
        <v>0.20388349514563106</v>
      </c>
      <c r="M266" s="132" t="s">
        <v>547</v>
      </c>
      <c r="N266" s="138">
        <v>44214</v>
      </c>
      <c r="O266" s="54"/>
      <c r="P266" s="54"/>
      <c r="Q266" s="198"/>
      <c r="R266" s="37" t="s">
        <v>855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156</v>
      </c>
      <c r="B267" s="161">
        <v>44140</v>
      </c>
      <c r="C267" s="161"/>
      <c r="D267" s="162" t="s">
        <v>141</v>
      </c>
      <c r="E267" s="163" t="s">
        <v>545</v>
      </c>
      <c r="F267" s="163">
        <v>182.5</v>
      </c>
      <c r="G267" s="163"/>
      <c r="H267" s="163">
        <v>248</v>
      </c>
      <c r="I267" s="165">
        <v>248</v>
      </c>
      <c r="J267" s="135" t="s">
        <v>631</v>
      </c>
      <c r="K267" s="136">
        <f t="shared" si="72"/>
        <v>65.5</v>
      </c>
      <c r="L267" s="137">
        <f t="shared" si="73"/>
        <v>0.35890410958904112</v>
      </c>
      <c r="M267" s="132" t="s">
        <v>547</v>
      </c>
      <c r="N267" s="138">
        <v>44214</v>
      </c>
      <c r="O267" s="54"/>
      <c r="P267" s="54"/>
      <c r="Q267" s="198"/>
      <c r="R267" s="37" t="s">
        <v>855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157</v>
      </c>
      <c r="B268" s="161">
        <v>44140</v>
      </c>
      <c r="C268" s="161"/>
      <c r="D268" s="162" t="s">
        <v>337</v>
      </c>
      <c r="E268" s="163" t="s">
        <v>545</v>
      </c>
      <c r="F268" s="163">
        <v>247.5</v>
      </c>
      <c r="G268" s="163"/>
      <c r="H268" s="163">
        <v>320</v>
      </c>
      <c r="I268" s="165">
        <v>320</v>
      </c>
      <c r="J268" s="135" t="s">
        <v>631</v>
      </c>
      <c r="K268" s="136">
        <f t="shared" si="72"/>
        <v>72.5</v>
      </c>
      <c r="L268" s="137">
        <f t="shared" si="73"/>
        <v>0.29292929292929293</v>
      </c>
      <c r="M268" s="132" t="s">
        <v>547</v>
      </c>
      <c r="N268" s="138">
        <v>44323</v>
      </c>
      <c r="O268" s="54"/>
      <c r="P268" s="54"/>
      <c r="Q268" s="198"/>
      <c r="R268" s="37" t="s">
        <v>855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158</v>
      </c>
      <c r="B269" s="161">
        <v>44140</v>
      </c>
      <c r="C269" s="161"/>
      <c r="D269" s="162" t="s">
        <v>199</v>
      </c>
      <c r="E269" s="163" t="s">
        <v>545</v>
      </c>
      <c r="F269" s="133">
        <v>925</v>
      </c>
      <c r="G269" s="163"/>
      <c r="H269" s="163">
        <v>1095</v>
      </c>
      <c r="I269" s="165">
        <v>1093</v>
      </c>
      <c r="J269" s="135" t="s">
        <v>771</v>
      </c>
      <c r="K269" s="136">
        <f t="shared" si="72"/>
        <v>170</v>
      </c>
      <c r="L269" s="137">
        <f t="shared" si="73"/>
        <v>0.18378378378378379</v>
      </c>
      <c r="M269" s="132" t="s">
        <v>547</v>
      </c>
      <c r="N269" s="138">
        <v>44201</v>
      </c>
      <c r="O269" s="54"/>
      <c r="P269" s="54"/>
      <c r="Q269" s="198"/>
      <c r="R269" s="37" t="s">
        <v>855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159</v>
      </c>
      <c r="B270" s="161">
        <v>44140</v>
      </c>
      <c r="C270" s="161"/>
      <c r="D270" s="162" t="s">
        <v>355</v>
      </c>
      <c r="E270" s="163" t="s">
        <v>545</v>
      </c>
      <c r="F270" s="133">
        <v>332.5</v>
      </c>
      <c r="G270" s="163"/>
      <c r="H270" s="163">
        <v>393</v>
      </c>
      <c r="I270" s="165">
        <v>406</v>
      </c>
      <c r="J270" s="135" t="s">
        <v>772</v>
      </c>
      <c r="K270" s="136">
        <f t="shared" si="72"/>
        <v>60.5</v>
      </c>
      <c r="L270" s="137">
        <f t="shared" si="73"/>
        <v>0.18195488721804512</v>
      </c>
      <c r="M270" s="132" t="s">
        <v>547</v>
      </c>
      <c r="N270" s="138">
        <v>44256</v>
      </c>
      <c r="O270" s="54"/>
      <c r="P270" s="54"/>
      <c r="Q270" s="198"/>
      <c r="R270" s="37" t="s">
        <v>855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160</v>
      </c>
      <c r="B271" s="161">
        <v>44141</v>
      </c>
      <c r="C271" s="161"/>
      <c r="D271" s="162" t="s">
        <v>459</v>
      </c>
      <c r="E271" s="163" t="s">
        <v>545</v>
      </c>
      <c r="F271" s="133">
        <v>231</v>
      </c>
      <c r="G271" s="163"/>
      <c r="H271" s="163">
        <v>281</v>
      </c>
      <c r="I271" s="165">
        <v>281</v>
      </c>
      <c r="J271" s="135" t="s">
        <v>631</v>
      </c>
      <c r="K271" s="136">
        <f t="shared" si="72"/>
        <v>50</v>
      </c>
      <c r="L271" s="137">
        <f t="shared" si="73"/>
        <v>0.21645021645021645</v>
      </c>
      <c r="M271" s="132" t="s">
        <v>547</v>
      </c>
      <c r="N271" s="138">
        <v>44358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161</v>
      </c>
      <c r="B272" s="161">
        <v>44187</v>
      </c>
      <c r="C272" s="161"/>
      <c r="D272" s="162" t="s">
        <v>773</v>
      </c>
      <c r="E272" s="163" t="s">
        <v>545</v>
      </c>
      <c r="F272" s="133">
        <v>190</v>
      </c>
      <c r="G272" s="163"/>
      <c r="H272" s="163">
        <v>239</v>
      </c>
      <c r="I272" s="165">
        <v>239</v>
      </c>
      <c r="J272" s="135" t="s">
        <v>774</v>
      </c>
      <c r="K272" s="136">
        <f t="shared" si="72"/>
        <v>49</v>
      </c>
      <c r="L272" s="137">
        <f t="shared" si="73"/>
        <v>0.25789473684210529</v>
      </c>
      <c r="M272" s="132" t="s">
        <v>547</v>
      </c>
      <c r="N272" s="138">
        <v>44844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162</v>
      </c>
      <c r="B273" s="161">
        <v>44258</v>
      </c>
      <c r="C273" s="161"/>
      <c r="D273" s="162" t="s">
        <v>769</v>
      </c>
      <c r="E273" s="163" t="s">
        <v>545</v>
      </c>
      <c r="F273" s="133">
        <v>495</v>
      </c>
      <c r="G273" s="163"/>
      <c r="H273" s="163">
        <v>595</v>
      </c>
      <c r="I273" s="165">
        <v>590</v>
      </c>
      <c r="J273" s="135" t="s">
        <v>567</v>
      </c>
      <c r="K273" s="136">
        <f t="shared" si="72"/>
        <v>100</v>
      </c>
      <c r="L273" s="137">
        <f t="shared" si="73"/>
        <v>0.20202020202020202</v>
      </c>
      <c r="M273" s="132" t="s">
        <v>547</v>
      </c>
      <c r="N273" s="138">
        <v>44589</v>
      </c>
      <c r="O273" s="54"/>
      <c r="P273" s="54"/>
      <c r="Q273" s="198"/>
      <c r="R273" s="37" t="s">
        <v>855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163</v>
      </c>
      <c r="B274" s="161">
        <v>44274</v>
      </c>
      <c r="C274" s="161"/>
      <c r="D274" s="162" t="s">
        <v>355</v>
      </c>
      <c r="E274" s="163" t="s">
        <v>545</v>
      </c>
      <c r="F274" s="133">
        <v>355</v>
      </c>
      <c r="G274" s="163"/>
      <c r="H274" s="163">
        <v>422.5</v>
      </c>
      <c r="I274" s="165">
        <v>420</v>
      </c>
      <c r="J274" s="135" t="s">
        <v>775</v>
      </c>
      <c r="K274" s="136">
        <f t="shared" si="72"/>
        <v>67.5</v>
      </c>
      <c r="L274" s="137">
        <f t="shared" si="73"/>
        <v>0.19014084507042253</v>
      </c>
      <c r="M274" s="132" t="s">
        <v>547</v>
      </c>
      <c r="N274" s="138">
        <v>44361</v>
      </c>
      <c r="O274" s="54"/>
      <c r="P274" s="54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164</v>
      </c>
      <c r="B275" s="161">
        <v>44295</v>
      </c>
      <c r="C275" s="161"/>
      <c r="D275" s="162" t="s">
        <v>319</v>
      </c>
      <c r="E275" s="163" t="s">
        <v>545</v>
      </c>
      <c r="F275" s="133">
        <v>555</v>
      </c>
      <c r="G275" s="163"/>
      <c r="H275" s="163">
        <v>663</v>
      </c>
      <c r="I275" s="165">
        <v>663</v>
      </c>
      <c r="J275" s="135" t="s">
        <v>776</v>
      </c>
      <c r="K275" s="136">
        <f t="shared" si="72"/>
        <v>108</v>
      </c>
      <c r="L275" s="137">
        <f t="shared" si="73"/>
        <v>0.19459459459459461</v>
      </c>
      <c r="M275" s="132" t="s">
        <v>547</v>
      </c>
      <c r="N275" s="138">
        <v>44321</v>
      </c>
      <c r="O275" s="54"/>
      <c r="P275" s="54"/>
      <c r="Q275" s="198"/>
      <c r="R275" s="37" t="s">
        <v>855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165</v>
      </c>
      <c r="B276" s="161">
        <v>44308</v>
      </c>
      <c r="C276" s="161"/>
      <c r="D276" s="162" t="s">
        <v>740</v>
      </c>
      <c r="E276" s="163" t="s">
        <v>545</v>
      </c>
      <c r="F276" s="133">
        <v>126.5</v>
      </c>
      <c r="G276" s="163"/>
      <c r="H276" s="163">
        <v>155</v>
      </c>
      <c r="I276" s="165">
        <v>155</v>
      </c>
      <c r="J276" s="135" t="s">
        <v>631</v>
      </c>
      <c r="K276" s="136">
        <f t="shared" si="72"/>
        <v>28.5</v>
      </c>
      <c r="L276" s="137">
        <f t="shared" si="73"/>
        <v>0.22529644268774704</v>
      </c>
      <c r="M276" s="132" t="s">
        <v>547</v>
      </c>
      <c r="N276" s="138">
        <v>44362</v>
      </c>
      <c r="O276" s="54"/>
      <c r="P276" s="54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39">
        <v>166</v>
      </c>
      <c r="B277" s="170">
        <v>44368</v>
      </c>
      <c r="C277" s="170"/>
      <c r="D277" s="141" t="s">
        <v>777</v>
      </c>
      <c r="E277" s="143" t="s">
        <v>545</v>
      </c>
      <c r="F277" s="171">
        <v>287.5</v>
      </c>
      <c r="G277" s="143"/>
      <c r="H277" s="143">
        <v>245</v>
      </c>
      <c r="I277" s="144">
        <v>344</v>
      </c>
      <c r="J277" s="145" t="s">
        <v>778</v>
      </c>
      <c r="K277" s="146">
        <f t="shared" si="72"/>
        <v>-42.5</v>
      </c>
      <c r="L277" s="147">
        <f t="shared" si="73"/>
        <v>-0.14782608695652175</v>
      </c>
      <c r="M277" s="143" t="s">
        <v>557</v>
      </c>
      <c r="N277" s="140">
        <v>44508</v>
      </c>
      <c r="O277" s="54"/>
      <c r="P277" s="54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167</v>
      </c>
      <c r="B278" s="161">
        <v>44368</v>
      </c>
      <c r="C278" s="161"/>
      <c r="D278" s="162" t="s">
        <v>459</v>
      </c>
      <c r="E278" s="163" t="s">
        <v>545</v>
      </c>
      <c r="F278" s="133">
        <v>241</v>
      </c>
      <c r="G278" s="163"/>
      <c r="H278" s="163">
        <v>298</v>
      </c>
      <c r="I278" s="165">
        <v>320</v>
      </c>
      <c r="J278" s="135" t="s">
        <v>631</v>
      </c>
      <c r="K278" s="136">
        <f t="shared" si="72"/>
        <v>57</v>
      </c>
      <c r="L278" s="137">
        <f t="shared" si="73"/>
        <v>0.23651452282157676</v>
      </c>
      <c r="M278" s="132" t="s">
        <v>547</v>
      </c>
      <c r="N278" s="138">
        <v>44802</v>
      </c>
      <c r="O278" s="54"/>
      <c r="P278" s="54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168</v>
      </c>
      <c r="B279" s="161">
        <v>44406</v>
      </c>
      <c r="C279" s="161"/>
      <c r="D279" s="162" t="s">
        <v>740</v>
      </c>
      <c r="E279" s="163" t="s">
        <v>545</v>
      </c>
      <c r="F279" s="133">
        <v>162.5</v>
      </c>
      <c r="G279" s="163"/>
      <c r="H279" s="163">
        <v>200</v>
      </c>
      <c r="I279" s="165">
        <v>200</v>
      </c>
      <c r="J279" s="135" t="s">
        <v>631</v>
      </c>
      <c r="K279" s="136">
        <f t="shared" si="72"/>
        <v>37.5</v>
      </c>
      <c r="L279" s="137">
        <f t="shared" si="73"/>
        <v>0.23076923076923078</v>
      </c>
      <c r="M279" s="132" t="s">
        <v>547</v>
      </c>
      <c r="N279" s="138">
        <v>44802</v>
      </c>
      <c r="O279" s="54"/>
      <c r="P279" s="54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169</v>
      </c>
      <c r="B280" s="161">
        <v>44462</v>
      </c>
      <c r="C280" s="161"/>
      <c r="D280" s="162" t="s">
        <v>423</v>
      </c>
      <c r="E280" s="163" t="s">
        <v>545</v>
      </c>
      <c r="F280" s="133">
        <v>1235</v>
      </c>
      <c r="G280" s="163"/>
      <c r="H280" s="163">
        <v>1505</v>
      </c>
      <c r="I280" s="165">
        <v>1500</v>
      </c>
      <c r="J280" s="135" t="s">
        <v>631</v>
      </c>
      <c r="K280" s="136">
        <f t="shared" si="72"/>
        <v>270</v>
      </c>
      <c r="L280" s="137">
        <f t="shared" si="73"/>
        <v>0.21862348178137653</v>
      </c>
      <c r="M280" s="132" t="s">
        <v>547</v>
      </c>
      <c r="N280" s="138">
        <v>44564</v>
      </c>
      <c r="O280" s="54"/>
      <c r="P280" s="54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170</v>
      </c>
      <c r="B281" s="161">
        <v>44480</v>
      </c>
      <c r="C281" s="161"/>
      <c r="D281" s="162" t="s">
        <v>779</v>
      </c>
      <c r="E281" s="163" t="s">
        <v>545</v>
      </c>
      <c r="F281" s="133">
        <v>58.75</v>
      </c>
      <c r="G281" s="163"/>
      <c r="H281" s="163">
        <v>64.25</v>
      </c>
      <c r="I281" s="165"/>
      <c r="J281" s="135" t="s">
        <v>631</v>
      </c>
      <c r="K281" s="136">
        <f t="shared" si="72"/>
        <v>5.5</v>
      </c>
      <c r="L281" s="137">
        <f t="shared" si="73"/>
        <v>9.3617021276595741E-2</v>
      </c>
      <c r="M281" s="132" t="s">
        <v>547</v>
      </c>
      <c r="N281" s="138">
        <v>45322</v>
      </c>
      <c r="O281" s="54"/>
      <c r="P281" s="54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171</v>
      </c>
      <c r="B282" s="130">
        <v>44481</v>
      </c>
      <c r="C282" s="130"/>
      <c r="D282" s="131" t="s">
        <v>273</v>
      </c>
      <c r="E282" s="132" t="s">
        <v>545</v>
      </c>
      <c r="F282" s="133">
        <v>315</v>
      </c>
      <c r="G282" s="132"/>
      <c r="H282" s="132">
        <v>335</v>
      </c>
      <c r="I282" s="134">
        <v>380</v>
      </c>
      <c r="J282" s="135" t="s">
        <v>822</v>
      </c>
      <c r="K282" s="136">
        <f t="shared" si="72"/>
        <v>20</v>
      </c>
      <c r="L282" s="137">
        <f t="shared" si="73"/>
        <v>6.3492063492063489E-2</v>
      </c>
      <c r="M282" s="132" t="s">
        <v>547</v>
      </c>
      <c r="N282" s="138">
        <v>45297</v>
      </c>
      <c r="O282" s="54"/>
      <c r="P282" s="54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172</v>
      </c>
      <c r="B283" s="130">
        <v>44481</v>
      </c>
      <c r="C283" s="130"/>
      <c r="D283" s="131" t="s">
        <v>780</v>
      </c>
      <c r="E283" s="132" t="s">
        <v>545</v>
      </c>
      <c r="F283" s="133">
        <v>45.5</v>
      </c>
      <c r="G283" s="132"/>
      <c r="H283" s="132">
        <v>56.5</v>
      </c>
      <c r="I283" s="134">
        <v>56</v>
      </c>
      <c r="J283" s="135" t="s">
        <v>631</v>
      </c>
      <c r="K283" s="136">
        <f t="shared" si="72"/>
        <v>11</v>
      </c>
      <c r="L283" s="137">
        <f t="shared" si="73"/>
        <v>0.24175824175824176</v>
      </c>
      <c r="M283" s="132" t="s">
        <v>547</v>
      </c>
      <c r="N283" s="138">
        <v>44881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173</v>
      </c>
      <c r="B284" s="130">
        <v>44551</v>
      </c>
      <c r="C284" s="130"/>
      <c r="D284" s="131" t="s">
        <v>128</v>
      </c>
      <c r="E284" s="132" t="s">
        <v>545</v>
      </c>
      <c r="F284" s="133">
        <v>2300</v>
      </c>
      <c r="G284" s="132"/>
      <c r="H284" s="132">
        <f>(2820+2200)/2</f>
        <v>2510</v>
      </c>
      <c r="I284" s="134">
        <v>3000</v>
      </c>
      <c r="J284" s="135" t="s">
        <v>781</v>
      </c>
      <c r="K284" s="136">
        <f t="shared" si="72"/>
        <v>210</v>
      </c>
      <c r="L284" s="137">
        <f t="shared" si="73"/>
        <v>9.1304347826086957E-2</v>
      </c>
      <c r="M284" s="132" t="s">
        <v>547</v>
      </c>
      <c r="N284" s="138">
        <v>44649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174</v>
      </c>
      <c r="B285" s="130">
        <v>44606</v>
      </c>
      <c r="C285" s="130"/>
      <c r="D285" s="131" t="s">
        <v>413</v>
      </c>
      <c r="E285" s="132" t="s">
        <v>545</v>
      </c>
      <c r="F285" s="133">
        <v>635</v>
      </c>
      <c r="G285" s="132"/>
      <c r="H285" s="132">
        <v>700</v>
      </c>
      <c r="I285" s="134">
        <v>764</v>
      </c>
      <c r="J285" s="135" t="s">
        <v>806</v>
      </c>
      <c r="K285" s="136">
        <f t="shared" si="72"/>
        <v>65</v>
      </c>
      <c r="L285" s="137">
        <f t="shared" si="73"/>
        <v>0.10236220472440945</v>
      </c>
      <c r="M285" s="132" t="s">
        <v>547</v>
      </c>
      <c r="N285" s="138">
        <v>45159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175</v>
      </c>
      <c r="B286" s="130">
        <v>44613</v>
      </c>
      <c r="C286" s="130"/>
      <c r="D286" s="131" t="s">
        <v>423</v>
      </c>
      <c r="E286" s="132" t="s">
        <v>545</v>
      </c>
      <c r="F286" s="133">
        <v>1255</v>
      </c>
      <c r="G286" s="132"/>
      <c r="H286" s="132">
        <v>1515</v>
      </c>
      <c r="I286" s="134">
        <v>1510</v>
      </c>
      <c r="J286" s="135" t="s">
        <v>631</v>
      </c>
      <c r="K286" s="136">
        <f t="shared" si="72"/>
        <v>260</v>
      </c>
      <c r="L286" s="137">
        <f t="shared" si="73"/>
        <v>0.20717131474103587</v>
      </c>
      <c r="M286" s="132" t="s">
        <v>547</v>
      </c>
      <c r="N286" s="138">
        <v>44834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259">
        <v>176</v>
      </c>
      <c r="B287" s="250">
        <v>44670</v>
      </c>
      <c r="C287" s="250"/>
      <c r="D287" s="251" t="s">
        <v>510</v>
      </c>
      <c r="E287" s="252" t="s">
        <v>545</v>
      </c>
      <c r="F287" s="253">
        <v>445</v>
      </c>
      <c r="G287" s="253"/>
      <c r="H287" s="253">
        <v>460</v>
      </c>
      <c r="I287" s="253">
        <v>553</v>
      </c>
      <c r="J287" s="254" t="s">
        <v>844</v>
      </c>
      <c r="K287" s="255">
        <f t="shared" ref="K287" si="74">H287-F287</f>
        <v>15</v>
      </c>
      <c r="L287" s="256">
        <f t="shared" ref="L287" si="75">K287/F287</f>
        <v>3.3707865168539325E-2</v>
      </c>
      <c r="M287" s="257" t="s">
        <v>564</v>
      </c>
      <c r="N287" s="258">
        <v>45397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177</v>
      </c>
      <c r="B288" s="161">
        <v>44746</v>
      </c>
      <c r="C288" s="161"/>
      <c r="D288" s="162" t="s">
        <v>782</v>
      </c>
      <c r="E288" s="163" t="s">
        <v>545</v>
      </c>
      <c r="F288" s="163">
        <v>207.5</v>
      </c>
      <c r="G288" s="163"/>
      <c r="H288" s="163">
        <v>254</v>
      </c>
      <c r="I288" s="165">
        <v>254</v>
      </c>
      <c r="J288" s="135" t="s">
        <v>631</v>
      </c>
      <c r="K288" s="136">
        <f t="shared" ref="K288:K298" si="76">H288-F288</f>
        <v>46.5</v>
      </c>
      <c r="L288" s="137">
        <f t="shared" ref="L288:L298" si="77">K288/F288</f>
        <v>0.22409638554216868</v>
      </c>
      <c r="M288" s="132" t="s">
        <v>547</v>
      </c>
      <c r="N288" s="138">
        <v>44792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178</v>
      </c>
      <c r="B289" s="161">
        <v>44775</v>
      </c>
      <c r="C289" s="161"/>
      <c r="D289" s="162" t="s">
        <v>461</v>
      </c>
      <c r="E289" s="163" t="s">
        <v>545</v>
      </c>
      <c r="F289" s="163">
        <v>31.25</v>
      </c>
      <c r="G289" s="163"/>
      <c r="H289" s="163">
        <v>38.75</v>
      </c>
      <c r="I289" s="165">
        <v>38</v>
      </c>
      <c r="J289" s="135" t="s">
        <v>631</v>
      </c>
      <c r="K289" s="136">
        <f t="shared" si="76"/>
        <v>7.5</v>
      </c>
      <c r="L289" s="137">
        <f t="shared" si="77"/>
        <v>0.24</v>
      </c>
      <c r="M289" s="132" t="s">
        <v>547</v>
      </c>
      <c r="N289" s="138">
        <v>44844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179</v>
      </c>
      <c r="B290" s="161">
        <v>44841</v>
      </c>
      <c r="C290" s="161"/>
      <c r="D290" s="162" t="s">
        <v>783</v>
      </c>
      <c r="E290" s="163" t="s">
        <v>545</v>
      </c>
      <c r="F290" s="133">
        <v>665</v>
      </c>
      <c r="G290" s="163"/>
      <c r="H290" s="163">
        <v>807.5</v>
      </c>
      <c r="I290" s="165">
        <v>840</v>
      </c>
      <c r="J290" s="135" t="s">
        <v>781</v>
      </c>
      <c r="K290" s="136">
        <f t="shared" si="76"/>
        <v>142.5</v>
      </c>
      <c r="L290" s="137">
        <f t="shared" si="77"/>
        <v>0.21428571428571427</v>
      </c>
      <c r="M290" s="132" t="s">
        <v>547</v>
      </c>
      <c r="N290" s="138">
        <v>45097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180</v>
      </c>
      <c r="B291" s="161">
        <v>44844</v>
      </c>
      <c r="C291" s="161"/>
      <c r="D291" s="162" t="s">
        <v>415</v>
      </c>
      <c r="E291" s="163" t="s">
        <v>545</v>
      </c>
      <c r="F291" s="133">
        <v>227.5</v>
      </c>
      <c r="G291" s="163"/>
      <c r="H291" s="163">
        <v>270</v>
      </c>
      <c r="I291" s="165">
        <v>291</v>
      </c>
      <c r="J291" s="135" t="s">
        <v>808</v>
      </c>
      <c r="K291" s="136">
        <f t="shared" si="76"/>
        <v>42.5</v>
      </c>
      <c r="L291" s="137">
        <f t="shared" si="77"/>
        <v>0.18681318681318682</v>
      </c>
      <c r="M291" s="132" t="s">
        <v>547</v>
      </c>
      <c r="N291" s="138">
        <v>45160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181</v>
      </c>
      <c r="B292" s="161">
        <v>44845</v>
      </c>
      <c r="C292" s="161"/>
      <c r="D292" s="162" t="s">
        <v>413</v>
      </c>
      <c r="E292" s="163" t="s">
        <v>545</v>
      </c>
      <c r="F292" s="133">
        <v>555</v>
      </c>
      <c r="G292" s="163"/>
      <c r="H292" s="163">
        <v>700</v>
      </c>
      <c r="I292" s="165">
        <v>765</v>
      </c>
      <c r="J292" s="135" t="s">
        <v>807</v>
      </c>
      <c r="K292" s="136">
        <f t="shared" si="76"/>
        <v>145</v>
      </c>
      <c r="L292" s="137">
        <f t="shared" si="77"/>
        <v>0.26126126126126126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182</v>
      </c>
      <c r="B293" s="161">
        <v>44981</v>
      </c>
      <c r="C293" s="161"/>
      <c r="D293" s="162" t="s">
        <v>428</v>
      </c>
      <c r="E293" s="163" t="s">
        <v>545</v>
      </c>
      <c r="F293" s="133">
        <v>1675</v>
      </c>
      <c r="G293" s="163"/>
      <c r="H293" s="163">
        <v>2080</v>
      </c>
      <c r="I293" s="165">
        <v>2080</v>
      </c>
      <c r="J293" s="135" t="s">
        <v>631</v>
      </c>
      <c r="K293" s="136">
        <f t="shared" si="76"/>
        <v>405</v>
      </c>
      <c r="L293" s="137">
        <f t="shared" si="77"/>
        <v>0.2417910447761194</v>
      </c>
      <c r="M293" s="132" t="s">
        <v>547</v>
      </c>
      <c r="N293" s="138">
        <v>45119</v>
      </c>
      <c r="O293" s="54"/>
      <c r="P293" s="54"/>
      <c r="R293" s="37" t="s">
        <v>858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183</v>
      </c>
      <c r="B294" s="161">
        <v>44986</v>
      </c>
      <c r="C294" s="161"/>
      <c r="D294" s="162" t="s">
        <v>461</v>
      </c>
      <c r="E294" s="163" t="s">
        <v>545</v>
      </c>
      <c r="F294" s="133">
        <v>57.5</v>
      </c>
      <c r="G294" s="163"/>
      <c r="H294" s="163">
        <v>120</v>
      </c>
      <c r="I294" s="165">
        <v>120</v>
      </c>
      <c r="J294" s="135" t="s">
        <v>631</v>
      </c>
      <c r="K294" s="136">
        <f t="shared" si="76"/>
        <v>62.5</v>
      </c>
      <c r="L294" s="137">
        <f t="shared" si="77"/>
        <v>1.0869565217391304</v>
      </c>
      <c r="M294" s="132" t="s">
        <v>547</v>
      </c>
      <c r="N294" s="138">
        <v>45049</v>
      </c>
      <c r="O294" s="54"/>
      <c r="P294" s="54"/>
      <c r="R294" s="37" t="s">
        <v>858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184</v>
      </c>
      <c r="B295" s="161">
        <v>45008</v>
      </c>
      <c r="C295" s="161"/>
      <c r="D295" s="162" t="s">
        <v>475</v>
      </c>
      <c r="E295" s="163" t="s">
        <v>545</v>
      </c>
      <c r="F295" s="133">
        <v>2765</v>
      </c>
      <c r="G295" s="163"/>
      <c r="H295" s="163">
        <v>3547.5</v>
      </c>
      <c r="I295" s="165">
        <v>3523</v>
      </c>
      <c r="J295" s="135" t="s">
        <v>631</v>
      </c>
      <c r="K295" s="136">
        <f t="shared" si="76"/>
        <v>782.5</v>
      </c>
      <c r="L295" s="137">
        <f t="shared" si="77"/>
        <v>0.28300180831826399</v>
      </c>
      <c r="M295" s="132" t="s">
        <v>547</v>
      </c>
      <c r="N295" s="138">
        <v>45177</v>
      </c>
      <c r="O295" s="54"/>
      <c r="P295" s="54"/>
      <c r="R295" s="37" t="s">
        <v>858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185</v>
      </c>
      <c r="B296" s="161">
        <v>45027</v>
      </c>
      <c r="C296" s="161"/>
      <c r="D296" s="162" t="s">
        <v>784</v>
      </c>
      <c r="E296" s="163" t="s">
        <v>545</v>
      </c>
      <c r="F296" s="163">
        <v>460</v>
      </c>
      <c r="G296" s="163"/>
      <c r="H296" s="163">
        <v>825</v>
      </c>
      <c r="I296" s="165">
        <v>810</v>
      </c>
      <c r="J296" s="135" t="s">
        <v>631</v>
      </c>
      <c r="K296" s="136">
        <f t="shared" si="76"/>
        <v>365</v>
      </c>
      <c r="L296" s="137">
        <f t="shared" si="77"/>
        <v>0.79347826086956519</v>
      </c>
      <c r="M296" s="132" t="s">
        <v>547</v>
      </c>
      <c r="N296" s="138">
        <v>45155</v>
      </c>
      <c r="O296" s="54"/>
      <c r="P296" s="54"/>
      <c r="R296" s="37" t="s">
        <v>858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186</v>
      </c>
      <c r="B297" s="161">
        <v>45050</v>
      </c>
      <c r="C297" s="161"/>
      <c r="D297" s="162" t="s">
        <v>41</v>
      </c>
      <c r="E297" s="163" t="s">
        <v>545</v>
      </c>
      <c r="F297" s="163">
        <v>3630</v>
      </c>
      <c r="G297" s="163"/>
      <c r="H297" s="163">
        <v>5150</v>
      </c>
      <c r="I297" s="165">
        <v>5040</v>
      </c>
      <c r="J297" s="135" t="s">
        <v>631</v>
      </c>
      <c r="K297" s="136">
        <f t="shared" si="76"/>
        <v>1520</v>
      </c>
      <c r="L297" s="137">
        <f t="shared" si="77"/>
        <v>0.41873278236914602</v>
      </c>
      <c r="M297" s="132" t="s">
        <v>547</v>
      </c>
      <c r="N297" s="138">
        <v>45344</v>
      </c>
      <c r="O297" s="54"/>
      <c r="P297" s="54"/>
      <c r="R297" s="37" t="s">
        <v>858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187</v>
      </c>
      <c r="B298" s="161">
        <v>45075</v>
      </c>
      <c r="C298" s="161"/>
      <c r="D298" s="162" t="s">
        <v>785</v>
      </c>
      <c r="E298" s="163" t="s">
        <v>545</v>
      </c>
      <c r="F298" s="133">
        <v>585</v>
      </c>
      <c r="G298" s="163"/>
      <c r="H298" s="163">
        <v>732</v>
      </c>
      <c r="I298" s="165">
        <v>732</v>
      </c>
      <c r="J298" s="135" t="s">
        <v>631</v>
      </c>
      <c r="K298" s="136">
        <f t="shared" si="76"/>
        <v>147</v>
      </c>
      <c r="L298" s="137">
        <f t="shared" si="77"/>
        <v>0.25128205128205128</v>
      </c>
      <c r="M298" s="132" t="s">
        <v>547</v>
      </c>
      <c r="N298" s="138">
        <v>45152</v>
      </c>
      <c r="O298" s="54"/>
      <c r="P298" s="54"/>
      <c r="R298" s="37" t="s">
        <v>858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188</v>
      </c>
      <c r="B299" s="161">
        <v>45078</v>
      </c>
      <c r="C299" s="161"/>
      <c r="D299" s="162" t="s">
        <v>500</v>
      </c>
      <c r="E299" s="163" t="s">
        <v>545</v>
      </c>
      <c r="F299" s="133">
        <v>3310</v>
      </c>
      <c r="G299" s="163"/>
      <c r="H299" s="163">
        <v>4300</v>
      </c>
      <c r="I299" s="165">
        <v>4300</v>
      </c>
      <c r="J299" s="135" t="s">
        <v>631</v>
      </c>
      <c r="K299" s="136">
        <f t="shared" ref="K299" si="78">H299-F299</f>
        <v>990</v>
      </c>
      <c r="L299" s="137">
        <f t="shared" ref="L299" si="79">K299/F299</f>
        <v>0.29909365558912387</v>
      </c>
      <c r="M299" s="132" t="s">
        <v>547</v>
      </c>
      <c r="N299" s="138">
        <v>45436</v>
      </c>
      <c r="O299" s="54"/>
      <c r="P299" s="54"/>
      <c r="R299" s="37" t="s">
        <v>858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F299" s="37"/>
      <c r="AG299" s="54"/>
      <c r="AI299" s="37"/>
      <c r="AK299" s="37"/>
      <c r="AL299" s="54"/>
    </row>
    <row r="300" spans="1:38" ht="12.75" customHeight="1">
      <c r="A300" s="160">
        <v>189</v>
      </c>
      <c r="B300" s="161">
        <v>45103</v>
      </c>
      <c r="C300" s="161"/>
      <c r="D300" s="162" t="s">
        <v>803</v>
      </c>
      <c r="E300" s="163" t="s">
        <v>545</v>
      </c>
      <c r="F300" s="133">
        <v>282.5</v>
      </c>
      <c r="G300" s="163"/>
      <c r="H300" s="163">
        <v>383</v>
      </c>
      <c r="I300" s="165">
        <v>383</v>
      </c>
      <c r="J300" s="135" t="s">
        <v>631</v>
      </c>
      <c r="K300" s="136">
        <f>H300-F300</f>
        <v>100.5</v>
      </c>
      <c r="L300" s="137">
        <f>K300/F300</f>
        <v>0.35575221238938054</v>
      </c>
      <c r="M300" s="132" t="s">
        <v>547</v>
      </c>
      <c r="N300" s="138">
        <v>45265</v>
      </c>
      <c r="O300" s="54"/>
      <c r="P300" s="54"/>
      <c r="R300" s="37" t="s">
        <v>858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F300" s="37"/>
      <c r="AG300" s="54"/>
      <c r="AI300" s="37"/>
      <c r="AK300" s="37"/>
      <c r="AL300" s="54"/>
    </row>
    <row r="301" spans="1:38" ht="12.75" customHeight="1">
      <c r="A301" s="160">
        <v>190</v>
      </c>
      <c r="B301" s="161">
        <v>45120</v>
      </c>
      <c r="C301" s="161"/>
      <c r="D301" s="162" t="s">
        <v>499</v>
      </c>
      <c r="E301" s="163" t="s">
        <v>545</v>
      </c>
      <c r="F301" s="133">
        <v>2312.5</v>
      </c>
      <c r="G301" s="163"/>
      <c r="H301" s="163">
        <v>2935</v>
      </c>
      <c r="I301" s="165">
        <v>2935</v>
      </c>
      <c r="J301" s="135" t="s">
        <v>631</v>
      </c>
      <c r="K301" s="136">
        <f>H301-F301</f>
        <v>622.5</v>
      </c>
      <c r="L301" s="137">
        <f>K301/F301</f>
        <v>0.26918918918918922</v>
      </c>
      <c r="M301" s="132" t="s">
        <v>547</v>
      </c>
      <c r="N301" s="138">
        <v>45177</v>
      </c>
      <c r="O301" s="54"/>
      <c r="P301" s="54"/>
      <c r="R301" s="37" t="s">
        <v>858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191</v>
      </c>
      <c r="B302" s="161">
        <v>45125</v>
      </c>
      <c r="C302" s="161"/>
      <c r="D302" s="162" t="s">
        <v>199</v>
      </c>
      <c r="E302" s="163" t="s">
        <v>545</v>
      </c>
      <c r="F302" s="133">
        <v>3980</v>
      </c>
      <c r="G302" s="163"/>
      <c r="H302" s="163">
        <v>4895</v>
      </c>
      <c r="I302" s="165">
        <v>4895</v>
      </c>
      <c r="J302" s="135" t="s">
        <v>631</v>
      </c>
      <c r="K302" s="136">
        <f>H302-F302</f>
        <v>915</v>
      </c>
      <c r="L302" s="137">
        <f>K302/F302</f>
        <v>0.22989949748743718</v>
      </c>
      <c r="M302" s="132" t="s">
        <v>547</v>
      </c>
      <c r="N302" s="138">
        <v>45155</v>
      </c>
      <c r="O302" s="54"/>
      <c r="P302" s="54"/>
      <c r="R302" s="37" t="s">
        <v>858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60">
        <v>192</v>
      </c>
      <c r="B303" s="161">
        <v>45145</v>
      </c>
      <c r="C303" s="161"/>
      <c r="D303" s="162" t="s">
        <v>805</v>
      </c>
      <c r="E303" s="163" t="s">
        <v>545</v>
      </c>
      <c r="F303" s="133">
        <v>565</v>
      </c>
      <c r="G303" s="163"/>
      <c r="H303" s="163">
        <v>725</v>
      </c>
      <c r="I303" s="165">
        <v>725</v>
      </c>
      <c r="J303" s="135" t="s">
        <v>631</v>
      </c>
      <c r="K303" s="136">
        <f>H303-F303</f>
        <v>160</v>
      </c>
      <c r="L303" s="137">
        <f>K303/F303</f>
        <v>0.2831858407079646</v>
      </c>
      <c r="M303" s="132" t="s">
        <v>547</v>
      </c>
      <c r="N303" s="138">
        <v>45169</v>
      </c>
      <c r="O303" s="54"/>
      <c r="P303" s="54"/>
      <c r="R303" s="37" t="s">
        <v>858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193</v>
      </c>
      <c r="B304" s="233">
        <v>45167</v>
      </c>
      <c r="C304" s="233"/>
      <c r="D304" s="234" t="s">
        <v>809</v>
      </c>
      <c r="E304" s="235" t="s">
        <v>545</v>
      </c>
      <c r="F304" s="133">
        <v>700</v>
      </c>
      <c r="G304" s="235"/>
      <c r="H304" s="235">
        <v>950</v>
      </c>
      <c r="I304" s="236">
        <v>950</v>
      </c>
      <c r="J304" s="237" t="s">
        <v>631</v>
      </c>
      <c r="K304" s="136">
        <f>H304-F304</f>
        <v>250</v>
      </c>
      <c r="L304" s="137">
        <f>K304/F304</f>
        <v>0.35714285714285715</v>
      </c>
      <c r="M304" s="132" t="s">
        <v>547</v>
      </c>
      <c r="N304" s="138">
        <v>45261</v>
      </c>
      <c r="O304" s="54"/>
      <c r="P304" s="54"/>
      <c r="R304" s="37" t="s">
        <v>858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194</v>
      </c>
      <c r="B305" s="179">
        <v>45184</v>
      </c>
      <c r="C305" s="53"/>
      <c r="D305" s="53" t="s">
        <v>502</v>
      </c>
      <c r="E305" s="180" t="s">
        <v>545</v>
      </c>
      <c r="F305" s="51" t="s">
        <v>810</v>
      </c>
      <c r="G305" s="51"/>
      <c r="H305" s="51"/>
      <c r="I305" s="51">
        <v>480</v>
      </c>
      <c r="J305" s="51" t="s">
        <v>546</v>
      </c>
      <c r="K305" s="51"/>
      <c r="L305" s="51"/>
      <c r="M305" s="51"/>
      <c r="N305" s="51"/>
      <c r="O305" s="54"/>
      <c r="P305" s="54"/>
      <c r="R305" s="37" t="s">
        <v>858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195</v>
      </c>
      <c r="B306" s="233">
        <v>45203</v>
      </c>
      <c r="C306" s="233"/>
      <c r="D306" s="234" t="s">
        <v>172</v>
      </c>
      <c r="E306" s="235" t="s">
        <v>545</v>
      </c>
      <c r="F306" s="133">
        <v>992.5</v>
      </c>
      <c r="G306" s="235"/>
      <c r="H306" s="235">
        <v>1198</v>
      </c>
      <c r="I306" s="236">
        <v>1198</v>
      </c>
      <c r="J306" s="237" t="s">
        <v>631</v>
      </c>
      <c r="K306" s="136">
        <f>H306-F306</f>
        <v>205.5</v>
      </c>
      <c r="L306" s="137">
        <f>K306/F306</f>
        <v>0.2070528967254408</v>
      </c>
      <c r="M306" s="132" t="s">
        <v>547</v>
      </c>
      <c r="N306" s="138">
        <v>45392</v>
      </c>
      <c r="O306" s="54"/>
      <c r="P306" s="54"/>
      <c r="R306" s="37" t="s">
        <v>859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196</v>
      </c>
      <c r="B307" s="233">
        <v>45216</v>
      </c>
      <c r="C307" s="233"/>
      <c r="D307" s="234" t="s">
        <v>104</v>
      </c>
      <c r="E307" s="235" t="s">
        <v>545</v>
      </c>
      <c r="F307" s="133">
        <v>5425</v>
      </c>
      <c r="G307" s="235"/>
      <c r="H307" s="235">
        <v>6880</v>
      </c>
      <c r="I307" s="236">
        <v>6870</v>
      </c>
      <c r="J307" s="237" t="s">
        <v>631</v>
      </c>
      <c r="K307" s="136">
        <f>H307-F307</f>
        <v>1455</v>
      </c>
      <c r="L307" s="137">
        <f>K307/F307</f>
        <v>0.26820276497695855</v>
      </c>
      <c r="M307" s="132" t="s">
        <v>547</v>
      </c>
      <c r="N307" s="138">
        <v>45342</v>
      </c>
      <c r="O307" s="54"/>
      <c r="P307" s="54"/>
      <c r="R307" s="37" t="s">
        <v>859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197</v>
      </c>
      <c r="B308" s="233">
        <v>45216</v>
      </c>
      <c r="C308" s="233"/>
      <c r="D308" s="234" t="s">
        <v>811</v>
      </c>
      <c r="E308" s="235" t="s">
        <v>545</v>
      </c>
      <c r="F308" s="133">
        <v>1090</v>
      </c>
      <c r="G308" s="235"/>
      <c r="H308" s="235">
        <v>1415</v>
      </c>
      <c r="I308" s="236">
        <v>1415</v>
      </c>
      <c r="J308" s="237" t="s">
        <v>631</v>
      </c>
      <c r="K308" s="136">
        <f>H308-F308</f>
        <v>325</v>
      </c>
      <c r="L308" s="137">
        <f>K308/F308</f>
        <v>0.29816513761467889</v>
      </c>
      <c r="M308" s="132" t="s">
        <v>547</v>
      </c>
      <c r="N308" s="138">
        <v>45282</v>
      </c>
      <c r="O308" s="54"/>
      <c r="P308" s="54"/>
      <c r="R308" s="37" t="s">
        <v>858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198</v>
      </c>
      <c r="B309" s="233">
        <v>45236</v>
      </c>
      <c r="C309" s="233"/>
      <c r="D309" s="234" t="s">
        <v>814</v>
      </c>
      <c r="E309" s="235" t="s">
        <v>545</v>
      </c>
      <c r="F309" s="133">
        <v>1270</v>
      </c>
      <c r="G309" s="235"/>
      <c r="H309" s="235">
        <v>1613</v>
      </c>
      <c r="I309" s="236">
        <v>1613</v>
      </c>
      <c r="J309" s="237" t="s">
        <v>631</v>
      </c>
      <c r="K309" s="136">
        <f>H309-F309</f>
        <v>343</v>
      </c>
      <c r="L309" s="137">
        <f>K309/F309</f>
        <v>0.27007874015748029</v>
      </c>
      <c r="M309" s="132" t="s">
        <v>547</v>
      </c>
      <c r="N309" s="138">
        <v>45246</v>
      </c>
      <c r="O309" s="54"/>
      <c r="P309" s="54"/>
      <c r="R309" s="37" t="s">
        <v>859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78">
        <v>199</v>
      </c>
      <c r="B310" s="179">
        <v>45251</v>
      </c>
      <c r="C310" s="53"/>
      <c r="D310" s="53" t="s">
        <v>815</v>
      </c>
      <c r="E310" s="180" t="s">
        <v>545</v>
      </c>
      <c r="F310" s="51" t="s">
        <v>816</v>
      </c>
      <c r="G310" s="51"/>
      <c r="H310" s="51"/>
      <c r="I310" s="51">
        <v>1490</v>
      </c>
      <c r="J310" s="51" t="s">
        <v>546</v>
      </c>
      <c r="K310" s="51"/>
      <c r="L310" s="51"/>
      <c r="M310" s="51"/>
      <c r="N310" s="51"/>
      <c r="O310" s="54"/>
      <c r="P310" s="54"/>
      <c r="R310" s="37" t="s">
        <v>858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200</v>
      </c>
      <c r="B311" s="179">
        <v>45254</v>
      </c>
      <c r="C311" s="53"/>
      <c r="D311" s="53" t="s">
        <v>814</v>
      </c>
      <c r="E311" s="180" t="s">
        <v>545</v>
      </c>
      <c r="F311" s="51" t="s">
        <v>817</v>
      </c>
      <c r="G311" s="51"/>
      <c r="H311" s="51"/>
      <c r="I311" s="51">
        <v>1806</v>
      </c>
      <c r="J311" s="51" t="s">
        <v>546</v>
      </c>
      <c r="K311" s="51"/>
      <c r="L311" s="51"/>
      <c r="M311" s="51"/>
      <c r="N311" s="51"/>
      <c r="O311" s="54"/>
      <c r="P311" s="54"/>
      <c r="R311" s="37" t="s">
        <v>859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201</v>
      </c>
      <c r="B312" s="233">
        <v>45265</v>
      </c>
      <c r="C312" s="233"/>
      <c r="D312" s="234" t="s">
        <v>503</v>
      </c>
      <c r="E312" s="235" t="s">
        <v>545</v>
      </c>
      <c r="F312" s="133">
        <v>435</v>
      </c>
      <c r="G312" s="235"/>
      <c r="H312" s="235">
        <v>558</v>
      </c>
      <c r="I312" s="236">
        <v>558</v>
      </c>
      <c r="J312" s="237" t="s">
        <v>631</v>
      </c>
      <c r="K312" s="136">
        <f>H312-F312</f>
        <v>123</v>
      </c>
      <c r="L312" s="137">
        <f>K312/F312</f>
        <v>0.28275862068965518</v>
      </c>
      <c r="M312" s="132" t="s">
        <v>547</v>
      </c>
      <c r="N312" s="138">
        <v>45378</v>
      </c>
      <c r="O312" s="54"/>
      <c r="P312" s="54"/>
      <c r="R312" s="37" t="s">
        <v>858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202</v>
      </c>
      <c r="B313" s="233">
        <v>45272</v>
      </c>
      <c r="C313" s="233"/>
      <c r="D313" s="234" t="s">
        <v>819</v>
      </c>
      <c r="E313" s="235" t="s">
        <v>545</v>
      </c>
      <c r="F313" s="133">
        <v>4225</v>
      </c>
      <c r="G313" s="235"/>
      <c r="H313" s="235">
        <v>5512</v>
      </c>
      <c r="I313" s="236">
        <v>5512</v>
      </c>
      <c r="J313" s="237" t="s">
        <v>631</v>
      </c>
      <c r="K313" s="136">
        <f>H313-F313</f>
        <v>1287</v>
      </c>
      <c r="L313" s="137">
        <f>K313/F313</f>
        <v>0.30461538461538462</v>
      </c>
      <c r="M313" s="132" t="s">
        <v>547</v>
      </c>
      <c r="N313" s="138">
        <v>45329</v>
      </c>
      <c r="O313" s="54"/>
      <c r="P313" s="54"/>
      <c r="R313" s="37" t="s">
        <v>859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203</v>
      </c>
      <c r="B314" s="179">
        <v>45292</v>
      </c>
      <c r="C314" s="53"/>
      <c r="D314" s="53" t="s">
        <v>309</v>
      </c>
      <c r="E314" s="180" t="s">
        <v>545</v>
      </c>
      <c r="F314" s="51" t="s">
        <v>820</v>
      </c>
      <c r="G314" s="51"/>
      <c r="H314" s="51"/>
      <c r="I314" s="51">
        <v>4909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859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204</v>
      </c>
      <c r="B315" s="179">
        <v>45294</v>
      </c>
      <c r="C315" s="53"/>
      <c r="D315" s="53" t="s">
        <v>501</v>
      </c>
      <c r="E315" s="180" t="s">
        <v>545</v>
      </c>
      <c r="F315" s="51" t="s">
        <v>821</v>
      </c>
      <c r="G315" s="51"/>
      <c r="H315" s="51"/>
      <c r="I315" s="51">
        <v>1080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205</v>
      </c>
      <c r="B316" s="179">
        <v>45315</v>
      </c>
      <c r="C316" s="53"/>
      <c r="D316" s="53" t="s">
        <v>310</v>
      </c>
      <c r="E316" s="180" t="s">
        <v>545</v>
      </c>
      <c r="F316" s="51" t="s">
        <v>823</v>
      </c>
      <c r="G316" s="51"/>
      <c r="H316" s="51"/>
      <c r="I316" s="51">
        <v>2077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859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206</v>
      </c>
      <c r="B317" s="179">
        <v>45320</v>
      </c>
      <c r="C317" s="53"/>
      <c r="D317" s="53" t="s">
        <v>824</v>
      </c>
      <c r="E317" s="180" t="s">
        <v>545</v>
      </c>
      <c r="F317" s="51" t="s">
        <v>825</v>
      </c>
      <c r="G317" s="51"/>
      <c r="H317" s="51"/>
      <c r="I317" s="51">
        <v>2906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858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207</v>
      </c>
      <c r="B318" s="233">
        <v>45331</v>
      </c>
      <c r="C318" s="233"/>
      <c r="D318" s="234" t="s">
        <v>499</v>
      </c>
      <c r="E318" s="235" t="s">
        <v>545</v>
      </c>
      <c r="F318" s="133">
        <v>3270</v>
      </c>
      <c r="G318" s="235"/>
      <c r="H318" s="235">
        <v>4096</v>
      </c>
      <c r="I318" s="236">
        <v>4096</v>
      </c>
      <c r="J318" s="237" t="s">
        <v>631</v>
      </c>
      <c r="K318" s="136">
        <f>H318-F318</f>
        <v>826</v>
      </c>
      <c r="L318" s="137">
        <f>K318/F318</f>
        <v>0.25259938837920487</v>
      </c>
      <c r="M318" s="132" t="s">
        <v>547</v>
      </c>
      <c r="N318" s="138">
        <v>45377</v>
      </c>
      <c r="O318" s="54"/>
      <c r="P318" s="54"/>
      <c r="R318" s="37" t="s">
        <v>858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208</v>
      </c>
      <c r="B319" s="179">
        <v>45345</v>
      </c>
      <c r="C319" s="53"/>
      <c r="D319" s="53" t="s">
        <v>59</v>
      </c>
      <c r="E319" s="180" t="s">
        <v>545</v>
      </c>
      <c r="F319" s="51" t="s">
        <v>840</v>
      </c>
      <c r="G319" s="51"/>
      <c r="H319" s="51"/>
      <c r="I319" s="51">
        <v>2627</v>
      </c>
      <c r="J319" s="51" t="s">
        <v>546</v>
      </c>
      <c r="K319" s="51"/>
      <c r="L319" s="51"/>
      <c r="M319" s="51"/>
      <c r="N319" s="53"/>
      <c r="O319" s="54"/>
      <c r="P319" s="54"/>
      <c r="R319" s="37" t="s">
        <v>859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209</v>
      </c>
      <c r="B320" s="233">
        <v>45356</v>
      </c>
      <c r="C320" s="233"/>
      <c r="D320" s="234" t="s">
        <v>809</v>
      </c>
      <c r="E320" s="235" t="s">
        <v>545</v>
      </c>
      <c r="F320" s="133">
        <v>925</v>
      </c>
      <c r="G320" s="235"/>
      <c r="H320" s="235">
        <v>1170</v>
      </c>
      <c r="I320" s="236">
        <v>1170</v>
      </c>
      <c r="J320" s="237" t="s">
        <v>631</v>
      </c>
      <c r="K320" s="136">
        <f>H320-F320</f>
        <v>245</v>
      </c>
      <c r="L320" s="137">
        <f>K320/F320</f>
        <v>0.26486486486486488</v>
      </c>
      <c r="M320" s="132" t="s">
        <v>547</v>
      </c>
      <c r="N320" s="138">
        <v>45435</v>
      </c>
      <c r="O320" s="54"/>
      <c r="P320" s="54"/>
      <c r="R320" s="37" t="s">
        <v>860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210</v>
      </c>
      <c r="B321" s="233">
        <v>45372</v>
      </c>
      <c r="C321" s="233"/>
      <c r="D321" s="234" t="s">
        <v>475</v>
      </c>
      <c r="E321" s="235" t="s">
        <v>545</v>
      </c>
      <c r="F321" s="133">
        <v>2910</v>
      </c>
      <c r="G321" s="235"/>
      <c r="H321" s="235">
        <v>3696</v>
      </c>
      <c r="I321" s="236">
        <v>3696</v>
      </c>
      <c r="J321" s="237" t="s">
        <v>631</v>
      </c>
      <c r="K321" s="136">
        <f>H321-F321</f>
        <v>786</v>
      </c>
      <c r="L321" s="137">
        <f>K321/F321</f>
        <v>0.27010309278350514</v>
      </c>
      <c r="M321" s="132" t="s">
        <v>547</v>
      </c>
      <c r="N321" s="138">
        <v>45412</v>
      </c>
      <c r="O321" s="54"/>
      <c r="P321" s="54"/>
      <c r="R321" s="37" t="s">
        <v>860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211</v>
      </c>
      <c r="B322" s="233">
        <v>45387</v>
      </c>
      <c r="C322" s="233"/>
      <c r="D322" s="234" t="s">
        <v>505</v>
      </c>
      <c r="E322" s="235" t="s">
        <v>545</v>
      </c>
      <c r="F322" s="133">
        <v>735</v>
      </c>
      <c r="G322" s="235"/>
      <c r="H322" s="235">
        <v>938</v>
      </c>
      <c r="I322" s="236">
        <v>938</v>
      </c>
      <c r="J322" s="237" t="s">
        <v>631</v>
      </c>
      <c r="K322" s="136">
        <f>H322-F322</f>
        <v>203</v>
      </c>
      <c r="L322" s="137">
        <f>K322/F322</f>
        <v>0.27619047619047621</v>
      </c>
      <c r="M322" s="132" t="s">
        <v>547</v>
      </c>
      <c r="N322" s="138">
        <v>45449</v>
      </c>
      <c r="O322" s="54"/>
      <c r="P322" s="54"/>
      <c r="R322" s="43" t="s">
        <v>859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212</v>
      </c>
      <c r="B323" s="179">
        <v>45407</v>
      </c>
      <c r="C323" s="53"/>
      <c r="D323" s="53" t="s">
        <v>811</v>
      </c>
      <c r="E323" s="180" t="s">
        <v>545</v>
      </c>
      <c r="F323" s="51" t="s">
        <v>845</v>
      </c>
      <c r="G323" s="51"/>
      <c r="H323" s="51"/>
      <c r="I323" s="51">
        <v>1675</v>
      </c>
      <c r="J323" s="51" t="s">
        <v>546</v>
      </c>
      <c r="K323" s="51"/>
      <c r="L323" s="51"/>
      <c r="M323" s="51"/>
      <c r="N323" s="53"/>
      <c r="O323" s="54"/>
      <c r="P323" s="54"/>
      <c r="R323" s="43" t="s">
        <v>859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213</v>
      </c>
      <c r="B324" s="179">
        <v>45426</v>
      </c>
      <c r="C324" s="53"/>
      <c r="D324" s="53" t="s">
        <v>788</v>
      </c>
      <c r="E324" s="180" t="s">
        <v>545</v>
      </c>
      <c r="F324" s="51" t="s">
        <v>849</v>
      </c>
      <c r="G324" s="51"/>
      <c r="H324" s="51"/>
      <c r="I324" s="51">
        <v>617</v>
      </c>
      <c r="J324" s="51" t="s">
        <v>546</v>
      </c>
      <c r="K324" s="51"/>
      <c r="L324" s="51"/>
      <c r="M324" s="51"/>
      <c r="N324" s="53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214</v>
      </c>
      <c r="B325" s="179">
        <v>45448</v>
      </c>
      <c r="C325" s="53"/>
      <c r="D325" s="53" t="s">
        <v>735</v>
      </c>
      <c r="E325" s="180" t="s">
        <v>545</v>
      </c>
      <c r="F325" s="51" t="s">
        <v>963</v>
      </c>
      <c r="G325" s="51"/>
      <c r="H325" s="51"/>
      <c r="I325" s="51">
        <v>505</v>
      </c>
      <c r="J325" s="51" t="s">
        <v>546</v>
      </c>
      <c r="K325" s="51"/>
      <c r="L325" s="51"/>
      <c r="M325" s="51"/>
      <c r="N325" s="53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/>
      <c r="B326" s="179"/>
      <c r="C326" s="53"/>
      <c r="D326" s="53"/>
      <c r="E326" s="180"/>
      <c r="F326" s="51"/>
      <c r="G326" s="51"/>
      <c r="H326" s="51"/>
      <c r="I326" s="51"/>
      <c r="J326" s="51"/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5" customHeight="1">
      <c r="A327" s="178"/>
      <c r="B327" s="179"/>
      <c r="C327" s="53"/>
      <c r="D327" s="53"/>
      <c r="E327" s="180"/>
      <c r="F327" s="51"/>
      <c r="G327" s="51"/>
      <c r="H327" s="51"/>
      <c r="I327" s="51"/>
      <c r="J327" s="51"/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B328" s="181" t="s">
        <v>786</v>
      </c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82"/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82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A331" s="51"/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5" customHeight="1">
      <c r="F504" s="54"/>
      <c r="G504" s="54"/>
      <c r="H504" s="54"/>
      <c r="I504" s="54"/>
      <c r="J504" s="37"/>
      <c r="K504" s="54"/>
      <c r="L504" s="54"/>
      <c r="M504" s="54"/>
      <c r="O504" s="37"/>
    </row>
  </sheetData>
  <mergeCells count="54">
    <mergeCell ref="M76:M77"/>
    <mergeCell ref="O76:O77"/>
    <mergeCell ref="P76:P77"/>
    <mergeCell ref="A87:A88"/>
    <mergeCell ref="B87:B88"/>
    <mergeCell ref="A83:A84"/>
    <mergeCell ref="B83:B84"/>
    <mergeCell ref="J83:J84"/>
    <mergeCell ref="M83:M84"/>
    <mergeCell ref="P83:P84"/>
    <mergeCell ref="O83:O84"/>
    <mergeCell ref="P79:P80"/>
    <mergeCell ref="J81:J82"/>
    <mergeCell ref="A81:A82"/>
    <mergeCell ref="B81:B82"/>
    <mergeCell ref="A79:A80"/>
    <mergeCell ref="B79:B80"/>
    <mergeCell ref="J79:J80"/>
    <mergeCell ref="M79:M80"/>
    <mergeCell ref="O79:O80"/>
    <mergeCell ref="M81:M82"/>
    <mergeCell ref="O81:O82"/>
    <mergeCell ref="P81:P82"/>
    <mergeCell ref="M66:M67"/>
    <mergeCell ref="N66:N67"/>
    <mergeCell ref="O66:O67"/>
    <mergeCell ref="P66:P67"/>
    <mergeCell ref="O68:O71"/>
    <mergeCell ref="P68:P71"/>
    <mergeCell ref="N68:N71"/>
    <mergeCell ref="M68:M71"/>
    <mergeCell ref="M74:M75"/>
    <mergeCell ref="N74:N75"/>
    <mergeCell ref="O74:O75"/>
    <mergeCell ref="P74:P75"/>
    <mergeCell ref="M72:M73"/>
    <mergeCell ref="N72:N73"/>
    <mergeCell ref="O72:O73"/>
    <mergeCell ref="P72:P73"/>
    <mergeCell ref="J76:J77"/>
    <mergeCell ref="A76:A77"/>
    <mergeCell ref="B76:B77"/>
    <mergeCell ref="J66:J67"/>
    <mergeCell ref="A66:A67"/>
    <mergeCell ref="B66:B67"/>
    <mergeCell ref="A68:A71"/>
    <mergeCell ref="B68:B71"/>
    <mergeCell ref="A74:A75"/>
    <mergeCell ref="B74:B75"/>
    <mergeCell ref="J74:J75"/>
    <mergeCell ref="A72:A73"/>
    <mergeCell ref="B72:B73"/>
    <mergeCell ref="J72:J73"/>
    <mergeCell ref="J68:J7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4 K81 K82:K83 K73:L80 L82:L83 L8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2024-06-10T02:49:31Z</dcterms:modified>
</cp:coreProperties>
</file>