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06C412F0-D972-4929-8071-1F1AE621BB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F&amp;O)'!$R$1:$R$276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6" i="6" l="1"/>
  <c r="M66" i="6" s="1"/>
  <c r="M68" i="6"/>
  <c r="K68" i="6"/>
  <c r="M67" i="6"/>
  <c r="K67" i="6"/>
  <c r="L40" i="6"/>
  <c r="K40" i="6"/>
  <c r="L42" i="6"/>
  <c r="K42" i="6"/>
  <c r="L30" i="6"/>
  <c r="K30" i="6"/>
  <c r="L18" i="6"/>
  <c r="K18" i="6"/>
  <c r="L28" i="6"/>
  <c r="K28" i="6"/>
  <c r="M28" i="6" l="1"/>
  <c r="M30" i="6"/>
  <c r="M40" i="6"/>
  <c r="M18" i="6"/>
  <c r="M42" i="6"/>
  <c r="K61" i="6"/>
  <c r="M61" i="6" s="1"/>
  <c r="K65" i="6"/>
  <c r="M65" i="6" s="1"/>
  <c r="K63" i="6"/>
  <c r="M63" i="6" s="1"/>
  <c r="K62" i="6"/>
  <c r="M62" i="6" s="1"/>
  <c r="K59" i="6"/>
  <c r="M59" i="6" s="1"/>
  <c r="K60" i="6"/>
  <c r="M60" i="6" s="1"/>
  <c r="K57" i="6"/>
  <c r="M57" i="6" s="1"/>
  <c r="K55" i="6"/>
  <c r="M55" i="6" s="1"/>
  <c r="K58" i="6" l="1"/>
  <c r="M58" i="6" s="1"/>
  <c r="L39" i="6" l="1"/>
  <c r="K56" i="6" l="1"/>
  <c r="M56" i="6" s="1"/>
  <c r="K54" i="6"/>
  <c r="M54" i="6" s="1"/>
  <c r="K53" i="6"/>
  <c r="M53" i="6" s="1"/>
  <c r="K52" i="6"/>
  <c r="M52" i="6" s="1"/>
  <c r="K39" i="6"/>
  <c r="M39" i="6" s="1"/>
  <c r="L29" i="6"/>
  <c r="K29" i="6"/>
  <c r="M29" i="6" s="1"/>
  <c r="L14" i="6"/>
  <c r="K14" i="6"/>
  <c r="M14" i="6" l="1"/>
  <c r="K48" i="6"/>
  <c r="M48" i="6" s="1"/>
  <c r="K49" i="6"/>
  <c r="M49" i="6" s="1"/>
  <c r="K51" i="6"/>
  <c r="M51" i="6" s="1"/>
  <c r="K50" i="6"/>
  <c r="M50" i="6" s="1"/>
  <c r="P17" i="6" l="1"/>
  <c r="P15" i="6" l="1"/>
  <c r="P16" i="6"/>
  <c r="K271" i="6" l="1"/>
  <c r="L271" i="6" s="1"/>
  <c r="L79" i="6" l="1"/>
  <c r="K79" i="6"/>
  <c r="M79" i="6" l="1"/>
  <c r="P12" i="6"/>
  <c r="P13" i="6"/>
  <c r="P11" i="6" l="1"/>
  <c r="P10" i="6"/>
  <c r="K260" i="6" l="1"/>
  <c r="L260" i="6" s="1"/>
  <c r="K266" i="6" l="1"/>
  <c r="L266" i="6" s="1"/>
  <c r="K249" i="6" l="1"/>
  <c r="L249" i="6" s="1"/>
  <c r="K263" i="6" l="1"/>
  <c r="L263" i="6" s="1"/>
  <c r="K255" i="6" l="1"/>
  <c r="L255" i="6" s="1"/>
  <c r="K265" i="6" l="1"/>
  <c r="L265" i="6" s="1"/>
  <c r="H261" i="6" l="1"/>
  <c r="K261" i="6" l="1"/>
  <c r="L261" i="6" s="1"/>
  <c r="K250" i="6"/>
  <c r="L250" i="6" s="1"/>
  <c r="K240" i="6"/>
  <c r="L240" i="6" s="1"/>
  <c r="K256" i="6" l="1"/>
  <c r="L256" i="6" s="1"/>
  <c r="K257" i="6" l="1"/>
  <c r="L257" i="6" s="1"/>
  <c r="K254" i="6" l="1"/>
  <c r="L254" i="6" s="1"/>
  <c r="K233" i="6"/>
  <c r="L233" i="6" s="1"/>
  <c r="K253" i="6"/>
  <c r="L253" i="6" s="1"/>
  <c r="K252" i="6"/>
  <c r="L252" i="6" s="1"/>
  <c r="K251" i="6"/>
  <c r="L251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2" i="6"/>
  <c r="L232" i="6" s="1"/>
  <c r="K231" i="6"/>
  <c r="L231" i="6" s="1"/>
  <c r="K230" i="6"/>
  <c r="L230" i="6" s="1"/>
  <c r="F229" i="6"/>
  <c r="K229" i="6" s="1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F223" i="6"/>
  <c r="K223" i="6" s="1"/>
  <c r="L223" i="6" s="1"/>
  <c r="F222" i="6"/>
  <c r="K222" i="6" s="1"/>
  <c r="L222" i="6" s="1"/>
  <c r="K221" i="6"/>
  <c r="L221" i="6" s="1"/>
  <c r="F220" i="6"/>
  <c r="K220" i="6" s="1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4" i="6"/>
  <c r="L204" i="6" s="1"/>
  <c r="K202" i="6"/>
  <c r="L202" i="6" s="1"/>
  <c r="K201" i="6"/>
  <c r="L201" i="6" s="1"/>
  <c r="F200" i="6"/>
  <c r="K200" i="6" s="1"/>
  <c r="L200" i="6" s="1"/>
  <c r="K199" i="6"/>
  <c r="L199" i="6" s="1"/>
  <c r="K196" i="6"/>
  <c r="L196" i="6" s="1"/>
  <c r="K195" i="6"/>
  <c r="L195" i="6" s="1"/>
  <c r="K194" i="6"/>
  <c r="L194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4" i="6"/>
  <c r="L174" i="6" s="1"/>
  <c r="K172" i="6"/>
  <c r="L172" i="6" s="1"/>
  <c r="K170" i="6"/>
  <c r="L170" i="6" s="1"/>
  <c r="K168" i="6"/>
  <c r="L168" i="6" s="1"/>
  <c r="K167" i="6"/>
  <c r="L167" i="6" s="1"/>
  <c r="K166" i="6"/>
  <c r="L166" i="6" s="1"/>
  <c r="K164" i="6"/>
  <c r="L164" i="6" s="1"/>
  <c r="K163" i="6"/>
  <c r="L163" i="6" s="1"/>
  <c r="K162" i="6"/>
  <c r="L162" i="6" s="1"/>
  <c r="K161" i="6"/>
  <c r="K160" i="6"/>
  <c r="L160" i="6" s="1"/>
  <c r="K159" i="6"/>
  <c r="L159" i="6" s="1"/>
  <c r="K157" i="6"/>
  <c r="L157" i="6" s="1"/>
  <c r="K156" i="6"/>
  <c r="L156" i="6" s="1"/>
  <c r="K155" i="6"/>
  <c r="L155" i="6" s="1"/>
  <c r="K154" i="6"/>
  <c r="L154" i="6" s="1"/>
  <c r="K153" i="6"/>
  <c r="L153" i="6" s="1"/>
  <c r="F152" i="6"/>
  <c r="K152" i="6" s="1"/>
  <c r="L152" i="6" s="1"/>
  <c r="H151" i="6"/>
  <c r="K151" i="6" s="1"/>
  <c r="L151" i="6" s="1"/>
  <c r="K148" i="6"/>
  <c r="L148" i="6" s="1"/>
  <c r="K147" i="6"/>
  <c r="L147" i="6" s="1"/>
  <c r="K146" i="6"/>
  <c r="L146" i="6" s="1"/>
  <c r="K145" i="6"/>
  <c r="L145" i="6" s="1"/>
  <c r="K144" i="6"/>
  <c r="L144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H117" i="6"/>
  <c r="K117" i="6" s="1"/>
  <c r="L117" i="6" s="1"/>
  <c r="F116" i="6"/>
  <c r="K116" i="6" s="1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<sst xmlns="http://schemas.openxmlformats.org/spreadsheetml/2006/main" count="2776" uniqueCount="1081">
  <si>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</si>
  <si>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</si>
  <si>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</si>
  <si>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</si>
  <si>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</si>
  <si>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</si>
  <si>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</si>
  <si>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</si>
  <si>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</si>
  <si>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</si>
  <si>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</si>
  <si>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</si>
  <si>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</si>
  <si>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</si>
  <si>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</si>
  <si>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</si>
  <si>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</si>
  <si>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</si>
  <si>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</si>
  <si>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</si>
  <si>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</si>
  <si>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</si>
  <si>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</si>
  <si>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</si>
  <si>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</si>
  <si>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</si>
  <si>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</si>
  <si>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</si>
  <si>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</si>
  <si>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</si>
  <si>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</si>
  <si>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</si>
  <si>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</si>
  <si>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</si>
  <si>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</si>
  <si>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</si>
  <si>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</si>
  <si>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</si>
  <si>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</si>
  <si>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</si>
  <si>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</si>
  <si>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</si>
  <si>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</si>
  <si>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</si>
  <si>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</si>
  <si>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</si>
  <si>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</si>
  <si>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</si>
  <si>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</si>
  <si>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</si>
  <si>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</si>
  <si>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</si>
  <si>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</si>
  <si>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</si>
  <si>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</si>
  <si>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</si>
  <si>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</si>
  <si>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</si>
  <si>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</si>
  <si>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</si>
  <si>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</si>
  <si>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</si>
  <si>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</si>
  <si>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</si>
  <si>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</si>
  <si>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</si>
  <si>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</si>
  <si>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</si>
  <si>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</si>
  <si>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</si>
  <si>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</si>
  <si>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</si>
  <si>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</si>
  <si>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</si>
  <si>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</si>
  <si>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</si>
  <si>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</si>
  <si>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</si>
  <si>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</si>
  <si>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</si>
  <si>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</si>
  <si>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</si>
  <si>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</si>
  <si>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</si>
  <si>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</si>
  <si>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</si>
  <si>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</si>
  <si>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</si>
  <si>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</si>
  <si>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</si>
  <si>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</si>
  <si>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</si>
  <si>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</si>
  <si>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</si>
  <si>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</si>
  <si>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</si>
  <si>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</si>
  <si>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</si>
  <si>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</si>
  <si>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</si>
  <si>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</si>
  <si>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</si>
  <si>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</si>
  <si>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</si>
  <si>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</si>
  <si>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</si>
  <si>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</si>
  <si>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</si>
  <si>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</si>
  <si>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</si>
  <si>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</si>
  <si>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</si>
  <si>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</si>
  <si>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</si>
  <si>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</si>
  <si>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</si>
  <si>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</si>
  <si>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</si>
  <si>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</si>
  <si>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</si>
  <si>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</si>
  <si>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</si>
  <si>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</si>
  <si>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</si>
  <si>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</si>
  <si>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</si>
  <si>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</si>
  <si>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</si>
  <si>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</si>
  <si>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</si>
  <si>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</si>
  <si>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</si>
  <si>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</si>
  <si>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</si>
  <si>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</si>
  <si>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</si>
  <si>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</si>
  <si>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</si>
  <si>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</si>
  <si>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</si>
  <si>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</si>
  <si>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</si>
  <si>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</si>
  <si>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</si>
  <si>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</si>
  <si>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</si>
  <si>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</si>
  <si>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</si>
  <si>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</si>
  <si>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</si>
  <si>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</si>
  <si>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</si>
  <si>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</si>
  <si>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</si>
  <si>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</si>
  <si>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</si>
  <si>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</si>
  <si>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</si>
  <si>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</si>
  <si>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</si>
  <si>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</si>
  <si>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</si>
  <si>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</si>
  <si>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</si>
  <si>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</si>
  <si>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</si>
  <si>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</si>
  <si>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</si>
  <si>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</si>
  <si>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</si>
  <si>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</si>
  <si>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</si>
  <si>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</si>
  <si>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</si>
  <si>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</si>
  <si>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</si>
  <si>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</si>
  <si>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</si>
  <si>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</si>
  <si>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</si>
  <si>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</si>
  <si>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</si>
  <si>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</si>
  <si>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</si>
  <si>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</si>
  <si>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</si>
  <si>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</si>
  <si>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</si>
  <si>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</si>
  <si>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</si>
  <si>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</si>
  <si>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</si>
  <si>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</si>
  <si>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</si>
  <si>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</si>
  <si>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</si>
  <si>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</si>
  <si>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</si>
  <si>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</si>
  <si>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</si>
  <si>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</si>
  <si>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</si>
  <si>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</si>
  <si>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</si>
  <si>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</si>
  <si>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</si>
  <si>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</si>
  <si>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</si>
  <si>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</si>
  <si>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</si>
  <si>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</si>
  <si>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</si>
  <si>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</si>
  <si>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</si>
  <si>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</si>
  <si>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</si>
  <si>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</si>
  <si>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</si>
  <si>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</si>
  <si>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</si>
  <si>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</si>
  <si>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</si>
  <si>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</si>
  <si>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</si>
  <si>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</si>
  <si>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</si>
  <si>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</si>
  <si>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</si>
  <si>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</si>
  <si>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</si>
  <si>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</si>
  <si>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</si>
  <si>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</si>
  <si>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</si>
  <si>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</si>
  <si>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</si>
  <si>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</si>
  <si>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</si>
  <si>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</si>
  <si>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</si>
  <si>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</si>
  <si>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</si>
  <si>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</si>
  <si>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</si>
  <si>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</si>
  <si>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</si>
  <si>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</si>
  <si>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</si>
  <si>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</si>
  <si>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</si>
  <si>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</si>
  <si>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</si>
  <si>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</si>
  <si>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</si>
  <si>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</si>
  <si>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</si>
  <si>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</si>
  <si>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</si>
  <si>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</si>
  <si>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</si>
  <si>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</si>
  <si>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</si>
  <si>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</si>
  <si>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</si>
  <si>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</si>
  <si>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</si>
  <si>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</si>
  <si>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</si>
  <si>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</si>
  <si>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</si>
  <si>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</si>
  <si>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</si>
  <si>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</si>
  <si>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</si>
  <si>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</si>
  <si>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</si>
  <si>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</si>
  <si>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</si>
  <si>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</si>
  <si>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</si>
  <si>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</si>
  <si>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</si>
  <si>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</si>
  <si>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</si>
  <si>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</si>
  <si>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</si>
  <si>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</si>
  <si>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</si>
  <si>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</si>
  <si>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</si>
  <si>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</si>
  <si>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</si>
  <si>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</si>
  <si>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</si>
  <si>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</si>
  <si>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</si>
  <si>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</si>
  <si>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</si>
  <si>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</si>
  <si>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</si>
  <si>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</si>
  <si>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</si>
  <si>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</si>
  <si>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</si>
  <si>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</si>
  <si>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</si>
  <si>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</si>
  <si>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</si>
  <si>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</si>
  <si>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</si>
  <si>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</si>
  <si>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</si>
  <si>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</si>
  <si>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</si>
  <si>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</si>
  <si>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</si>
  <si>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</si>
  <si>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</si>
  <si>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</si>
  <si>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</si>
  <si>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</si>
  <si>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</si>
  <si>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</si>
  <si>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</si>
  <si>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</si>
  <si>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</si>
  <si>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</si>
  <si>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</si>
  <si>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</si>
  <si>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</si>
  <si>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</si>
  <si>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</si>
  <si>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</si>
  <si>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</si>
  <si>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</si>
  <si>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</si>
  <si>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</si>
  <si>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</si>
  <si>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</si>
  <si>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</si>
  <si>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</si>
  <si>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</si>
  <si>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</si>
  <si>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</si>
  <si>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</si>
  <si>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</si>
  <si>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</si>
  <si>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</si>
  <si>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</si>
  <si>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</si>
  <si>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</si>
  <si>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</si>
  <si>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</si>
  <si>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</si>
  <si>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</si>
  <si>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</si>
  <si>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</si>
  <si>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</si>
  <si>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</si>
  <si>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</si>
  <si>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</si>
  <si>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</si>
  <si>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</si>
  <si>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</si>
  <si>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</si>
  <si>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</si>
  <si>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</si>
  <si>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</si>
  <si>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</si>
  <si>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</si>
  <si>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</si>
  <si>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</si>
  <si>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</si>
  <si>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</si>
  <si>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</si>
  <si>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</si>
  <si>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</si>
  <si>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</si>
  <si>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</si>
  <si>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</si>
  <si>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</si>
  <si>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</si>
  <si>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</si>
  <si>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</si>
  <si>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</si>
  <si>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</si>
  <si>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</si>
  <si>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</si>
  <si>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</si>
  <si>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</si>
  <si>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</si>
  <si>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</si>
  <si>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</si>
  <si>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</si>
  <si>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</si>
  <si>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</si>
  <si>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</si>
  <si>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</si>
  <si>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</si>
  <si>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</si>
  <si>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</si>
  <si>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</si>
  <si>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</si>
  <si>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</si>
  <si>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</si>
  <si>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</si>
  <si>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</si>
  <si>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</si>
  <si>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</si>
  <si>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</si>
  <si>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</si>
  <si>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</si>
  <si>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</si>
  <si>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</si>
  <si>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</si>
  <si>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</si>
  <si>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</si>
  <si>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</si>
  <si>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</si>
  <si>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</si>
  <si>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</si>
  <si>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</si>
  <si>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</si>
  <si>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</si>
  <si>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</si>
  <si>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</si>
  <si>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</si>
  <si>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</si>
  <si>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</si>
  <si>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</si>
  <si>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</si>
  <si>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</si>
  <si>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</si>
  <si>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</si>
  <si>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</si>
  <si>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</si>
  <si>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</si>
  <si>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</si>
  <si>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</si>
  <si>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</si>
  <si>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</si>
  <si>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</si>
  <si>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</si>
  <si>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</si>
  <si>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</si>
  <si>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</si>
  <si>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</si>
  <si>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</si>
  <si>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</si>
  <si>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</si>
  <si>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</si>
  <si>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</si>
  <si>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</si>
  <si>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</si>
  <si>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</si>
  <si>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</si>
  <si>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</si>
  <si>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</si>
  <si>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</si>
  <si>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</si>
  <si>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</si>
  <si>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</si>
  <si>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</si>
  <si>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</si>
  <si>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</si>
  <si>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</si>
  <si>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</si>
  <si>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</si>
  <si>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</si>
  <si>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</si>
  <si>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</si>
  <si>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</si>
  <si>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</si>
  <si>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</si>
  <si>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</si>
  <si>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</si>
  <si>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</si>
  <si>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</si>
  <si>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</si>
  <si>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</si>
  <si>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</si>
  <si>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</si>
  <si>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</si>
  <si>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</si>
  <si>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</si>
  <si>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</si>
  <si>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</si>
  <si>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</si>
  <si>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</si>
  <si>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</si>
  <si>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</si>
  <si>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</si>
  <si>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</si>
  <si>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</si>
  <si>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</si>
  <si>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</si>
  <si>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</si>
  <si>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</si>
  <si>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</si>
  <si>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</si>
  <si>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</si>
  <si>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</si>
  <si>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</si>
  <si>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</si>
  <si>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</si>
  <si>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</si>
  <si>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</si>
  <si>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</si>
  <si>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</si>
  <si>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</si>
  <si>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</si>
  <si>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</si>
  <si>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</si>
  <si>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</si>
  <si>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</si>
  <si>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</si>
  <si>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</si>
  <si>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</si>
  <si>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</si>
  <si>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</si>
  <si>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</si>
  <si>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</si>
  <si>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</si>
  <si>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</si>
  <si>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</si>
  <si>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</si>
  <si>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</si>
  <si>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</si>
  <si>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</si>
  <si>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</si>
  <si>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</si>
  <si>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</si>
  <si>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</si>
  <si>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</si>
  <si>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</si>
  <si>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</si>
  <si>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</si>
  <si>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</si>
  <si>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</si>
  <si>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</si>
  <si>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</si>
  <si>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</si>
  <si>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</si>
  <si>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</si>
  <si>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</si>
  <si>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</si>
  <si>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</si>
  <si>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</si>
  <si>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</si>
  <si>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</si>
  <si>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</si>
  <si>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</si>
  <si>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</si>
  <si>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</si>
  <si>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</si>
  <si>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</si>
  <si>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</si>
  <si>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</si>
  <si>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</si>
  <si>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</si>
  <si>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</si>
  <si>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</si>
  <si>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</si>
  <si>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</si>
  <si>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</si>
  <si>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</si>
  <si>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</si>
  <si>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</si>
  <si>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</si>
  <si>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</si>
  <si>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</si>
  <si>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</si>
  <si>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</si>
  <si>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</si>
  <si>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</si>
  <si>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</si>
  <si>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</si>
  <si>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</si>
  <si>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</si>
  <si>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</si>
  <si>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</si>
  <si>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</si>
  <si>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</si>
  <si>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</si>
  <si>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</si>
  <si>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</si>
  <si>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</si>
  <si>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</si>
  <si>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</si>
  <si>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</si>
  <si>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</si>
  <si>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</si>
  <si>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</si>
  <si>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</si>
  <si>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</si>
  <si>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</si>
  <si>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</si>
  <si>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</si>
  <si>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</si>
  <si>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</si>
  <si>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</si>
  <si>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</si>
  <si>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</si>
  <si>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</si>
  <si>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</si>
  <si>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</si>
  <si>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</si>
  <si>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</si>
  <si>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</si>
  <si>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</si>
  <si>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</si>
  <si>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</si>
  <si>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</si>
  <si>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</si>
  <si>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</si>
  <si>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</si>
  <si>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</si>
  <si>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</si>
  <si>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</si>
  <si>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</si>
  <si>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</si>
  <si>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</si>
  <si>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</si>
  <si>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</si>
  <si>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</si>
  <si>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</si>
  <si>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</si>
  <si>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</si>
  <si>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</si>
  <si>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</si>
  <si>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</si>
  <si>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</si>
  <si>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</si>
  <si>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</si>
  <si>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</si>
  <si>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</si>
  <si>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</si>
  <si>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</si>
  <si>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</si>
  <si>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</si>
  <si>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</si>
  <si>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</si>
  <si>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</si>
  <si>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</si>
  <si>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</si>
  <si>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</si>
  <si>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</si>
  <si>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</si>
  <si>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</si>
  <si>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</si>
  <si>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</si>
  <si>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</si>
  <si>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</si>
  <si>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</si>
  <si>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</si>
  <si>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</si>
  <si>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</si>
  <si>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</si>
  <si>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</si>
  <si>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</si>
  <si>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</si>
  <si>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</si>
  <si>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</si>
  <si>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</si>
  <si>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</si>
  <si>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</si>
  <si>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</si>
  <si>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</si>
  <si>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</si>
  <si>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</si>
  <si>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</si>
  <si>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</si>
  <si>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</si>
  <si>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</si>
  <si>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</si>
  <si>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</si>
  <si>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</si>
  <si>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</si>
  <si>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</si>
  <si>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</si>
  <si>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</si>
  <si>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</si>
  <si>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</si>
  <si>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</si>
  <si>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</si>
  <si>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</si>
  <si>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</si>
  <si>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</si>
  <si>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</si>
  <si>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</si>
  <si>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</si>
  <si>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</si>
  <si>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</si>
  <si>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</si>
  <si>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</si>
  <si>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</si>
  <si>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</si>
  <si>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</si>
  <si>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</si>
  <si>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</si>
  <si>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</si>
  <si>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</si>
  <si>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</si>
  <si>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</si>
  <si>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</si>
  <si>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</si>
  <si>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</si>
  <si>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</si>
  <si>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</si>
  <si>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</si>
  <si>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</si>
  <si>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</si>
  <si>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</si>
  <si>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</si>
  <si>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</si>
  <si>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</si>
  <si>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</si>
  <si>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</si>
  <si>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</si>
  <si>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</si>
  <si>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</si>
  <si>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</si>
  <si>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</si>
  <si>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</si>
  <si>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</si>
  <si>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</si>
  <si>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</si>
  <si>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</si>
  <si>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</si>
  <si>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</si>
  <si>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</si>
  <si>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</si>
  <si>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</si>
  <si>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</si>
  <si>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</si>
  <si>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</si>
  <si>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</si>
  <si>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</si>
  <si>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</si>
  <si>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</si>
  <si>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</si>
  <si>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</si>
  <si>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</si>
  <si>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</si>
  <si>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</si>
  <si>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</si>
  <si>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</si>
  <si>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</si>
  <si>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</si>
  <si>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</si>
  <si>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</si>
  <si>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</si>
  <si>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</si>
  <si>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</si>
  <si>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</si>
  <si>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</si>
  <si>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</si>
  <si>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</si>
  <si>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</si>
  <si>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</si>
  <si>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</si>
  <si>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</si>
  <si>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</si>
  <si>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</si>
  <si>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</si>
  <si>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</si>
  <si>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</si>
  <si>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</si>
  <si>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</si>
  <si>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</si>
  <si>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</si>
  <si>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</si>
  <si>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</si>
  <si>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</si>
  <si>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</si>
  <si>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</si>
  <si>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</si>
  <si>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</si>
  <si>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</si>
  <si>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</si>
  <si>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</si>
  <si>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</si>
  <si>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</si>
  <si>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</si>
  <si>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</si>
  <si>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</si>
  <si>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</si>
  <si>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</si>
  <si>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</si>
  <si>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</si>
  <si>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</si>
  <si>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</si>
  <si>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</si>
  <si>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</si>
  <si>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</si>
  <si>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</si>
  <si>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</si>
  <si>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</si>
  <si>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</si>
  <si>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</si>
  <si>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</si>
  <si>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</si>
  <si>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</si>
  <si>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</si>
  <si>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</si>
  <si>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</si>
  <si>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</si>
  <si>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</si>
  <si>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</si>
  <si>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</si>
  <si>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</si>
  <si>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</si>
  <si>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</si>
  <si>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</si>
  <si>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</si>
  <si>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</si>
  <si>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</si>
  <si>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</si>
  <si>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</si>
  <si>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</si>
  <si>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</si>
  <si>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</si>
  <si>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</si>
  <si>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</si>
  <si>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</si>
  <si>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</si>
  <si>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</si>
  <si>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</si>
  <si>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</si>
  <si>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</si>
  <si>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</si>
  <si>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</si>
  <si>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</si>
  <si>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</si>
  <si>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</si>
  <si>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</si>
  <si>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</si>
  <si>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</si>
  <si>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</si>
  <si>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</si>
  <si>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</si>
  <si>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</si>
  <si>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</si>
  <si>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</si>
  <si>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</si>
  <si>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</si>
  <si>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</si>
  <si>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</si>
  <si>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</si>
  <si>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</si>
  <si>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</si>
  <si>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</si>
  <si>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</si>
  <si>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</si>
  <si>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</si>
  <si>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</si>
  <si>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</si>
  <si>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</si>
  <si>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</si>
  <si>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</si>
  <si>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</si>
  <si>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</si>
  <si>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</si>
  <si>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</si>
  <si>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</si>
  <si>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</si>
  <si>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</si>
  <si>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</si>
  <si>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</si>
  <si>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180-220</t>
  </si>
  <si>
    <t>BEML</t>
  </si>
  <si>
    <t>LEMONTREE</t>
  </si>
  <si>
    <t>PPLPHARMA</t>
  </si>
  <si>
    <t>RAINBOW</t>
  </si>
  <si>
    <t>UCOBANK</t>
  </si>
  <si>
    <t>Profit of Rs.8/-</t>
  </si>
  <si>
    <t>2750-2780</t>
  </si>
  <si>
    <t>105-110</t>
  </si>
  <si>
    <t>Sell</t>
  </si>
  <si>
    <t>452.5-467.5</t>
  </si>
  <si>
    <t>500-530</t>
  </si>
  <si>
    <t>GRSE</t>
  </si>
  <si>
    <t>450-470</t>
  </si>
  <si>
    <t>390-410</t>
  </si>
  <si>
    <t>440-460</t>
  </si>
  <si>
    <t>Profit of Rs.20/-</t>
  </si>
  <si>
    <t>165-170</t>
  </si>
  <si>
    <t>180-190</t>
  </si>
  <si>
    <t>1000-1035</t>
  </si>
  <si>
    <t>1150-1200</t>
  </si>
  <si>
    <t>280-290</t>
  </si>
  <si>
    <t>KOLTEPATIL</t>
  </si>
  <si>
    <t>248-252</t>
  </si>
  <si>
    <t>Profit of Rs.7/-</t>
  </si>
  <si>
    <t>1640-1715</t>
  </si>
  <si>
    <t>1900-2000</t>
  </si>
  <si>
    <t>390-400</t>
  </si>
  <si>
    <t>VIVANTA</t>
  </si>
  <si>
    <t>PARTH HEMANT PARIKH</t>
  </si>
  <si>
    <t>755-790</t>
  </si>
  <si>
    <t>850-900</t>
  </si>
  <si>
    <t>70-100</t>
  </si>
  <si>
    <t>HDFC 2800 CE MAY</t>
  </si>
  <si>
    <t>60-70</t>
  </si>
  <si>
    <t>PIDILITIND MAY FUT</t>
  </si>
  <si>
    <t>2470-2500</t>
  </si>
  <si>
    <t>Profit of Rs.6.5/-</t>
  </si>
  <si>
    <t>MARUTI 8700 CE MAY</t>
  </si>
  <si>
    <t>PVR 1460 PE MAY</t>
  </si>
  <si>
    <t>60-75</t>
  </si>
  <si>
    <t>FINNIFTY 19150 PE 2-MAY</t>
  </si>
  <si>
    <t>550-580</t>
  </si>
  <si>
    <t>640-680</t>
  </si>
  <si>
    <t>NIFTY 18500 CE 25-MAY</t>
  </si>
  <si>
    <t>20.0-5</t>
  </si>
  <si>
    <t>BANKNIFTY 43200 PE 4-MAY</t>
  </si>
  <si>
    <t>250-300</t>
  </si>
  <si>
    <t>Loss of Rs.27/-</t>
  </si>
  <si>
    <t>NIFTY 18100 PE 4-MAY</t>
  </si>
  <si>
    <t>80-120</t>
  </si>
  <si>
    <t>Retail Research Technical Calls &amp; Fundamental Performance Report for the month of May-2023</t>
  </si>
  <si>
    <t>GRAVITON RESEARCH CAPITAL LLP</t>
  </si>
  <si>
    <t>Profit of Rs.17/-</t>
  </si>
  <si>
    <t>Profit of Rs.12/-</t>
  </si>
  <si>
    <t>Profit of Rs.38.5/-</t>
  </si>
  <si>
    <t>Profit of Rs.23.5/-</t>
  </si>
  <si>
    <t>Profit of Rs.22/-</t>
  </si>
  <si>
    <t>BHARTIARTL MAY FUT</t>
  </si>
  <si>
    <t>810-820</t>
  </si>
  <si>
    <t>90-120</t>
  </si>
  <si>
    <t>Profit of Rs.16.5/-</t>
  </si>
  <si>
    <t>7000-7300</t>
  </si>
  <si>
    <t>GALACTICO</t>
  </si>
  <si>
    <t>968-972</t>
  </si>
  <si>
    <t>1000-1020</t>
  </si>
  <si>
    <t>80-84</t>
  </si>
  <si>
    <t>BANKNIFTY 43400 PE 4-MAY</t>
  </si>
  <si>
    <t>200-250</t>
  </si>
  <si>
    <t>Loss of Rs.45/-</t>
  </si>
  <si>
    <t>3600-3660</t>
  </si>
  <si>
    <t>RELIANCE 2440 CE MAY</t>
  </si>
  <si>
    <t>65-75</t>
  </si>
  <si>
    <t>HDFCBANK 1720 CE MAY</t>
  </si>
  <si>
    <t>33-37</t>
  </si>
  <si>
    <t>GOLKONDA</t>
  </si>
  <si>
    <t>Profit of Rs.6/-</t>
  </si>
  <si>
    <t>Profit of Rs.26/-</t>
  </si>
  <si>
    <t>Loss of Rs.17/-</t>
  </si>
  <si>
    <t>Profit of Rs.8.5/-</t>
  </si>
  <si>
    <t>BHARTIARTL 800 CE MAY</t>
  </si>
  <si>
    <t>12.0-15.0</t>
  </si>
  <si>
    <t>MARUTI 9000 CE MAY</t>
  </si>
  <si>
    <t>ENBETRD</t>
  </si>
  <si>
    <t>ASHISH KUMAR GUPTA</t>
  </si>
  <si>
    <t>62.5-82.5</t>
  </si>
  <si>
    <t>70-90</t>
  </si>
  <si>
    <t>FINNIFTY 19250 PE 9-MAY</t>
  </si>
  <si>
    <t>Profit of Rs.2.5/-</t>
  </si>
  <si>
    <t>COLPAL MAY FUT</t>
  </si>
  <si>
    <t>1600-1630</t>
  </si>
  <si>
    <t>1556-1558</t>
  </si>
  <si>
    <t>GUJGASLTD MAY FUT</t>
  </si>
  <si>
    <t>472-482</t>
  </si>
  <si>
    <t>ADVIKCA</t>
  </si>
  <si>
    <t>BHAVYA DHIMAN</t>
  </si>
  <si>
    <t>BCCL</t>
  </si>
  <si>
    <t>NNM SECURITIES PVT LTD</t>
  </si>
  <si>
    <t>EMMBI</t>
  </si>
  <si>
    <t>HARSHAD JENTILAL MULIA</t>
  </si>
  <si>
    <t>VIPUL DILEEP LATHI</t>
  </si>
  <si>
    <t>IMCAP</t>
  </si>
  <si>
    <t>DALVINDER SINGH TREHAN</t>
  </si>
  <si>
    <t>NIPPON TUBES LIMITED</t>
  </si>
  <si>
    <t>SVPHOUSING</t>
  </si>
  <si>
    <t>SKSE SECURITIES LIMITED CORP CM/TM PROP A/C</t>
  </si>
  <si>
    <t>TRANSPACT</t>
  </si>
  <si>
    <t>RENUKA JITENDRA PAREKH</t>
  </si>
  <si>
    <t>ANIL KUMAR GOEL (HUF)</t>
  </si>
  <si>
    <t>GARIMA GOYAL</t>
  </si>
  <si>
    <t>BTML</t>
  </si>
  <si>
    <t>Bodhi Tree Multimedia Ltd</t>
  </si>
  <si>
    <t>FAIRPOINT TRADECOM LLP</t>
  </si>
  <si>
    <t>Emmbi Industries Ltd</t>
  </si>
  <si>
    <t>INDOSTAR</t>
  </si>
  <si>
    <t>IndoStar Capital Fin Ltd</t>
  </si>
  <si>
    <t>BRILLIANT INVESTMENT CONSULTANTS PRIVATE LIMTED</t>
  </si>
  <si>
    <t>BSEL INFRASTRUCTURE REALTY LTD</t>
  </si>
  <si>
    <t>Profit of Rs.395/-</t>
  </si>
  <si>
    <t>Loss of Rs.10/-</t>
  </si>
  <si>
    <t>NIFTY 18250 PE 11-MAY</t>
  </si>
  <si>
    <t>400-410</t>
  </si>
  <si>
    <t>ICICIBANK 930 PE MAY</t>
  </si>
  <si>
    <t>8.5-9.5</t>
  </si>
  <si>
    <t>15-20</t>
  </si>
  <si>
    <t>45-48</t>
  </si>
  <si>
    <t>90-130</t>
  </si>
  <si>
    <t>Loss of Rs.34.5/-</t>
  </si>
  <si>
    <t>ALFATRAN</t>
  </si>
  <si>
    <t>GOPAL KRISHAN GUPTA</t>
  </si>
  <si>
    <t>YASHVI HITESH PATEL</t>
  </si>
  <si>
    <t>RAGHAV KAROL HUF</t>
  </si>
  <si>
    <t>VIPIN AGGARWAL</t>
  </si>
  <si>
    <t>LRSD SECURITIES PRIVATE LIMITED</t>
  </si>
  <si>
    <t>RAJASTHAN GLOBAL SECURITIES PRIVATE LIMITED</t>
  </si>
  <si>
    <t>VINAY KANWARLAL BOTHRA</t>
  </si>
  <si>
    <t>RAHULGUPTA</t>
  </si>
  <si>
    <t>AMBOAGRI</t>
  </si>
  <si>
    <t>SHANTILAL NARSHI GADA</t>
  </si>
  <si>
    <t>JIGNESH AMRUTLAL THOBHANI</t>
  </si>
  <si>
    <t>BHEEMACEM</t>
  </si>
  <si>
    <t>FORTUNA CEMENTS PRIVATE LIMITED</t>
  </si>
  <si>
    <t>DISAQ</t>
  </si>
  <si>
    <t>SBI MUTUAL FUND</t>
  </si>
  <si>
    <t>EDVENSWA</t>
  </si>
  <si>
    <t>ANJANA BHUTNA</t>
  </si>
  <si>
    <t>EVEXIA</t>
  </si>
  <si>
    <t>LTS INVESTMENT FUND LTD</t>
  </si>
  <si>
    <t>PRASANT KUMAR GUPTA</t>
  </si>
  <si>
    <t>AMNESTI MULTISERVICES PRIVATE LIMITED</t>
  </si>
  <si>
    <t>CHETAN RASIKLAL SHAH</t>
  </si>
  <si>
    <t>SPEXTRA MULTIBIZ PRIVATE LIMITED</t>
  </si>
  <si>
    <t>VIJAY KUMAR GUPTA</t>
  </si>
  <si>
    <t>UDAY R SHAH HUF</t>
  </si>
  <si>
    <t>SAMYAK CORPORATION LIMITED</t>
  </si>
  <si>
    <t>HAZOOR</t>
  </si>
  <si>
    <t>WESSEL CONSULTANCY PRIVATE LIMITED</t>
  </si>
  <si>
    <t>VIKASKATYAL</t>
  </si>
  <si>
    <t>MIHIKA</t>
  </si>
  <si>
    <t>JANHIT DEALCOM PVT. LTD.</t>
  </si>
  <si>
    <t>TARUNKUMAR GANPATBHAI MAKWANA</t>
  </si>
  <si>
    <t>NITIN BABUBHAI GODHA</t>
  </si>
  <si>
    <t>NETLINK</t>
  </si>
  <si>
    <t>SUMANCHEPURI</t>
  </si>
  <si>
    <t>NEWLIGHT</t>
  </si>
  <si>
    <t>RUCHITA JAY SHAH</t>
  </si>
  <si>
    <t>LALAKIA SEJALBEN DILIPKUMAR</t>
  </si>
  <si>
    <t>SOFCOM</t>
  </si>
  <si>
    <t>RAJ DEVANGBHAI PATEL</t>
  </si>
  <si>
    <t>RAMESH ROSHAN BORANA</t>
  </si>
  <si>
    <t>SVJ</t>
  </si>
  <si>
    <t>SRESTHA FINVEST LIMITED</t>
  </si>
  <si>
    <t>KANAV GUPTA</t>
  </si>
  <si>
    <t>REKHA MUKESH DAND</t>
  </si>
  <si>
    <t>TAAZAINT</t>
  </si>
  <si>
    <t>DHULIPALA N V S MAHAVEER KAUSHIK</t>
  </si>
  <si>
    <t>P BADARI NARAYANA</t>
  </si>
  <si>
    <t>P V RAVI</t>
  </si>
  <si>
    <t>PRAKASHBHAI MAHENDRABHAI DAVE</t>
  </si>
  <si>
    <t>VEERKRUPA</t>
  </si>
  <si>
    <t>ANKIT MAHENDRABHAI PARLESHA</t>
  </si>
  <si>
    <t>VISAKAIND</t>
  </si>
  <si>
    <t>RASHI FINCORP LIMITED</t>
  </si>
  <si>
    <t>AKI</t>
  </si>
  <si>
    <t>AKI India Limited</t>
  </si>
  <si>
    <t>NANDANVAN INVESTMENTS LIMITED</t>
  </si>
  <si>
    <t>DHEERAJ LOHIA</t>
  </si>
  <si>
    <t>GOODLUCK</t>
  </si>
  <si>
    <t>Goodluck India Limited</t>
  </si>
  <si>
    <t>NIVL ADVISORS PRIVATE LIMITED</t>
  </si>
  <si>
    <t>ROSY BLUE INDIA PVT. LTD.</t>
  </si>
  <si>
    <t>JAIBALAJI</t>
  </si>
  <si>
    <t>Jai Balaji Industries Ltd</t>
  </si>
  <si>
    <t>KAMDHENU</t>
  </si>
  <si>
    <t>Kamdhenu Ispat Limited</t>
  </si>
  <si>
    <t>KRSNAA</t>
  </si>
  <si>
    <t>Krsnaa Diagnostics Ltd</t>
  </si>
  <si>
    <t>ACM GLOBAL FUND VCC</t>
  </si>
  <si>
    <t>Manappuram Finance Ltd</t>
  </si>
  <si>
    <t>BNP PARIBAS ARBITRAGE</t>
  </si>
  <si>
    <t>SCAPDVR</t>
  </si>
  <si>
    <t>Stampede Capital Limited</t>
  </si>
  <si>
    <t>KRISHNA PRAJAPAT</t>
  </si>
  <si>
    <t>BRIGHT</t>
  </si>
  <si>
    <t>Bright Solar Limited</t>
  </si>
  <si>
    <t>QMIN PHARMA PRIVATE LIMITED</t>
  </si>
  <si>
    <t>VAX ENTERPRISE PRIVATE LIMITED</t>
  </si>
  <si>
    <t>KHANDSE</t>
  </si>
  <si>
    <t>Khandwala Sec. Ltd</t>
  </si>
  <si>
    <t>NILESHKUMAR MISTRY</t>
  </si>
  <si>
    <t>SOMERSET INDUS HEALTHCARE FUND I LIMITED</t>
  </si>
  <si>
    <t>L7 HITECH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</si>
</sst>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65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0" fontId="32" fillId="19" borderId="20" xfId="0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0" fontId="32" fillId="21" borderId="21" xfId="0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4">
    <cellStyle name="Hyperlink" xfId="2" builtinId="8"/>
    <cellStyle name="Normal" xfId="0" builtinId="0"/>
    <cellStyle name="Normal 7" xfId="1" xr:uid="{00000000-0005-0000-0000-000002000000}"/>
    <cellStyle name="Normal 7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206</xdr:row>
      <xdr:rowOff>0</xdr:rowOff>
    </xdr:from>
    <xdr:to>
      <xdr:col>11</xdr:col>
      <xdr:colOff>123825</xdr:colOff>
      <xdr:row>220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B22" sqref="B22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45056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F19" sqref="F19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45056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5" t="s">
        <v>16</v>
      </c>
      <c r="B9" s="357" t="s">
        <v>17</v>
      </c>
      <c r="C9" s="357" t="s">
        <v>18</v>
      </c>
      <c r="D9" s="357" t="s">
        <v>19</v>
      </c>
      <c r="E9" s="23" t="s">
        <v>20</v>
      </c>
      <c r="F9" s="23" t="s">
        <v>21</v>
      </c>
      <c r="G9" s="352" t="s">
        <v>22</v>
      </c>
      <c r="H9" s="353"/>
      <c r="I9" s="354"/>
      <c r="J9" s="352" t="s">
        <v>23</v>
      </c>
      <c r="K9" s="353"/>
      <c r="L9" s="354"/>
      <c r="M9" s="23"/>
      <c r="N9" s="24"/>
      <c r="O9" s="24"/>
      <c r="P9" s="24"/>
    </row>
    <row r="10" spans="1:16" ht="59.25" customHeight="1">
      <c r="A10" s="356"/>
      <c r="B10" s="358"/>
      <c r="C10" s="358"/>
      <c r="D10" s="358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45071</v>
      </c>
      <c r="E11" s="32">
        <v>18306.400000000001</v>
      </c>
      <c r="F11" s="32">
        <v>18321.8</v>
      </c>
      <c r="G11" s="33">
        <v>18254.75</v>
      </c>
      <c r="H11" s="33">
        <v>18203.100000000002</v>
      </c>
      <c r="I11" s="33">
        <v>18136.050000000003</v>
      </c>
      <c r="J11" s="33">
        <v>18373.449999999997</v>
      </c>
      <c r="K11" s="33">
        <v>18440.499999999993</v>
      </c>
      <c r="L11" s="33">
        <v>18492.149999999994</v>
      </c>
      <c r="M11" s="34">
        <v>18388.849999999999</v>
      </c>
      <c r="N11" s="34">
        <v>18270.150000000001</v>
      </c>
      <c r="O11" s="35">
        <v>12380350</v>
      </c>
      <c r="P11" s="36">
        <v>3.970153515401928E-2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45071</v>
      </c>
      <c r="E12" s="37">
        <v>43202.2</v>
      </c>
      <c r="F12" s="37">
        <v>43281.666666666664</v>
      </c>
      <c r="G12" s="38">
        <v>43048.383333333331</v>
      </c>
      <c r="H12" s="38">
        <v>42894.566666666666</v>
      </c>
      <c r="I12" s="38">
        <v>42661.283333333333</v>
      </c>
      <c r="J12" s="38">
        <v>43435.48333333333</v>
      </c>
      <c r="K12" s="38">
        <v>43668.76666666667</v>
      </c>
      <c r="L12" s="38">
        <v>43822.583333333328</v>
      </c>
      <c r="M12" s="28">
        <v>43514.95</v>
      </c>
      <c r="N12" s="28">
        <v>43127.85</v>
      </c>
      <c r="O12" s="39">
        <v>2603415</v>
      </c>
      <c r="P12" s="40">
        <v>-3.7442437843963346E-2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45076</v>
      </c>
      <c r="E13" s="37">
        <v>19269.099999999999</v>
      </c>
      <c r="F13" s="37">
        <v>19308.316666666666</v>
      </c>
      <c r="G13" s="38">
        <v>19210.833333333332</v>
      </c>
      <c r="H13" s="38">
        <v>19152.566666666666</v>
      </c>
      <c r="I13" s="38">
        <v>19055.083333333332</v>
      </c>
      <c r="J13" s="38">
        <v>19366.583333333332</v>
      </c>
      <c r="K13" s="38">
        <v>19464.066666666669</v>
      </c>
      <c r="L13" s="38">
        <v>19522.333333333332</v>
      </c>
      <c r="M13" s="28">
        <v>19405.8</v>
      </c>
      <c r="N13" s="28">
        <v>19250.05</v>
      </c>
      <c r="O13" s="39">
        <v>39800</v>
      </c>
      <c r="P13" s="40">
        <v>8.1521739130434784E-2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45077</v>
      </c>
      <c r="E14" s="37">
        <v>7370</v>
      </c>
      <c r="F14" s="37">
        <v>2456.6666666666665</v>
      </c>
      <c r="G14" s="38">
        <v>4913.333333333333</v>
      </c>
      <c r="H14" s="38">
        <v>2456.6666666666665</v>
      </c>
      <c r="I14" s="38">
        <v>4913.333333333333</v>
      </c>
      <c r="J14" s="38">
        <v>4913.333333333333</v>
      </c>
      <c r="K14" s="38">
        <v>2456.6666666666665</v>
      </c>
      <c r="L14" s="38">
        <v>4913.333333333333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45071</v>
      </c>
      <c r="E15" s="37">
        <v>560.20000000000005</v>
      </c>
      <c r="F15" s="37">
        <v>555.75</v>
      </c>
      <c r="G15" s="38">
        <v>540.6</v>
      </c>
      <c r="H15" s="38">
        <v>521</v>
      </c>
      <c r="I15" s="38">
        <v>505.85</v>
      </c>
      <c r="J15" s="38">
        <v>575.35</v>
      </c>
      <c r="K15" s="38">
        <v>590.50000000000011</v>
      </c>
      <c r="L15" s="38">
        <v>610.1</v>
      </c>
      <c r="M15" s="28">
        <v>570.9</v>
      </c>
      <c r="N15" s="28">
        <v>536.15</v>
      </c>
      <c r="O15" s="39">
        <v>4443800</v>
      </c>
      <c r="P15" s="40">
        <v>7.3044696109917179E-2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45071</v>
      </c>
      <c r="E16" s="37">
        <v>3825.65</v>
      </c>
      <c r="F16" s="37">
        <v>3816.5666666666671</v>
      </c>
      <c r="G16" s="38">
        <v>3795.1333333333341</v>
      </c>
      <c r="H16" s="38">
        <v>3764.6166666666672</v>
      </c>
      <c r="I16" s="38">
        <v>3743.1833333333343</v>
      </c>
      <c r="J16" s="38">
        <v>3847.0833333333339</v>
      </c>
      <c r="K16" s="38">
        <v>3868.5166666666673</v>
      </c>
      <c r="L16" s="38">
        <v>3899.0333333333338</v>
      </c>
      <c r="M16" s="28">
        <v>3838</v>
      </c>
      <c r="N16" s="28">
        <v>3786.05</v>
      </c>
      <c r="O16" s="39">
        <v>1711500</v>
      </c>
      <c r="P16" s="40">
        <v>-2.9899390675924613E-2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45071</v>
      </c>
      <c r="E17" s="37">
        <v>21991.3</v>
      </c>
      <c r="F17" s="37">
        <v>22162.266666666663</v>
      </c>
      <c r="G17" s="38">
        <v>21489.633333333324</v>
      </c>
      <c r="H17" s="38">
        <v>20987.96666666666</v>
      </c>
      <c r="I17" s="38">
        <v>20315.333333333321</v>
      </c>
      <c r="J17" s="38">
        <v>22663.933333333327</v>
      </c>
      <c r="K17" s="38">
        <v>23336.566666666666</v>
      </c>
      <c r="L17" s="38">
        <v>23838.23333333333</v>
      </c>
      <c r="M17" s="28">
        <v>22834.9</v>
      </c>
      <c r="N17" s="28">
        <v>21660.6</v>
      </c>
      <c r="O17" s="39">
        <v>76800</v>
      </c>
      <c r="P17" s="40">
        <v>0.11239860950173812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45071</v>
      </c>
      <c r="E18" s="37">
        <v>171.5</v>
      </c>
      <c r="F18" s="37">
        <v>172.65</v>
      </c>
      <c r="G18" s="38">
        <v>169.25</v>
      </c>
      <c r="H18" s="38">
        <v>167</v>
      </c>
      <c r="I18" s="38">
        <v>163.6</v>
      </c>
      <c r="J18" s="38">
        <v>174.9</v>
      </c>
      <c r="K18" s="38">
        <v>178.30000000000004</v>
      </c>
      <c r="L18" s="38">
        <v>180.55</v>
      </c>
      <c r="M18" s="28">
        <v>176.05</v>
      </c>
      <c r="N18" s="28">
        <v>170.4</v>
      </c>
      <c r="O18" s="39">
        <v>30261600</v>
      </c>
      <c r="P18" s="40">
        <v>-2.3353084698501218E-2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45071</v>
      </c>
      <c r="E19" s="37">
        <v>205.35</v>
      </c>
      <c r="F19" s="37">
        <v>207.85</v>
      </c>
      <c r="G19" s="38">
        <v>202.04999999999998</v>
      </c>
      <c r="H19" s="38">
        <v>198.75</v>
      </c>
      <c r="I19" s="38">
        <v>192.95</v>
      </c>
      <c r="J19" s="38">
        <v>211.14999999999998</v>
      </c>
      <c r="K19" s="38">
        <v>216.95</v>
      </c>
      <c r="L19" s="38">
        <v>220.24999999999997</v>
      </c>
      <c r="M19" s="28">
        <v>213.65</v>
      </c>
      <c r="N19" s="28">
        <v>204.55</v>
      </c>
      <c r="O19" s="39">
        <v>29003000</v>
      </c>
      <c r="P19" s="40">
        <v>3.048498845265589E-2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45071</v>
      </c>
      <c r="E20" s="37">
        <v>1765.95</v>
      </c>
      <c r="F20" s="37">
        <v>1774.1166666666668</v>
      </c>
      <c r="G20" s="38">
        <v>1754.4833333333336</v>
      </c>
      <c r="H20" s="38">
        <v>1743.0166666666669</v>
      </c>
      <c r="I20" s="38">
        <v>1723.3833333333337</v>
      </c>
      <c r="J20" s="38">
        <v>1785.5833333333335</v>
      </c>
      <c r="K20" s="38">
        <v>1805.2166666666667</v>
      </c>
      <c r="L20" s="38">
        <v>1816.6833333333334</v>
      </c>
      <c r="M20" s="28">
        <v>1793.75</v>
      </c>
      <c r="N20" s="28">
        <v>1762.65</v>
      </c>
      <c r="O20" s="39">
        <v>3910650</v>
      </c>
      <c r="P20" s="40">
        <v>2.8293080553766056E-2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45071</v>
      </c>
      <c r="E21" s="37">
        <v>1906.7</v>
      </c>
      <c r="F21" s="37">
        <v>1915.25</v>
      </c>
      <c r="G21" s="38">
        <v>1887.7</v>
      </c>
      <c r="H21" s="38">
        <v>1868.7</v>
      </c>
      <c r="I21" s="38">
        <v>1841.15</v>
      </c>
      <c r="J21" s="38">
        <v>1934.25</v>
      </c>
      <c r="K21" s="38">
        <v>1961.8000000000002</v>
      </c>
      <c r="L21" s="38">
        <v>1980.8</v>
      </c>
      <c r="M21" s="28">
        <v>1942.8</v>
      </c>
      <c r="N21" s="28">
        <v>1896.25</v>
      </c>
      <c r="O21" s="39">
        <v>8962300</v>
      </c>
      <c r="P21" s="40">
        <v>-7.1233908669931095E-3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45071</v>
      </c>
      <c r="E22" s="37">
        <v>691.95</v>
      </c>
      <c r="F22" s="37">
        <v>693.06666666666661</v>
      </c>
      <c r="G22" s="38">
        <v>686.38333333333321</v>
      </c>
      <c r="H22" s="38">
        <v>680.81666666666661</v>
      </c>
      <c r="I22" s="38">
        <v>674.13333333333321</v>
      </c>
      <c r="J22" s="38">
        <v>698.63333333333321</v>
      </c>
      <c r="K22" s="38">
        <v>705.31666666666661</v>
      </c>
      <c r="L22" s="38">
        <v>710.88333333333321</v>
      </c>
      <c r="M22" s="28">
        <v>699.75</v>
      </c>
      <c r="N22" s="28">
        <v>687.5</v>
      </c>
      <c r="O22" s="39">
        <v>37860100</v>
      </c>
      <c r="P22" s="40">
        <v>-3.754986474680813E-3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45071</v>
      </c>
      <c r="E23" s="37">
        <v>3627.65</v>
      </c>
      <c r="F23" s="37">
        <v>3596.7833333333328</v>
      </c>
      <c r="G23" s="38">
        <v>3559.8166666666657</v>
      </c>
      <c r="H23" s="38">
        <v>3491.9833333333327</v>
      </c>
      <c r="I23" s="38">
        <v>3455.0166666666655</v>
      </c>
      <c r="J23" s="38">
        <v>3664.6166666666659</v>
      </c>
      <c r="K23" s="38">
        <v>3701.583333333333</v>
      </c>
      <c r="L23" s="38">
        <v>3769.4166666666661</v>
      </c>
      <c r="M23" s="28">
        <v>3633.75</v>
      </c>
      <c r="N23" s="28">
        <v>3528.95</v>
      </c>
      <c r="O23" s="39">
        <v>584200</v>
      </c>
      <c r="P23" s="40">
        <v>6.894174422612892E-3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45071</v>
      </c>
      <c r="E24" s="37">
        <v>406.75</v>
      </c>
      <c r="F24" s="37">
        <v>408</v>
      </c>
      <c r="G24" s="38">
        <v>402.7</v>
      </c>
      <c r="H24" s="38">
        <v>398.65</v>
      </c>
      <c r="I24" s="38">
        <v>393.34999999999997</v>
      </c>
      <c r="J24" s="38">
        <v>412.05</v>
      </c>
      <c r="K24" s="38">
        <v>417.34999999999997</v>
      </c>
      <c r="L24" s="38">
        <v>421.40000000000003</v>
      </c>
      <c r="M24" s="28">
        <v>413.3</v>
      </c>
      <c r="N24" s="28">
        <v>403.95</v>
      </c>
      <c r="O24" s="39">
        <v>59707800</v>
      </c>
      <c r="P24" s="40">
        <v>-2.9832412038255682E-2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45071</v>
      </c>
      <c r="E25" s="37">
        <v>4615.6499999999996</v>
      </c>
      <c r="F25" s="37">
        <v>4631.1499999999996</v>
      </c>
      <c r="G25" s="38">
        <v>4595.5999999999995</v>
      </c>
      <c r="H25" s="38">
        <v>4575.55</v>
      </c>
      <c r="I25" s="38">
        <v>4540</v>
      </c>
      <c r="J25" s="38">
        <v>4651.1999999999989</v>
      </c>
      <c r="K25" s="38">
        <v>4686.7499999999982</v>
      </c>
      <c r="L25" s="38">
        <v>4706.7999999999984</v>
      </c>
      <c r="M25" s="28">
        <v>4666.7</v>
      </c>
      <c r="N25" s="28">
        <v>4611.1000000000004</v>
      </c>
      <c r="O25" s="39">
        <v>1373250</v>
      </c>
      <c r="P25" s="40">
        <v>7.7050082553659881E-3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45071</v>
      </c>
      <c r="E26" s="37">
        <v>382.25</v>
      </c>
      <c r="F26" s="37">
        <v>381.13333333333338</v>
      </c>
      <c r="G26" s="38">
        <v>378.01666666666677</v>
      </c>
      <c r="H26" s="38">
        <v>373.78333333333336</v>
      </c>
      <c r="I26" s="38">
        <v>370.66666666666674</v>
      </c>
      <c r="J26" s="38">
        <v>385.36666666666679</v>
      </c>
      <c r="K26" s="38">
        <v>388.48333333333346</v>
      </c>
      <c r="L26" s="38">
        <v>392.71666666666681</v>
      </c>
      <c r="M26" s="28">
        <v>384.25</v>
      </c>
      <c r="N26" s="28">
        <v>376.9</v>
      </c>
      <c r="O26" s="39">
        <v>15162600</v>
      </c>
      <c r="P26" s="40">
        <v>-4.7718936843691905E-2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45071</v>
      </c>
      <c r="E27" s="37">
        <v>147.75</v>
      </c>
      <c r="F27" s="37">
        <v>148.16666666666666</v>
      </c>
      <c r="G27" s="38">
        <v>146.73333333333332</v>
      </c>
      <c r="H27" s="38">
        <v>145.71666666666667</v>
      </c>
      <c r="I27" s="38">
        <v>144.28333333333333</v>
      </c>
      <c r="J27" s="38">
        <v>149.18333333333331</v>
      </c>
      <c r="K27" s="38">
        <v>150.61666666666665</v>
      </c>
      <c r="L27" s="38">
        <v>151.6333333333333</v>
      </c>
      <c r="M27" s="28">
        <v>149.6</v>
      </c>
      <c r="N27" s="28">
        <v>147.15</v>
      </c>
      <c r="O27" s="39">
        <v>42725000</v>
      </c>
      <c r="P27" s="40">
        <v>-2.6099840437656712E-2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45071</v>
      </c>
      <c r="E28" s="37">
        <v>3049.85</v>
      </c>
      <c r="F28" s="37">
        <v>3055.1999999999994</v>
      </c>
      <c r="G28" s="38">
        <v>3020.1999999999989</v>
      </c>
      <c r="H28" s="38">
        <v>2990.5499999999997</v>
      </c>
      <c r="I28" s="38">
        <v>2955.5499999999993</v>
      </c>
      <c r="J28" s="38">
        <v>3084.8499999999985</v>
      </c>
      <c r="K28" s="38">
        <v>3119.8499999999995</v>
      </c>
      <c r="L28" s="38">
        <v>3149.4999999999982</v>
      </c>
      <c r="M28" s="28">
        <v>3090.2</v>
      </c>
      <c r="N28" s="28">
        <v>3025.55</v>
      </c>
      <c r="O28" s="39">
        <v>6030000</v>
      </c>
      <c r="P28" s="40">
        <v>7.4178027265437048E-3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45071</v>
      </c>
      <c r="E29" s="37">
        <v>1553.8</v>
      </c>
      <c r="F29" s="37">
        <v>1556.8</v>
      </c>
      <c r="G29" s="38">
        <v>1544</v>
      </c>
      <c r="H29" s="38">
        <v>1534.2</v>
      </c>
      <c r="I29" s="38">
        <v>1521.4</v>
      </c>
      <c r="J29" s="38">
        <v>1566.6</v>
      </c>
      <c r="K29" s="38">
        <v>1579.3999999999996</v>
      </c>
      <c r="L29" s="38">
        <v>1589.1999999999998</v>
      </c>
      <c r="M29" s="28">
        <v>1569.6</v>
      </c>
      <c r="N29" s="28">
        <v>1547</v>
      </c>
      <c r="O29" s="39">
        <v>1890784</v>
      </c>
      <c r="P29" s="40">
        <v>-6.7173637515842835E-2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45071</v>
      </c>
      <c r="E30" s="37">
        <v>6813.7</v>
      </c>
      <c r="F30" s="37">
        <v>6783.8166666666666</v>
      </c>
      <c r="G30" s="38">
        <v>6732.6833333333334</v>
      </c>
      <c r="H30" s="38">
        <v>6651.666666666667</v>
      </c>
      <c r="I30" s="38">
        <v>6600.5333333333338</v>
      </c>
      <c r="J30" s="38">
        <v>6864.833333333333</v>
      </c>
      <c r="K30" s="38">
        <v>6915.9666666666662</v>
      </c>
      <c r="L30" s="38">
        <v>6996.9833333333327</v>
      </c>
      <c r="M30" s="28">
        <v>6834.95</v>
      </c>
      <c r="N30" s="28">
        <v>6702.8</v>
      </c>
      <c r="O30" s="39">
        <v>197700</v>
      </c>
      <c r="P30" s="40">
        <v>1.5197568389057751E-3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45071</v>
      </c>
      <c r="E31" s="37">
        <v>696.5</v>
      </c>
      <c r="F31" s="37">
        <v>695.61666666666667</v>
      </c>
      <c r="G31" s="38">
        <v>691.43333333333339</v>
      </c>
      <c r="H31" s="38">
        <v>686.36666666666667</v>
      </c>
      <c r="I31" s="38">
        <v>682.18333333333339</v>
      </c>
      <c r="J31" s="38">
        <v>700.68333333333339</v>
      </c>
      <c r="K31" s="38">
        <v>704.86666666666656</v>
      </c>
      <c r="L31" s="38">
        <v>709.93333333333339</v>
      </c>
      <c r="M31" s="28">
        <v>699.8</v>
      </c>
      <c r="N31" s="28">
        <v>690.55</v>
      </c>
      <c r="O31" s="39">
        <v>12121000</v>
      </c>
      <c r="P31" s="40">
        <v>9.9991667361053246E-3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45071</v>
      </c>
      <c r="E32" s="37">
        <v>616.54999999999995</v>
      </c>
      <c r="F32" s="37">
        <v>618.83333333333337</v>
      </c>
      <c r="G32" s="38">
        <v>612.7166666666667</v>
      </c>
      <c r="H32" s="38">
        <v>608.88333333333333</v>
      </c>
      <c r="I32" s="38">
        <v>602.76666666666665</v>
      </c>
      <c r="J32" s="38">
        <v>622.66666666666674</v>
      </c>
      <c r="K32" s="38">
        <v>628.7833333333333</v>
      </c>
      <c r="L32" s="38">
        <v>632.61666666666679</v>
      </c>
      <c r="M32" s="28">
        <v>624.95000000000005</v>
      </c>
      <c r="N32" s="28">
        <v>615</v>
      </c>
      <c r="O32" s="39">
        <v>10126100</v>
      </c>
      <c r="P32" s="40">
        <v>9.7862833870425653E-4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45071</v>
      </c>
      <c r="E33" s="37">
        <v>890.45</v>
      </c>
      <c r="F33" s="37">
        <v>888.93333333333339</v>
      </c>
      <c r="G33" s="38">
        <v>885.36666666666679</v>
      </c>
      <c r="H33" s="38">
        <v>880.28333333333342</v>
      </c>
      <c r="I33" s="38">
        <v>876.71666666666681</v>
      </c>
      <c r="J33" s="38">
        <v>894.01666666666677</v>
      </c>
      <c r="K33" s="38">
        <v>897.58333333333337</v>
      </c>
      <c r="L33" s="38">
        <v>902.66666666666674</v>
      </c>
      <c r="M33" s="28">
        <v>892.5</v>
      </c>
      <c r="N33" s="28">
        <v>883.85</v>
      </c>
      <c r="O33" s="39">
        <v>52481150</v>
      </c>
      <c r="P33" s="40">
        <v>-6.2410506203265589E-2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45071</v>
      </c>
      <c r="E34" s="37">
        <v>4537.75</v>
      </c>
      <c r="F34" s="37">
        <v>4547.1833333333334</v>
      </c>
      <c r="G34" s="38">
        <v>4513.8666666666668</v>
      </c>
      <c r="H34" s="38">
        <v>4489.9833333333336</v>
      </c>
      <c r="I34" s="38">
        <v>4456.666666666667</v>
      </c>
      <c r="J34" s="38">
        <v>4571.0666666666666</v>
      </c>
      <c r="K34" s="38">
        <v>4604.3833333333341</v>
      </c>
      <c r="L34" s="38">
        <v>4628.2666666666664</v>
      </c>
      <c r="M34" s="28">
        <v>4580.5</v>
      </c>
      <c r="N34" s="28">
        <v>4523.3</v>
      </c>
      <c r="O34" s="39">
        <v>2794250</v>
      </c>
      <c r="P34" s="40">
        <v>-1.5068734578780402E-2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45071</v>
      </c>
      <c r="E35" s="37">
        <v>1413.95</v>
      </c>
      <c r="F35" s="37">
        <v>1424.6166666666668</v>
      </c>
      <c r="G35" s="38">
        <v>1399.4333333333336</v>
      </c>
      <c r="H35" s="38">
        <v>1384.9166666666667</v>
      </c>
      <c r="I35" s="38">
        <v>1359.7333333333336</v>
      </c>
      <c r="J35" s="38">
        <v>1439.1333333333337</v>
      </c>
      <c r="K35" s="38">
        <v>1464.3166666666671</v>
      </c>
      <c r="L35" s="38">
        <v>1478.8333333333337</v>
      </c>
      <c r="M35" s="28">
        <v>1449.8</v>
      </c>
      <c r="N35" s="28">
        <v>1410.1</v>
      </c>
      <c r="O35" s="39">
        <v>8881000</v>
      </c>
      <c r="P35" s="40">
        <v>-2.1908881523509914E-3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45071</v>
      </c>
      <c r="E36" s="37">
        <v>6587</v>
      </c>
      <c r="F36" s="37">
        <v>6641.583333333333</v>
      </c>
      <c r="G36" s="38">
        <v>6523.4166666666661</v>
      </c>
      <c r="H36" s="38">
        <v>6459.833333333333</v>
      </c>
      <c r="I36" s="38">
        <v>6341.6666666666661</v>
      </c>
      <c r="J36" s="38">
        <v>6705.1666666666661</v>
      </c>
      <c r="K36" s="38">
        <v>6823.3333333333321</v>
      </c>
      <c r="L36" s="38">
        <v>6886.9166666666661</v>
      </c>
      <c r="M36" s="28">
        <v>6759.75</v>
      </c>
      <c r="N36" s="28">
        <v>6578</v>
      </c>
      <c r="O36" s="39">
        <v>4017375</v>
      </c>
      <c r="P36" s="40">
        <v>-4.0432943518288131E-4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45071</v>
      </c>
      <c r="E37" s="37">
        <v>2163</v>
      </c>
      <c r="F37" s="37">
        <v>2171.3333333333335</v>
      </c>
      <c r="G37" s="38">
        <v>2148.7166666666672</v>
      </c>
      <c r="H37" s="38">
        <v>2134.4333333333338</v>
      </c>
      <c r="I37" s="38">
        <v>2111.8166666666675</v>
      </c>
      <c r="J37" s="38">
        <v>2185.6166666666668</v>
      </c>
      <c r="K37" s="38">
        <v>2208.2333333333327</v>
      </c>
      <c r="L37" s="38">
        <v>2222.5166666666664</v>
      </c>
      <c r="M37" s="28">
        <v>2193.9499999999998</v>
      </c>
      <c r="N37" s="28">
        <v>2157.0500000000002</v>
      </c>
      <c r="O37" s="39">
        <v>1680600</v>
      </c>
      <c r="P37" s="40">
        <v>1.9286754002911209E-2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45071</v>
      </c>
      <c r="E38" s="37">
        <v>416.15</v>
      </c>
      <c r="F38" s="37">
        <v>419.7166666666667</v>
      </c>
      <c r="G38" s="38">
        <v>411.13333333333338</v>
      </c>
      <c r="H38" s="38">
        <v>406.11666666666667</v>
      </c>
      <c r="I38" s="38">
        <v>397.53333333333336</v>
      </c>
      <c r="J38" s="38">
        <v>424.73333333333341</v>
      </c>
      <c r="K38" s="38">
        <v>433.31666666666666</v>
      </c>
      <c r="L38" s="38">
        <v>438.33333333333343</v>
      </c>
      <c r="M38" s="28">
        <v>428.3</v>
      </c>
      <c r="N38" s="28">
        <v>414.7</v>
      </c>
      <c r="O38" s="39">
        <v>6107200</v>
      </c>
      <c r="P38" s="40">
        <v>-1.9270298047276466E-2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45071</v>
      </c>
      <c r="E39" s="37">
        <v>235</v>
      </c>
      <c r="F39" s="37">
        <v>235.35</v>
      </c>
      <c r="G39" s="38">
        <v>232.64999999999998</v>
      </c>
      <c r="H39" s="38">
        <v>230.29999999999998</v>
      </c>
      <c r="I39" s="38">
        <v>227.59999999999997</v>
      </c>
      <c r="J39" s="38">
        <v>237.7</v>
      </c>
      <c r="K39" s="38">
        <v>240.39999999999998</v>
      </c>
      <c r="L39" s="38">
        <v>242.75</v>
      </c>
      <c r="M39" s="28">
        <v>238.05</v>
      </c>
      <c r="N39" s="28">
        <v>233</v>
      </c>
      <c r="O39" s="39">
        <v>48083600</v>
      </c>
      <c r="P39" s="40">
        <v>-9.7289727325150337E-3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45071</v>
      </c>
      <c r="E40" s="37">
        <v>178.8</v>
      </c>
      <c r="F40" s="37">
        <v>180.81666666666669</v>
      </c>
      <c r="G40" s="38">
        <v>176.08333333333337</v>
      </c>
      <c r="H40" s="38">
        <v>173.36666666666667</v>
      </c>
      <c r="I40" s="38">
        <v>168.63333333333335</v>
      </c>
      <c r="J40" s="38">
        <v>183.53333333333339</v>
      </c>
      <c r="K40" s="38">
        <v>188.26666666666668</v>
      </c>
      <c r="L40" s="38">
        <v>190.98333333333341</v>
      </c>
      <c r="M40" s="28">
        <v>185.55</v>
      </c>
      <c r="N40" s="28">
        <v>178.1</v>
      </c>
      <c r="O40" s="39">
        <v>98859150</v>
      </c>
      <c r="P40" s="40">
        <v>5.4145093880606322E-2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45071</v>
      </c>
      <c r="E41" s="37">
        <v>1503</v>
      </c>
      <c r="F41" s="37">
        <v>1504.8833333333332</v>
      </c>
      <c r="G41" s="38">
        <v>1494.7666666666664</v>
      </c>
      <c r="H41" s="38">
        <v>1486.5333333333333</v>
      </c>
      <c r="I41" s="38">
        <v>1476.4166666666665</v>
      </c>
      <c r="J41" s="38">
        <v>1513.1166666666663</v>
      </c>
      <c r="K41" s="38">
        <v>1523.2333333333331</v>
      </c>
      <c r="L41" s="38">
        <v>1531.4666666666662</v>
      </c>
      <c r="M41" s="28">
        <v>1515</v>
      </c>
      <c r="N41" s="28">
        <v>1496.65</v>
      </c>
      <c r="O41" s="39">
        <v>2231150</v>
      </c>
      <c r="P41" s="40">
        <v>-1.4531481195203286E-2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45071</v>
      </c>
      <c r="E42" s="37">
        <v>107.8</v>
      </c>
      <c r="F42" s="37">
        <v>107.66666666666667</v>
      </c>
      <c r="G42" s="38">
        <v>106.93333333333334</v>
      </c>
      <c r="H42" s="38">
        <v>106.06666666666666</v>
      </c>
      <c r="I42" s="38">
        <v>105.33333333333333</v>
      </c>
      <c r="J42" s="38">
        <v>108.53333333333335</v>
      </c>
      <c r="K42" s="38">
        <v>109.26666666666667</v>
      </c>
      <c r="L42" s="38">
        <v>110.13333333333335</v>
      </c>
      <c r="M42" s="28">
        <v>108.4</v>
      </c>
      <c r="N42" s="28">
        <v>106.8</v>
      </c>
      <c r="O42" s="39">
        <v>76853100</v>
      </c>
      <c r="P42" s="40">
        <v>-2.396119878384248E-2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45071</v>
      </c>
      <c r="E43" s="37">
        <v>623.25</v>
      </c>
      <c r="F43" s="37">
        <v>624.5333333333333</v>
      </c>
      <c r="G43" s="38">
        <v>617.56666666666661</v>
      </c>
      <c r="H43" s="38">
        <v>611.88333333333333</v>
      </c>
      <c r="I43" s="38">
        <v>604.91666666666663</v>
      </c>
      <c r="J43" s="38">
        <v>630.21666666666658</v>
      </c>
      <c r="K43" s="38">
        <v>637.18333333333328</v>
      </c>
      <c r="L43" s="38">
        <v>642.86666666666656</v>
      </c>
      <c r="M43" s="28">
        <v>631.5</v>
      </c>
      <c r="N43" s="28">
        <v>618.85</v>
      </c>
      <c r="O43" s="39">
        <v>8764800</v>
      </c>
      <c r="P43" s="40">
        <v>1.8795550441120062E-2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45071</v>
      </c>
      <c r="E44" s="37">
        <v>778.5</v>
      </c>
      <c r="F44" s="37">
        <v>782.01666666666677</v>
      </c>
      <c r="G44" s="38">
        <v>773.13333333333355</v>
      </c>
      <c r="H44" s="38">
        <v>767.76666666666677</v>
      </c>
      <c r="I44" s="38">
        <v>758.88333333333355</v>
      </c>
      <c r="J44" s="38">
        <v>787.38333333333355</v>
      </c>
      <c r="K44" s="38">
        <v>796.26666666666677</v>
      </c>
      <c r="L44" s="38">
        <v>801.63333333333355</v>
      </c>
      <c r="M44" s="28">
        <v>790.9</v>
      </c>
      <c r="N44" s="28">
        <v>776.65</v>
      </c>
      <c r="O44" s="39">
        <v>8588000</v>
      </c>
      <c r="P44" s="40">
        <v>-3.6895816978804528E-2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45071</v>
      </c>
      <c r="E45" s="37">
        <v>795.45</v>
      </c>
      <c r="F45" s="37">
        <v>795.48333333333323</v>
      </c>
      <c r="G45" s="38">
        <v>792.46666666666647</v>
      </c>
      <c r="H45" s="38">
        <v>789.48333333333323</v>
      </c>
      <c r="I45" s="38">
        <v>786.46666666666647</v>
      </c>
      <c r="J45" s="38">
        <v>798.46666666666647</v>
      </c>
      <c r="K45" s="38">
        <v>801.48333333333312</v>
      </c>
      <c r="L45" s="38">
        <v>804.46666666666647</v>
      </c>
      <c r="M45" s="28">
        <v>798.5</v>
      </c>
      <c r="N45" s="28">
        <v>792.5</v>
      </c>
      <c r="O45" s="39">
        <v>39081100</v>
      </c>
      <c r="P45" s="40">
        <v>6.3241875851332945E-4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45071</v>
      </c>
      <c r="E46" s="37">
        <v>79.45</v>
      </c>
      <c r="F46" s="37">
        <v>80.066666666666663</v>
      </c>
      <c r="G46" s="38">
        <v>77.933333333333323</v>
      </c>
      <c r="H46" s="38">
        <v>76.416666666666657</v>
      </c>
      <c r="I46" s="38">
        <v>74.283333333333317</v>
      </c>
      <c r="J46" s="38">
        <v>81.583333333333329</v>
      </c>
      <c r="K46" s="38">
        <v>83.716666666666654</v>
      </c>
      <c r="L46" s="38">
        <v>85.233333333333334</v>
      </c>
      <c r="M46" s="28">
        <v>82.2</v>
      </c>
      <c r="N46" s="28">
        <v>78.55</v>
      </c>
      <c r="O46" s="39">
        <v>111279000</v>
      </c>
      <c r="P46" s="40">
        <v>-7.8354639533872505E-2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45071</v>
      </c>
      <c r="E47" s="37">
        <v>246.9</v>
      </c>
      <c r="F47" s="37">
        <v>246.73333333333335</v>
      </c>
      <c r="G47" s="38">
        <v>245.01666666666671</v>
      </c>
      <c r="H47" s="38">
        <v>243.13333333333335</v>
      </c>
      <c r="I47" s="38">
        <v>241.41666666666671</v>
      </c>
      <c r="J47" s="38">
        <v>248.6166666666667</v>
      </c>
      <c r="K47" s="38">
        <v>250.33333333333334</v>
      </c>
      <c r="L47" s="38">
        <v>252.2166666666667</v>
      </c>
      <c r="M47" s="28">
        <v>248.45</v>
      </c>
      <c r="N47" s="28">
        <v>244.85</v>
      </c>
      <c r="O47" s="39">
        <v>22522200</v>
      </c>
      <c r="P47" s="40">
        <v>-2.7404477302563394E-2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45071</v>
      </c>
      <c r="E48" s="37">
        <v>19287.2</v>
      </c>
      <c r="F48" s="37">
        <v>19308.466666666667</v>
      </c>
      <c r="G48" s="38">
        <v>19097.983333333334</v>
      </c>
      <c r="H48" s="38">
        <v>18908.766666666666</v>
      </c>
      <c r="I48" s="38">
        <v>18698.283333333333</v>
      </c>
      <c r="J48" s="38">
        <v>19497.683333333334</v>
      </c>
      <c r="K48" s="38">
        <v>19708.166666666672</v>
      </c>
      <c r="L48" s="38">
        <v>19897.383333333335</v>
      </c>
      <c r="M48" s="28">
        <v>19518.95</v>
      </c>
      <c r="N48" s="28">
        <v>19119.25</v>
      </c>
      <c r="O48" s="39">
        <v>131400</v>
      </c>
      <c r="P48" s="40">
        <v>-2.5583982202447165E-2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45071</v>
      </c>
      <c r="E49" s="37">
        <v>368.75</v>
      </c>
      <c r="F49" s="37">
        <v>369.16666666666669</v>
      </c>
      <c r="G49" s="38">
        <v>366.18333333333339</v>
      </c>
      <c r="H49" s="38">
        <v>363.61666666666673</v>
      </c>
      <c r="I49" s="38">
        <v>360.63333333333344</v>
      </c>
      <c r="J49" s="38">
        <v>371.73333333333335</v>
      </c>
      <c r="K49" s="38">
        <v>374.71666666666658</v>
      </c>
      <c r="L49" s="38">
        <v>377.2833333333333</v>
      </c>
      <c r="M49" s="28">
        <v>372.15</v>
      </c>
      <c r="N49" s="28">
        <v>366.6</v>
      </c>
      <c r="O49" s="39">
        <v>16390800</v>
      </c>
      <c r="P49" s="40">
        <v>1.1215991116046641E-2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45071</v>
      </c>
      <c r="E50" s="37">
        <v>4620.3500000000004</v>
      </c>
      <c r="F50" s="37">
        <v>4627.3499999999995</v>
      </c>
      <c r="G50" s="38">
        <v>4600.9999999999991</v>
      </c>
      <c r="H50" s="38">
        <v>4581.6499999999996</v>
      </c>
      <c r="I50" s="38">
        <v>4555.2999999999993</v>
      </c>
      <c r="J50" s="38">
        <v>4646.6999999999989</v>
      </c>
      <c r="K50" s="38">
        <v>4673.0499999999993</v>
      </c>
      <c r="L50" s="38">
        <v>4692.3999999999987</v>
      </c>
      <c r="M50" s="28">
        <v>4653.7</v>
      </c>
      <c r="N50" s="28">
        <v>4608</v>
      </c>
      <c r="O50" s="39">
        <v>1932800</v>
      </c>
      <c r="P50" s="40">
        <v>4.3649968821450839E-3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45071</v>
      </c>
      <c r="E51" s="37">
        <v>309.85000000000002</v>
      </c>
      <c r="F51" s="37">
        <v>305.9666666666667</v>
      </c>
      <c r="G51" s="38">
        <v>296.83333333333337</v>
      </c>
      <c r="H51" s="38">
        <v>283.81666666666666</v>
      </c>
      <c r="I51" s="38">
        <v>274.68333333333334</v>
      </c>
      <c r="J51" s="38">
        <v>318.98333333333341</v>
      </c>
      <c r="K51" s="38">
        <v>328.11666666666673</v>
      </c>
      <c r="L51" s="38">
        <v>341.13333333333344</v>
      </c>
      <c r="M51" s="28">
        <v>315.10000000000002</v>
      </c>
      <c r="N51" s="28">
        <v>292.95</v>
      </c>
      <c r="O51" s="39">
        <v>9694000</v>
      </c>
      <c r="P51" s="40">
        <v>4.3487621097954787E-2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45071</v>
      </c>
      <c r="E52" s="37">
        <v>303.7</v>
      </c>
      <c r="F52" s="37">
        <v>307.98333333333335</v>
      </c>
      <c r="G52" s="38">
        <v>298.16666666666669</v>
      </c>
      <c r="H52" s="38">
        <v>292.63333333333333</v>
      </c>
      <c r="I52" s="38">
        <v>282.81666666666666</v>
      </c>
      <c r="J52" s="38">
        <v>313.51666666666671</v>
      </c>
      <c r="K52" s="38">
        <v>323.33333333333331</v>
      </c>
      <c r="L52" s="38">
        <v>328.86666666666673</v>
      </c>
      <c r="M52" s="28">
        <v>317.8</v>
      </c>
      <c r="N52" s="28">
        <v>302.45</v>
      </c>
      <c r="O52" s="39">
        <v>52822800</v>
      </c>
      <c r="P52" s="40">
        <v>0.26578674948240166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45071</v>
      </c>
      <c r="E53" s="37">
        <v>648.65</v>
      </c>
      <c r="F53" s="37">
        <v>652.04999999999995</v>
      </c>
      <c r="G53" s="38">
        <v>643.04999999999995</v>
      </c>
      <c r="H53" s="38">
        <v>637.45000000000005</v>
      </c>
      <c r="I53" s="38">
        <v>628.45000000000005</v>
      </c>
      <c r="J53" s="38">
        <v>657.64999999999986</v>
      </c>
      <c r="K53" s="38">
        <v>666.64999999999986</v>
      </c>
      <c r="L53" s="38">
        <v>672.24999999999977</v>
      </c>
      <c r="M53" s="28">
        <v>661.05</v>
      </c>
      <c r="N53" s="28">
        <v>646.45000000000005</v>
      </c>
      <c r="O53" s="39">
        <v>3752775</v>
      </c>
      <c r="P53" s="40">
        <v>-9.2664092664092659E-3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45071</v>
      </c>
      <c r="E54" s="37">
        <v>300.7</v>
      </c>
      <c r="F54" s="37">
        <v>302.2</v>
      </c>
      <c r="G54" s="38">
        <v>296.54999999999995</v>
      </c>
      <c r="H54" s="38">
        <v>292.39999999999998</v>
      </c>
      <c r="I54" s="38">
        <v>286.74999999999994</v>
      </c>
      <c r="J54" s="38">
        <v>306.34999999999997</v>
      </c>
      <c r="K54" s="38">
        <v>311.99999999999994</v>
      </c>
      <c r="L54" s="38">
        <v>316.14999999999998</v>
      </c>
      <c r="M54" s="28">
        <v>307.85000000000002</v>
      </c>
      <c r="N54" s="28">
        <v>298.05</v>
      </c>
      <c r="O54" s="39">
        <v>5323400</v>
      </c>
      <c r="P54" s="40">
        <v>1.932024892292963E-2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45071</v>
      </c>
      <c r="E55" s="37">
        <v>988.4</v>
      </c>
      <c r="F55" s="37">
        <v>993.65</v>
      </c>
      <c r="G55" s="38">
        <v>978.5</v>
      </c>
      <c r="H55" s="38">
        <v>968.6</v>
      </c>
      <c r="I55" s="38">
        <v>953.45</v>
      </c>
      <c r="J55" s="38">
        <v>1003.55</v>
      </c>
      <c r="K55" s="38">
        <v>1018.6999999999998</v>
      </c>
      <c r="L55" s="38">
        <v>1028.5999999999999</v>
      </c>
      <c r="M55" s="28">
        <v>1008.8</v>
      </c>
      <c r="N55" s="28">
        <v>983.75</v>
      </c>
      <c r="O55" s="39">
        <v>12322500</v>
      </c>
      <c r="P55" s="40">
        <v>-1.2026458208057728E-2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45071</v>
      </c>
      <c r="E56" s="37">
        <v>941.5</v>
      </c>
      <c r="F56" s="37">
        <v>939.5</v>
      </c>
      <c r="G56" s="38">
        <v>934</v>
      </c>
      <c r="H56" s="38">
        <v>926.5</v>
      </c>
      <c r="I56" s="38">
        <v>921</v>
      </c>
      <c r="J56" s="38">
        <v>947</v>
      </c>
      <c r="K56" s="38">
        <v>952.5</v>
      </c>
      <c r="L56" s="38">
        <v>960</v>
      </c>
      <c r="M56" s="28">
        <v>945</v>
      </c>
      <c r="N56" s="28">
        <v>932</v>
      </c>
      <c r="O56" s="39">
        <v>13196950</v>
      </c>
      <c r="P56" s="40">
        <v>-6.8483099349410555E-3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45071</v>
      </c>
      <c r="E57" s="37">
        <v>237.4</v>
      </c>
      <c r="F57" s="37">
        <v>236.9</v>
      </c>
      <c r="G57" s="38">
        <v>234.15</v>
      </c>
      <c r="H57" s="38">
        <v>230.9</v>
      </c>
      <c r="I57" s="38">
        <v>228.15</v>
      </c>
      <c r="J57" s="38">
        <v>240.15</v>
      </c>
      <c r="K57" s="38">
        <v>242.9</v>
      </c>
      <c r="L57" s="38">
        <v>246.15</v>
      </c>
      <c r="M57" s="28">
        <v>239.65</v>
      </c>
      <c r="N57" s="28">
        <v>233.65</v>
      </c>
      <c r="O57" s="39">
        <v>36997800</v>
      </c>
      <c r="P57" s="40">
        <v>-7.4366197183098589E-3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45071</v>
      </c>
      <c r="E58" s="37">
        <v>4126.1000000000004</v>
      </c>
      <c r="F58" s="37">
        <v>4129.8833333333341</v>
      </c>
      <c r="G58" s="38">
        <v>4084.7666666666682</v>
      </c>
      <c r="H58" s="38">
        <v>4043.4333333333343</v>
      </c>
      <c r="I58" s="38">
        <v>3998.3166666666684</v>
      </c>
      <c r="J58" s="38">
        <v>4171.2166666666681</v>
      </c>
      <c r="K58" s="38">
        <v>4216.3333333333348</v>
      </c>
      <c r="L58" s="38">
        <v>4257.6666666666679</v>
      </c>
      <c r="M58" s="28">
        <v>4175</v>
      </c>
      <c r="N58" s="28">
        <v>4088.55</v>
      </c>
      <c r="O58" s="39">
        <v>932550</v>
      </c>
      <c r="P58" s="40">
        <v>0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45071</v>
      </c>
      <c r="E59" s="37">
        <v>1571.85</v>
      </c>
      <c r="F59" s="37">
        <v>1567.6166666666668</v>
      </c>
      <c r="G59" s="38">
        <v>1559.2333333333336</v>
      </c>
      <c r="H59" s="38">
        <v>1546.6166666666668</v>
      </c>
      <c r="I59" s="38">
        <v>1538.2333333333336</v>
      </c>
      <c r="J59" s="38">
        <v>1580.2333333333336</v>
      </c>
      <c r="K59" s="38">
        <v>1588.6166666666668</v>
      </c>
      <c r="L59" s="38">
        <v>1601.2333333333336</v>
      </c>
      <c r="M59" s="28">
        <v>1576</v>
      </c>
      <c r="N59" s="28">
        <v>1555</v>
      </c>
      <c r="O59" s="39">
        <v>2345700</v>
      </c>
      <c r="P59" s="40">
        <v>5.6264775413711582E-2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45071</v>
      </c>
      <c r="E60" s="37">
        <v>636.54999999999995</v>
      </c>
      <c r="F60" s="37">
        <v>636.94999999999993</v>
      </c>
      <c r="G60" s="38">
        <v>631.64999999999986</v>
      </c>
      <c r="H60" s="38">
        <v>626.74999999999989</v>
      </c>
      <c r="I60" s="38">
        <v>621.44999999999982</v>
      </c>
      <c r="J60" s="38">
        <v>641.84999999999991</v>
      </c>
      <c r="K60" s="38">
        <v>647.14999999999986</v>
      </c>
      <c r="L60" s="38">
        <v>652.04999999999995</v>
      </c>
      <c r="M60" s="28">
        <v>642.25</v>
      </c>
      <c r="N60" s="28">
        <v>632.04999999999995</v>
      </c>
      <c r="O60" s="39">
        <v>7505000</v>
      </c>
      <c r="P60" s="40">
        <v>-2.5071447129124447E-2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45071</v>
      </c>
      <c r="E61" s="37">
        <v>964.35</v>
      </c>
      <c r="F61" s="37">
        <v>971.20000000000016</v>
      </c>
      <c r="G61" s="38">
        <v>954.45000000000027</v>
      </c>
      <c r="H61" s="38">
        <v>944.55000000000007</v>
      </c>
      <c r="I61" s="38">
        <v>927.80000000000018</v>
      </c>
      <c r="J61" s="38">
        <v>981.10000000000036</v>
      </c>
      <c r="K61" s="38">
        <v>997.85000000000014</v>
      </c>
      <c r="L61" s="38">
        <v>1007.7500000000005</v>
      </c>
      <c r="M61" s="28">
        <v>987.95</v>
      </c>
      <c r="N61" s="28">
        <v>961.3</v>
      </c>
      <c r="O61" s="39">
        <v>1402100</v>
      </c>
      <c r="P61" s="40">
        <v>1.0595358224016145E-2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45071</v>
      </c>
      <c r="E62" s="37">
        <v>257</v>
      </c>
      <c r="F62" s="37">
        <v>258.48333333333335</v>
      </c>
      <c r="G62" s="38">
        <v>254.76666666666671</v>
      </c>
      <c r="H62" s="38">
        <v>252.53333333333336</v>
      </c>
      <c r="I62" s="38">
        <v>248.81666666666672</v>
      </c>
      <c r="J62" s="38">
        <v>260.7166666666667</v>
      </c>
      <c r="K62" s="38">
        <v>264.43333333333339</v>
      </c>
      <c r="L62" s="38">
        <v>266.66666666666669</v>
      </c>
      <c r="M62" s="28">
        <v>262.2</v>
      </c>
      <c r="N62" s="28">
        <v>256.25</v>
      </c>
      <c r="O62" s="39">
        <v>13642500</v>
      </c>
      <c r="P62" s="40">
        <v>1.8705197132616487E-2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45071</v>
      </c>
      <c r="E63" s="37">
        <v>139.1</v>
      </c>
      <c r="F63" s="37">
        <v>139.16666666666666</v>
      </c>
      <c r="G63" s="38">
        <v>137.13333333333333</v>
      </c>
      <c r="H63" s="38">
        <v>135.16666666666666</v>
      </c>
      <c r="I63" s="38">
        <v>133.13333333333333</v>
      </c>
      <c r="J63" s="38">
        <v>141.13333333333333</v>
      </c>
      <c r="K63" s="38">
        <v>143.16666666666669</v>
      </c>
      <c r="L63" s="38">
        <v>145.13333333333333</v>
      </c>
      <c r="M63" s="28">
        <v>141.19999999999999</v>
      </c>
      <c r="N63" s="28">
        <v>137.19999999999999</v>
      </c>
      <c r="O63" s="39">
        <v>17050000</v>
      </c>
      <c r="P63" s="40">
        <v>-3.0147895335608646E-2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45071</v>
      </c>
      <c r="E64" s="37">
        <v>1623.95</v>
      </c>
      <c r="F64" s="37">
        <v>1625.3</v>
      </c>
      <c r="G64" s="38">
        <v>1615.6</v>
      </c>
      <c r="H64" s="38">
        <v>1607.25</v>
      </c>
      <c r="I64" s="38">
        <v>1597.55</v>
      </c>
      <c r="J64" s="38">
        <v>1633.6499999999999</v>
      </c>
      <c r="K64" s="38">
        <v>1643.3500000000001</v>
      </c>
      <c r="L64" s="38">
        <v>1651.6999999999998</v>
      </c>
      <c r="M64" s="28">
        <v>1635</v>
      </c>
      <c r="N64" s="28">
        <v>1616.95</v>
      </c>
      <c r="O64" s="39">
        <v>2301000</v>
      </c>
      <c r="P64" s="40">
        <v>-6.7590566496474588E-2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45071</v>
      </c>
      <c r="E65" s="37">
        <v>520.75</v>
      </c>
      <c r="F65" s="37">
        <v>519.56666666666672</v>
      </c>
      <c r="G65" s="38">
        <v>517.68333333333339</v>
      </c>
      <c r="H65" s="38">
        <v>514.61666666666667</v>
      </c>
      <c r="I65" s="38">
        <v>512.73333333333335</v>
      </c>
      <c r="J65" s="38">
        <v>522.63333333333344</v>
      </c>
      <c r="K65" s="38">
        <v>524.51666666666688</v>
      </c>
      <c r="L65" s="38">
        <v>527.58333333333348</v>
      </c>
      <c r="M65" s="28">
        <v>521.45000000000005</v>
      </c>
      <c r="N65" s="28">
        <v>516.5</v>
      </c>
      <c r="O65" s="39">
        <v>15088750</v>
      </c>
      <c r="P65" s="40">
        <v>-7.0460495918681657E-2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45071</v>
      </c>
      <c r="E66" s="37">
        <v>2084.9499999999998</v>
      </c>
      <c r="F66" s="37">
        <v>2090.8666666666668</v>
      </c>
      <c r="G66" s="38">
        <v>2046.9333333333334</v>
      </c>
      <c r="H66" s="38">
        <v>2008.9166666666665</v>
      </c>
      <c r="I66" s="38">
        <v>1964.9833333333331</v>
      </c>
      <c r="J66" s="38">
        <v>2128.8833333333337</v>
      </c>
      <c r="K66" s="38">
        <v>2172.8166666666671</v>
      </c>
      <c r="L66" s="38">
        <v>2210.8333333333339</v>
      </c>
      <c r="M66" s="28">
        <v>2134.8000000000002</v>
      </c>
      <c r="N66" s="28">
        <v>2052.85</v>
      </c>
      <c r="O66" s="39">
        <v>1725500</v>
      </c>
      <c r="P66" s="40">
        <v>-4.6948356807511735E-2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45071</v>
      </c>
      <c r="E67" s="37">
        <v>1947.35</v>
      </c>
      <c r="F67" s="37">
        <v>1949.8333333333333</v>
      </c>
      <c r="G67" s="38">
        <v>1930.5666666666666</v>
      </c>
      <c r="H67" s="38">
        <v>1913.7833333333333</v>
      </c>
      <c r="I67" s="38">
        <v>1894.5166666666667</v>
      </c>
      <c r="J67" s="38">
        <v>1966.6166666666666</v>
      </c>
      <c r="K67" s="38">
        <v>1985.8833333333334</v>
      </c>
      <c r="L67" s="38">
        <v>2002.6666666666665</v>
      </c>
      <c r="M67" s="28">
        <v>1969.1</v>
      </c>
      <c r="N67" s="28">
        <v>1933.05</v>
      </c>
      <c r="O67" s="39">
        <v>1980450</v>
      </c>
      <c r="P67" s="40">
        <v>3.3502935420743639E-2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45071</v>
      </c>
      <c r="E68" s="37">
        <v>207.8</v>
      </c>
      <c r="F68" s="37">
        <v>209.91666666666666</v>
      </c>
      <c r="G68" s="38">
        <v>204.93333333333331</v>
      </c>
      <c r="H68" s="38">
        <v>202.06666666666666</v>
      </c>
      <c r="I68" s="38">
        <v>197.08333333333331</v>
      </c>
      <c r="J68" s="38">
        <v>212.7833333333333</v>
      </c>
      <c r="K68" s="38">
        <v>217.76666666666665</v>
      </c>
      <c r="L68" s="38">
        <v>220.6333333333333</v>
      </c>
      <c r="M68" s="28">
        <v>214.9</v>
      </c>
      <c r="N68" s="28">
        <v>207.05</v>
      </c>
      <c r="O68" s="39">
        <v>16097200</v>
      </c>
      <c r="P68" s="40">
        <v>-1.7936453706867101E-2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45071</v>
      </c>
      <c r="E69" s="37">
        <v>3374</v>
      </c>
      <c r="F69" s="37">
        <v>3339.2833333333333</v>
      </c>
      <c r="G69" s="38">
        <v>3298.3166666666666</v>
      </c>
      <c r="H69" s="38">
        <v>3222.6333333333332</v>
      </c>
      <c r="I69" s="38">
        <v>3181.6666666666665</v>
      </c>
      <c r="J69" s="38">
        <v>3414.9666666666667</v>
      </c>
      <c r="K69" s="38">
        <v>3455.9333333333329</v>
      </c>
      <c r="L69" s="38">
        <v>3531.6166666666668</v>
      </c>
      <c r="M69" s="28">
        <v>3380.25</v>
      </c>
      <c r="N69" s="28">
        <v>3263.6</v>
      </c>
      <c r="O69" s="39">
        <v>3248250</v>
      </c>
      <c r="P69" s="40">
        <v>2.2040777798754012E-2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45071</v>
      </c>
      <c r="E70" s="37">
        <v>2910.3</v>
      </c>
      <c r="F70" s="37">
        <v>2918.1833333333329</v>
      </c>
      <c r="G70" s="38">
        <v>2892.8166666666657</v>
      </c>
      <c r="H70" s="38">
        <v>2875.3333333333326</v>
      </c>
      <c r="I70" s="38">
        <v>2849.9666666666653</v>
      </c>
      <c r="J70" s="38">
        <v>2935.6666666666661</v>
      </c>
      <c r="K70" s="38">
        <v>2961.0333333333338</v>
      </c>
      <c r="L70" s="38">
        <v>2978.5166666666664</v>
      </c>
      <c r="M70" s="28">
        <v>2943.55</v>
      </c>
      <c r="N70" s="28">
        <v>2900.7</v>
      </c>
      <c r="O70" s="39">
        <v>862350</v>
      </c>
      <c r="P70" s="40">
        <v>2.0321235247138168E-2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45071</v>
      </c>
      <c r="E71" s="37">
        <v>432.85</v>
      </c>
      <c r="F71" s="37">
        <v>433.56666666666666</v>
      </c>
      <c r="G71" s="38">
        <v>427.23333333333335</v>
      </c>
      <c r="H71" s="38">
        <v>421.61666666666667</v>
      </c>
      <c r="I71" s="38">
        <v>415.28333333333336</v>
      </c>
      <c r="J71" s="38">
        <v>439.18333333333334</v>
      </c>
      <c r="K71" s="38">
        <v>445.51666666666671</v>
      </c>
      <c r="L71" s="38">
        <v>451.13333333333333</v>
      </c>
      <c r="M71" s="28">
        <v>439.9</v>
      </c>
      <c r="N71" s="28">
        <v>427.95</v>
      </c>
      <c r="O71" s="39">
        <v>36184500</v>
      </c>
      <c r="P71" s="40">
        <v>-8.0962503957664293E-3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45071</v>
      </c>
      <c r="E72" s="37">
        <v>4944.8</v>
      </c>
      <c r="F72" s="37">
        <v>4932.7666666666664</v>
      </c>
      <c r="G72" s="38">
        <v>4913.0333333333328</v>
      </c>
      <c r="H72" s="38">
        <v>4881.2666666666664</v>
      </c>
      <c r="I72" s="38">
        <v>4861.5333333333328</v>
      </c>
      <c r="J72" s="38">
        <v>4964.5333333333328</v>
      </c>
      <c r="K72" s="38">
        <v>4984.2666666666664</v>
      </c>
      <c r="L72" s="38">
        <v>5016.0333333333328</v>
      </c>
      <c r="M72" s="28">
        <v>4952.5</v>
      </c>
      <c r="N72" s="28">
        <v>4901</v>
      </c>
      <c r="O72" s="39">
        <v>2909875</v>
      </c>
      <c r="P72" s="40">
        <v>5.8280674637450562E-2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45071</v>
      </c>
      <c r="E73" s="37">
        <v>3394.35</v>
      </c>
      <c r="F73" s="37">
        <v>3394.15</v>
      </c>
      <c r="G73" s="38">
        <v>3375.25</v>
      </c>
      <c r="H73" s="38">
        <v>3356.15</v>
      </c>
      <c r="I73" s="38">
        <v>3337.25</v>
      </c>
      <c r="J73" s="38">
        <v>3413.25</v>
      </c>
      <c r="K73" s="38">
        <v>3432.1500000000005</v>
      </c>
      <c r="L73" s="38">
        <v>3451.25</v>
      </c>
      <c r="M73" s="28">
        <v>3413.05</v>
      </c>
      <c r="N73" s="28">
        <v>3375.05</v>
      </c>
      <c r="O73" s="39">
        <v>3192525</v>
      </c>
      <c r="P73" s="40">
        <v>8.5692171605484292E-3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45071</v>
      </c>
      <c r="E74" s="37">
        <v>2088.1999999999998</v>
      </c>
      <c r="F74" s="37">
        <v>2095.0833333333335</v>
      </c>
      <c r="G74" s="38">
        <v>2074.3666666666668</v>
      </c>
      <c r="H74" s="38">
        <v>2060.5333333333333</v>
      </c>
      <c r="I74" s="38">
        <v>2039.8166666666666</v>
      </c>
      <c r="J74" s="38">
        <v>2108.916666666667</v>
      </c>
      <c r="K74" s="38">
        <v>2129.6333333333332</v>
      </c>
      <c r="L74" s="38">
        <v>2143.4666666666672</v>
      </c>
      <c r="M74" s="28">
        <v>2115.8000000000002</v>
      </c>
      <c r="N74" s="28">
        <v>2081.25</v>
      </c>
      <c r="O74" s="39">
        <v>1366750</v>
      </c>
      <c r="P74" s="40">
        <v>-3.0054644808743168E-2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45071</v>
      </c>
      <c r="E75" s="37">
        <v>190.45</v>
      </c>
      <c r="F75" s="37">
        <v>190.94999999999996</v>
      </c>
      <c r="G75" s="38">
        <v>188.54999999999993</v>
      </c>
      <c r="H75" s="38">
        <v>186.64999999999998</v>
      </c>
      <c r="I75" s="38">
        <v>184.24999999999994</v>
      </c>
      <c r="J75" s="38">
        <v>192.84999999999991</v>
      </c>
      <c r="K75" s="38">
        <v>195.24999999999994</v>
      </c>
      <c r="L75" s="38">
        <v>197.14999999999989</v>
      </c>
      <c r="M75" s="28">
        <v>193.35</v>
      </c>
      <c r="N75" s="28">
        <v>189.05</v>
      </c>
      <c r="O75" s="39">
        <v>22017600</v>
      </c>
      <c r="P75" s="40">
        <v>-3.5635446231472724E-2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45071</v>
      </c>
      <c r="E76" s="37">
        <v>128.1</v>
      </c>
      <c r="F76" s="37">
        <v>128.68333333333334</v>
      </c>
      <c r="G76" s="38">
        <v>127.21666666666667</v>
      </c>
      <c r="H76" s="38">
        <v>126.33333333333333</v>
      </c>
      <c r="I76" s="38">
        <v>124.86666666666666</v>
      </c>
      <c r="J76" s="38">
        <v>129.56666666666666</v>
      </c>
      <c r="K76" s="38">
        <v>131.03333333333336</v>
      </c>
      <c r="L76" s="38">
        <v>131.91666666666669</v>
      </c>
      <c r="M76" s="28">
        <v>130.15</v>
      </c>
      <c r="N76" s="28">
        <v>127.8</v>
      </c>
      <c r="O76" s="39">
        <v>98980000</v>
      </c>
      <c r="P76" s="40">
        <v>-2.0291002672473524E-2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45071</v>
      </c>
      <c r="E77" s="37">
        <v>107.45</v>
      </c>
      <c r="F77" s="37">
        <v>107.75</v>
      </c>
      <c r="G77" s="38">
        <v>106.75</v>
      </c>
      <c r="H77" s="38">
        <v>106.05</v>
      </c>
      <c r="I77" s="38">
        <v>105.05</v>
      </c>
      <c r="J77" s="38">
        <v>108.45</v>
      </c>
      <c r="K77" s="38">
        <v>109.45</v>
      </c>
      <c r="L77" s="38">
        <v>110.15</v>
      </c>
      <c r="M77" s="28">
        <v>108.75</v>
      </c>
      <c r="N77" s="28">
        <v>107.05</v>
      </c>
      <c r="O77" s="39">
        <v>59008350</v>
      </c>
      <c r="P77" s="40">
        <v>3.3162447933354697E-2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45071</v>
      </c>
      <c r="E78" s="37">
        <v>561.9</v>
      </c>
      <c r="F78" s="37">
        <v>565.16666666666663</v>
      </c>
      <c r="G78" s="38">
        <v>557.43333333333328</v>
      </c>
      <c r="H78" s="38">
        <v>552.9666666666667</v>
      </c>
      <c r="I78" s="38">
        <v>545.23333333333335</v>
      </c>
      <c r="J78" s="38">
        <v>569.63333333333321</v>
      </c>
      <c r="K78" s="38">
        <v>577.36666666666656</v>
      </c>
      <c r="L78" s="38">
        <v>581.83333333333314</v>
      </c>
      <c r="M78" s="28">
        <v>572.9</v>
      </c>
      <c r="N78" s="28">
        <v>560.70000000000005</v>
      </c>
      <c r="O78" s="39">
        <v>6252400</v>
      </c>
      <c r="P78" s="40">
        <v>-2.7733934611048477E-2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45071</v>
      </c>
      <c r="E79" s="37">
        <v>46.1</v>
      </c>
      <c r="F79" s="37">
        <v>46.366666666666674</v>
      </c>
      <c r="G79" s="38">
        <v>45.683333333333351</v>
      </c>
      <c r="H79" s="38">
        <v>45.26666666666668</v>
      </c>
      <c r="I79" s="38">
        <v>44.583333333333357</v>
      </c>
      <c r="J79" s="38">
        <v>46.783333333333346</v>
      </c>
      <c r="K79" s="38">
        <v>47.466666666666669</v>
      </c>
      <c r="L79" s="38">
        <v>47.88333333333334</v>
      </c>
      <c r="M79" s="28">
        <v>47.05</v>
      </c>
      <c r="N79" s="28">
        <v>45.95</v>
      </c>
      <c r="O79" s="39">
        <v>125955000</v>
      </c>
      <c r="P79" s="40">
        <v>4.8465266558966073E-3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45071</v>
      </c>
      <c r="E80" s="37">
        <v>597.65</v>
      </c>
      <c r="F80" s="37">
        <v>598.5333333333333</v>
      </c>
      <c r="G80" s="38">
        <v>593.16666666666663</v>
      </c>
      <c r="H80" s="38">
        <v>588.68333333333328</v>
      </c>
      <c r="I80" s="38">
        <v>583.31666666666661</v>
      </c>
      <c r="J80" s="38">
        <v>603.01666666666665</v>
      </c>
      <c r="K80" s="38">
        <v>608.38333333333344</v>
      </c>
      <c r="L80" s="38">
        <v>612.86666666666667</v>
      </c>
      <c r="M80" s="28">
        <v>603.9</v>
      </c>
      <c r="N80" s="28">
        <v>594.04999999999995</v>
      </c>
      <c r="O80" s="39">
        <v>8557900</v>
      </c>
      <c r="P80" s="40">
        <v>-2.0969660916121357E-2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45071</v>
      </c>
      <c r="E81" s="37">
        <v>956</v>
      </c>
      <c r="F81" s="37">
        <v>954.93333333333339</v>
      </c>
      <c r="G81" s="38">
        <v>948.91666666666674</v>
      </c>
      <c r="H81" s="38">
        <v>941.83333333333337</v>
      </c>
      <c r="I81" s="38">
        <v>935.81666666666672</v>
      </c>
      <c r="J81" s="38">
        <v>962.01666666666677</v>
      </c>
      <c r="K81" s="38">
        <v>968.03333333333342</v>
      </c>
      <c r="L81" s="38">
        <v>975.11666666666679</v>
      </c>
      <c r="M81" s="28">
        <v>960.95</v>
      </c>
      <c r="N81" s="28">
        <v>947.85</v>
      </c>
      <c r="O81" s="39">
        <v>9688000</v>
      </c>
      <c r="P81" s="40">
        <v>2.1723388848660392E-3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45071</v>
      </c>
      <c r="E82" s="37">
        <v>1330.05</v>
      </c>
      <c r="F82" s="37">
        <v>1338.8</v>
      </c>
      <c r="G82" s="38">
        <v>1314.1</v>
      </c>
      <c r="H82" s="38">
        <v>1298.1499999999999</v>
      </c>
      <c r="I82" s="38">
        <v>1273.4499999999998</v>
      </c>
      <c r="J82" s="38">
        <v>1354.75</v>
      </c>
      <c r="K82" s="38">
        <v>1379.4500000000003</v>
      </c>
      <c r="L82" s="38">
        <v>1395.4</v>
      </c>
      <c r="M82" s="28">
        <v>1363.5</v>
      </c>
      <c r="N82" s="28">
        <v>1322.85</v>
      </c>
      <c r="O82" s="39">
        <v>4403475</v>
      </c>
      <c r="P82" s="40">
        <v>5.6293640417235218E-3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45071</v>
      </c>
      <c r="E83" s="37">
        <v>301.45</v>
      </c>
      <c r="F83" s="37">
        <v>304.11666666666667</v>
      </c>
      <c r="G83" s="38">
        <v>297.93333333333334</v>
      </c>
      <c r="H83" s="38">
        <v>294.41666666666669</v>
      </c>
      <c r="I83" s="38">
        <v>288.23333333333335</v>
      </c>
      <c r="J83" s="38">
        <v>307.63333333333333</v>
      </c>
      <c r="K83" s="38">
        <v>313.81666666666672</v>
      </c>
      <c r="L83" s="38">
        <v>317.33333333333331</v>
      </c>
      <c r="M83" s="28">
        <v>310.3</v>
      </c>
      <c r="N83" s="28">
        <v>300.60000000000002</v>
      </c>
      <c r="O83" s="39">
        <v>7504000</v>
      </c>
      <c r="P83" s="40">
        <v>2.136752136752137E-3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45071</v>
      </c>
      <c r="E84" s="37">
        <v>1771.4</v>
      </c>
      <c r="F84" s="37">
        <v>1778.0333333333335</v>
      </c>
      <c r="G84" s="38">
        <v>1759.866666666667</v>
      </c>
      <c r="H84" s="38">
        <v>1748.3333333333335</v>
      </c>
      <c r="I84" s="38">
        <v>1730.166666666667</v>
      </c>
      <c r="J84" s="38">
        <v>1789.5666666666671</v>
      </c>
      <c r="K84" s="38">
        <v>1807.7333333333336</v>
      </c>
      <c r="L84" s="38">
        <v>1819.2666666666671</v>
      </c>
      <c r="M84" s="28">
        <v>1796.2</v>
      </c>
      <c r="N84" s="28">
        <v>1766.5</v>
      </c>
      <c r="O84" s="39">
        <v>12318175</v>
      </c>
      <c r="P84" s="40">
        <v>4.6488203618331846E-3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45071</v>
      </c>
      <c r="E85" s="37">
        <v>469</v>
      </c>
      <c r="F85" s="37">
        <v>469.08333333333331</v>
      </c>
      <c r="G85" s="38">
        <v>461.61666666666662</v>
      </c>
      <c r="H85" s="38">
        <v>454.23333333333329</v>
      </c>
      <c r="I85" s="38">
        <v>446.76666666666659</v>
      </c>
      <c r="J85" s="38">
        <v>476.46666666666664</v>
      </c>
      <c r="K85" s="38">
        <v>483.93333333333334</v>
      </c>
      <c r="L85" s="38">
        <v>491.31666666666666</v>
      </c>
      <c r="M85" s="28">
        <v>476.55</v>
      </c>
      <c r="N85" s="28">
        <v>461.7</v>
      </c>
      <c r="O85" s="39">
        <v>6730000</v>
      </c>
      <c r="P85" s="40">
        <v>3.9157188140965873E-3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45071</v>
      </c>
      <c r="E86" s="37">
        <v>2927.25</v>
      </c>
      <c r="F86" s="37">
        <v>2940.1166666666668</v>
      </c>
      <c r="G86" s="38">
        <v>2887.1333333333337</v>
      </c>
      <c r="H86" s="38">
        <v>2847.0166666666669</v>
      </c>
      <c r="I86" s="38">
        <v>2794.0333333333338</v>
      </c>
      <c r="J86" s="38">
        <v>2980.2333333333336</v>
      </c>
      <c r="K86" s="38">
        <v>3033.2166666666672</v>
      </c>
      <c r="L86" s="38">
        <v>3073.3333333333335</v>
      </c>
      <c r="M86" s="28">
        <v>2993.1</v>
      </c>
      <c r="N86" s="28">
        <v>2900</v>
      </c>
      <c r="O86" s="39">
        <v>3180600</v>
      </c>
      <c r="P86" s="40">
        <v>4.7214539707625444E-2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45071</v>
      </c>
      <c r="E87" s="37">
        <v>1246.0999999999999</v>
      </c>
      <c r="F87" s="37">
        <v>1254.0833333333333</v>
      </c>
      <c r="G87" s="38">
        <v>1236.4166666666665</v>
      </c>
      <c r="H87" s="38">
        <v>1226.7333333333333</v>
      </c>
      <c r="I87" s="38">
        <v>1209.0666666666666</v>
      </c>
      <c r="J87" s="38">
        <v>1263.7666666666664</v>
      </c>
      <c r="K87" s="38">
        <v>1281.4333333333329</v>
      </c>
      <c r="L87" s="38">
        <v>1291.1166666666663</v>
      </c>
      <c r="M87" s="28">
        <v>1271.75</v>
      </c>
      <c r="N87" s="28">
        <v>1244.4000000000001</v>
      </c>
      <c r="O87" s="39">
        <v>5421000</v>
      </c>
      <c r="P87" s="40">
        <v>-7.4155451798956331E-3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45071</v>
      </c>
      <c r="E88" s="37">
        <v>1084.45</v>
      </c>
      <c r="F88" s="37">
        <v>1081.1500000000001</v>
      </c>
      <c r="G88" s="38">
        <v>1073.9000000000001</v>
      </c>
      <c r="H88" s="38">
        <v>1063.3499999999999</v>
      </c>
      <c r="I88" s="38">
        <v>1056.0999999999999</v>
      </c>
      <c r="J88" s="38">
        <v>1091.7000000000003</v>
      </c>
      <c r="K88" s="38">
        <v>1098.9500000000003</v>
      </c>
      <c r="L88" s="38">
        <v>1109.5000000000005</v>
      </c>
      <c r="M88" s="28">
        <v>1088.4000000000001</v>
      </c>
      <c r="N88" s="28">
        <v>1070.5999999999999</v>
      </c>
      <c r="O88" s="39">
        <v>11242700</v>
      </c>
      <c r="P88" s="40">
        <v>2.7640923923475589E-2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45071</v>
      </c>
      <c r="E89" s="37">
        <v>2716.05</v>
      </c>
      <c r="F89" s="37">
        <v>2717.3333333333335</v>
      </c>
      <c r="G89" s="38">
        <v>2701.9666666666672</v>
      </c>
      <c r="H89" s="38">
        <v>2687.8833333333337</v>
      </c>
      <c r="I89" s="38">
        <v>2672.5166666666673</v>
      </c>
      <c r="J89" s="38">
        <v>2731.416666666667</v>
      </c>
      <c r="K89" s="38">
        <v>2746.7833333333328</v>
      </c>
      <c r="L89" s="38">
        <v>2760.8666666666668</v>
      </c>
      <c r="M89" s="28">
        <v>2732.7</v>
      </c>
      <c r="N89" s="28">
        <v>2703.25</v>
      </c>
      <c r="O89" s="39">
        <v>17515800</v>
      </c>
      <c r="P89" s="40">
        <v>1.486155290191375E-2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45071</v>
      </c>
      <c r="E90" s="37">
        <v>1830.85</v>
      </c>
      <c r="F90" s="37">
        <v>1840.45</v>
      </c>
      <c r="G90" s="38">
        <v>1817.4</v>
      </c>
      <c r="H90" s="38">
        <v>1803.95</v>
      </c>
      <c r="I90" s="38">
        <v>1780.9</v>
      </c>
      <c r="J90" s="38">
        <v>1853.9</v>
      </c>
      <c r="K90" s="38">
        <v>1876.9499999999998</v>
      </c>
      <c r="L90" s="38">
        <v>1890.4</v>
      </c>
      <c r="M90" s="28">
        <v>1863.5</v>
      </c>
      <c r="N90" s="28">
        <v>1827</v>
      </c>
      <c r="O90" s="39">
        <v>2148300</v>
      </c>
      <c r="P90" s="40">
        <v>-3.8146406984553391E-2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45071</v>
      </c>
      <c r="E91" s="37">
        <v>1634.2</v>
      </c>
      <c r="F91" s="37">
        <v>1636.5</v>
      </c>
      <c r="G91" s="38">
        <v>1628.35</v>
      </c>
      <c r="H91" s="38">
        <v>1622.5</v>
      </c>
      <c r="I91" s="38">
        <v>1614.35</v>
      </c>
      <c r="J91" s="38">
        <v>1642.35</v>
      </c>
      <c r="K91" s="38">
        <v>1650.5</v>
      </c>
      <c r="L91" s="38">
        <v>1656.35</v>
      </c>
      <c r="M91" s="28">
        <v>1644.65</v>
      </c>
      <c r="N91" s="28">
        <v>1630.65</v>
      </c>
      <c r="O91" s="39">
        <v>77636350</v>
      </c>
      <c r="P91" s="40">
        <v>-3.1227051548655863E-2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45071</v>
      </c>
      <c r="E92" s="37">
        <v>554</v>
      </c>
      <c r="F92" s="37">
        <v>555.38333333333333</v>
      </c>
      <c r="G92" s="38">
        <v>551.4666666666667</v>
      </c>
      <c r="H92" s="38">
        <v>548.93333333333339</v>
      </c>
      <c r="I92" s="38">
        <v>545.01666666666677</v>
      </c>
      <c r="J92" s="38">
        <v>557.91666666666663</v>
      </c>
      <c r="K92" s="38">
        <v>561.83333333333337</v>
      </c>
      <c r="L92" s="38">
        <v>564.36666666666656</v>
      </c>
      <c r="M92" s="28">
        <v>559.29999999999995</v>
      </c>
      <c r="N92" s="28">
        <v>552.85</v>
      </c>
      <c r="O92" s="39">
        <v>16666100</v>
      </c>
      <c r="P92" s="40">
        <v>1.6368149191654927E-2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45071</v>
      </c>
      <c r="E93" s="37">
        <v>2598.1</v>
      </c>
      <c r="F93" s="37">
        <v>2598.1333333333332</v>
      </c>
      <c r="G93" s="38">
        <v>2583.3166666666666</v>
      </c>
      <c r="H93" s="38">
        <v>2568.5333333333333</v>
      </c>
      <c r="I93" s="38">
        <v>2553.7166666666667</v>
      </c>
      <c r="J93" s="38">
        <v>2612.9166666666665</v>
      </c>
      <c r="K93" s="38">
        <v>2627.7333333333331</v>
      </c>
      <c r="L93" s="38">
        <v>2642.5166666666664</v>
      </c>
      <c r="M93" s="28">
        <v>2612.9499999999998</v>
      </c>
      <c r="N93" s="28">
        <v>2583.35</v>
      </c>
      <c r="O93" s="39">
        <v>4380000</v>
      </c>
      <c r="P93" s="40">
        <v>-8.2869175383779373E-3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45071</v>
      </c>
      <c r="E94" s="37">
        <v>442.55</v>
      </c>
      <c r="F94" s="37">
        <v>444.05</v>
      </c>
      <c r="G94" s="38">
        <v>439.65000000000003</v>
      </c>
      <c r="H94" s="38">
        <v>436.75</v>
      </c>
      <c r="I94" s="38">
        <v>432.35</v>
      </c>
      <c r="J94" s="38">
        <v>446.95000000000005</v>
      </c>
      <c r="K94" s="38">
        <v>451.35</v>
      </c>
      <c r="L94" s="38">
        <v>454.25000000000006</v>
      </c>
      <c r="M94" s="28">
        <v>448.45</v>
      </c>
      <c r="N94" s="28">
        <v>441.15</v>
      </c>
      <c r="O94" s="39">
        <v>23483600</v>
      </c>
      <c r="P94" s="40">
        <v>2.574451171038953E-2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45071</v>
      </c>
      <c r="E95" s="37">
        <v>106.2</v>
      </c>
      <c r="F95" s="37">
        <v>106.96666666666665</v>
      </c>
      <c r="G95" s="38">
        <v>104.63333333333331</v>
      </c>
      <c r="H95" s="38">
        <v>103.06666666666666</v>
      </c>
      <c r="I95" s="38">
        <v>100.73333333333332</v>
      </c>
      <c r="J95" s="38">
        <v>108.5333333333333</v>
      </c>
      <c r="K95" s="38">
        <v>110.86666666666665</v>
      </c>
      <c r="L95" s="38">
        <v>112.43333333333329</v>
      </c>
      <c r="M95" s="28">
        <v>109.3</v>
      </c>
      <c r="N95" s="28">
        <v>105.4</v>
      </c>
      <c r="O95" s="39">
        <v>19994600</v>
      </c>
      <c r="P95" s="40">
        <v>1.9242140287229032E-3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45071</v>
      </c>
      <c r="E96" s="37">
        <v>256.64999999999998</v>
      </c>
      <c r="F96" s="37">
        <v>256.06666666666666</v>
      </c>
      <c r="G96" s="38">
        <v>254.73333333333335</v>
      </c>
      <c r="H96" s="38">
        <v>252.81666666666669</v>
      </c>
      <c r="I96" s="38">
        <v>251.48333333333338</v>
      </c>
      <c r="J96" s="38">
        <v>257.98333333333335</v>
      </c>
      <c r="K96" s="38">
        <v>259.31666666666672</v>
      </c>
      <c r="L96" s="38">
        <v>261.23333333333329</v>
      </c>
      <c r="M96" s="28">
        <v>257.39999999999998</v>
      </c>
      <c r="N96" s="28">
        <v>254.15</v>
      </c>
      <c r="O96" s="39">
        <v>18527400</v>
      </c>
      <c r="P96" s="40">
        <v>4.1590771098967819E-2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45071</v>
      </c>
      <c r="E97" s="37">
        <v>2523.1</v>
      </c>
      <c r="F97" s="37">
        <v>2522.5166666666664</v>
      </c>
      <c r="G97" s="38">
        <v>2514.083333333333</v>
      </c>
      <c r="H97" s="38">
        <v>2505.0666666666666</v>
      </c>
      <c r="I97" s="38">
        <v>2496.6333333333332</v>
      </c>
      <c r="J97" s="38">
        <v>2531.5333333333328</v>
      </c>
      <c r="K97" s="38">
        <v>2539.9666666666662</v>
      </c>
      <c r="L97" s="38">
        <v>2548.9833333333327</v>
      </c>
      <c r="M97" s="28">
        <v>2530.9499999999998</v>
      </c>
      <c r="N97" s="28">
        <v>2513.5</v>
      </c>
      <c r="O97" s="39">
        <v>10473900</v>
      </c>
      <c r="P97" s="40">
        <v>4.026112213498979E-3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45071</v>
      </c>
      <c r="E98" s="37">
        <v>110.65</v>
      </c>
      <c r="F98" s="37">
        <v>112.21666666666665</v>
      </c>
      <c r="G98" s="38">
        <v>107.93333333333331</v>
      </c>
      <c r="H98" s="38">
        <v>105.21666666666665</v>
      </c>
      <c r="I98" s="38">
        <v>100.93333333333331</v>
      </c>
      <c r="J98" s="38">
        <v>114.93333333333331</v>
      </c>
      <c r="K98" s="38">
        <v>119.21666666666664</v>
      </c>
      <c r="L98" s="38">
        <v>121.93333333333331</v>
      </c>
      <c r="M98" s="28">
        <v>116.5</v>
      </c>
      <c r="N98" s="28">
        <v>109.5</v>
      </c>
      <c r="O98" s="39">
        <v>51815800</v>
      </c>
      <c r="P98" s="40">
        <v>7.3819749164497307E-3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45071</v>
      </c>
      <c r="E99" s="37">
        <v>939.2</v>
      </c>
      <c r="F99" s="37">
        <v>941.5333333333333</v>
      </c>
      <c r="G99" s="38">
        <v>934.66666666666663</v>
      </c>
      <c r="H99" s="38">
        <v>930.13333333333333</v>
      </c>
      <c r="I99" s="38">
        <v>923.26666666666665</v>
      </c>
      <c r="J99" s="38">
        <v>946.06666666666661</v>
      </c>
      <c r="K99" s="38">
        <v>952.93333333333339</v>
      </c>
      <c r="L99" s="38">
        <v>957.46666666666658</v>
      </c>
      <c r="M99" s="28">
        <v>948.4</v>
      </c>
      <c r="N99" s="28">
        <v>937</v>
      </c>
      <c r="O99" s="39">
        <v>80819900</v>
      </c>
      <c r="P99" s="40">
        <v>2.2838614799918496E-2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45071</v>
      </c>
      <c r="E100" s="37">
        <v>1101.9000000000001</v>
      </c>
      <c r="F100" s="37">
        <v>1098.1333333333334</v>
      </c>
      <c r="G100" s="38">
        <v>1092.2666666666669</v>
      </c>
      <c r="H100" s="38">
        <v>1082.6333333333334</v>
      </c>
      <c r="I100" s="38">
        <v>1076.7666666666669</v>
      </c>
      <c r="J100" s="38">
        <v>1107.7666666666669</v>
      </c>
      <c r="K100" s="38">
        <v>1113.6333333333332</v>
      </c>
      <c r="L100" s="38">
        <v>1123.2666666666669</v>
      </c>
      <c r="M100" s="28">
        <v>1104</v>
      </c>
      <c r="N100" s="28">
        <v>1088.5</v>
      </c>
      <c r="O100" s="39">
        <v>5164575</v>
      </c>
      <c r="P100" s="40">
        <v>-2.0326678765880218E-4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45071</v>
      </c>
      <c r="E101" s="37">
        <v>447.1</v>
      </c>
      <c r="F101" s="37">
        <v>447.91666666666669</v>
      </c>
      <c r="G101" s="38">
        <v>443.53333333333336</v>
      </c>
      <c r="H101" s="38">
        <v>439.9666666666667</v>
      </c>
      <c r="I101" s="38">
        <v>435.58333333333337</v>
      </c>
      <c r="J101" s="38">
        <v>451.48333333333335</v>
      </c>
      <c r="K101" s="38">
        <v>455.86666666666667</v>
      </c>
      <c r="L101" s="38">
        <v>459.43333333333334</v>
      </c>
      <c r="M101" s="28">
        <v>452.3</v>
      </c>
      <c r="N101" s="28">
        <v>444.35</v>
      </c>
      <c r="O101" s="39">
        <v>12756000</v>
      </c>
      <c r="P101" s="40">
        <v>-7.3537994630559125E-3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45071</v>
      </c>
      <c r="E102" s="37">
        <v>6.85</v>
      </c>
      <c r="F102" s="37">
        <v>6.8833333333333329</v>
      </c>
      <c r="G102" s="38">
        <v>6.7666666666666657</v>
      </c>
      <c r="H102" s="38">
        <v>6.6833333333333327</v>
      </c>
      <c r="I102" s="38">
        <v>6.5666666666666655</v>
      </c>
      <c r="J102" s="38">
        <v>6.9666666666666659</v>
      </c>
      <c r="K102" s="38">
        <v>7.083333333333333</v>
      </c>
      <c r="L102" s="38">
        <v>7.1666666666666661</v>
      </c>
      <c r="M102" s="28">
        <v>7</v>
      </c>
      <c r="N102" s="28">
        <v>6.8</v>
      </c>
      <c r="O102" s="39">
        <v>538900000</v>
      </c>
      <c r="P102" s="40">
        <v>1.5949023452228338E-2</v>
      </c>
    </row>
    <row r="103" spans="1:16" ht="12.75" customHeight="1">
      <c r="A103" s="28">
        <v>93</v>
      </c>
      <c r="B103" s="29" t="s">
        <v>63</v>
      </c>
      <c r="C103" s="30" t="s">
        <v>377</v>
      </c>
      <c r="D103" s="31">
        <v>45071</v>
      </c>
      <c r="E103" s="37">
        <v>90.65</v>
      </c>
      <c r="F103" s="37">
        <v>91.15000000000002</v>
      </c>
      <c r="G103" s="38">
        <v>89.900000000000034</v>
      </c>
      <c r="H103" s="38">
        <v>89.15000000000002</v>
      </c>
      <c r="I103" s="38">
        <v>87.900000000000034</v>
      </c>
      <c r="J103" s="38">
        <v>91.900000000000034</v>
      </c>
      <c r="K103" s="38">
        <v>93.15</v>
      </c>
      <c r="L103" s="38">
        <v>93.900000000000034</v>
      </c>
      <c r="M103" s="28">
        <v>92.4</v>
      </c>
      <c r="N103" s="28">
        <v>90.4</v>
      </c>
      <c r="O103" s="39">
        <v>174940000</v>
      </c>
      <c r="P103" s="40">
        <v>1.1330789686668979E-2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45071</v>
      </c>
      <c r="E104" s="37">
        <v>64.650000000000006</v>
      </c>
      <c r="F104" s="37">
        <v>65.033333333333346</v>
      </c>
      <c r="G104" s="38">
        <v>64.066666666666691</v>
      </c>
      <c r="H104" s="38">
        <v>63.483333333333348</v>
      </c>
      <c r="I104" s="38">
        <v>62.516666666666694</v>
      </c>
      <c r="J104" s="38">
        <v>65.616666666666688</v>
      </c>
      <c r="K104" s="38">
        <v>66.583333333333357</v>
      </c>
      <c r="L104" s="38">
        <v>67.166666666666686</v>
      </c>
      <c r="M104" s="28">
        <v>66</v>
      </c>
      <c r="N104" s="28">
        <v>64.45</v>
      </c>
      <c r="O104" s="39">
        <v>224520000</v>
      </c>
      <c r="P104" s="40">
        <v>1.7677454446559694E-2</v>
      </c>
    </row>
    <row r="105" spans="1:16" ht="12.75" customHeight="1">
      <c r="A105" s="28">
        <v>95</v>
      </c>
      <c r="B105" s="29" t="s">
        <v>44</v>
      </c>
      <c r="C105" s="30" t="s">
        <v>386</v>
      </c>
      <c r="D105" s="31">
        <v>45071</v>
      </c>
      <c r="E105" s="37">
        <v>160.94999999999999</v>
      </c>
      <c r="F105" s="37">
        <v>161.25</v>
      </c>
      <c r="G105" s="38">
        <v>159.80000000000001</v>
      </c>
      <c r="H105" s="38">
        <v>158.65</v>
      </c>
      <c r="I105" s="38">
        <v>157.20000000000002</v>
      </c>
      <c r="J105" s="38">
        <v>162.4</v>
      </c>
      <c r="K105" s="38">
        <v>163.85</v>
      </c>
      <c r="L105" s="38">
        <v>165</v>
      </c>
      <c r="M105" s="28">
        <v>162.69999999999999</v>
      </c>
      <c r="N105" s="28">
        <v>160.1</v>
      </c>
      <c r="O105" s="39">
        <v>42382500</v>
      </c>
      <c r="P105" s="40">
        <v>-5.430507907288093E-2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45071</v>
      </c>
      <c r="E106" s="37">
        <v>501.35</v>
      </c>
      <c r="F106" s="37">
        <v>505.01666666666665</v>
      </c>
      <c r="G106" s="38">
        <v>492.0333333333333</v>
      </c>
      <c r="H106" s="38">
        <v>482.71666666666664</v>
      </c>
      <c r="I106" s="38">
        <v>469.73333333333329</v>
      </c>
      <c r="J106" s="38">
        <v>514.33333333333326</v>
      </c>
      <c r="K106" s="38">
        <v>527.31666666666661</v>
      </c>
      <c r="L106" s="38">
        <v>536.63333333333333</v>
      </c>
      <c r="M106" s="28">
        <v>518</v>
      </c>
      <c r="N106" s="28">
        <v>495.7</v>
      </c>
      <c r="O106" s="39">
        <v>6796625</v>
      </c>
      <c r="P106" s="40">
        <v>0.14713390577860291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45071</v>
      </c>
      <c r="E107" s="37">
        <v>375.25</v>
      </c>
      <c r="F107" s="37">
        <v>375.41666666666669</v>
      </c>
      <c r="G107" s="38">
        <v>372.03333333333336</v>
      </c>
      <c r="H107" s="38">
        <v>368.81666666666666</v>
      </c>
      <c r="I107" s="38">
        <v>365.43333333333334</v>
      </c>
      <c r="J107" s="38">
        <v>378.63333333333338</v>
      </c>
      <c r="K107" s="38">
        <v>382.01666666666671</v>
      </c>
      <c r="L107" s="38">
        <v>385.23333333333341</v>
      </c>
      <c r="M107" s="28">
        <v>378.8</v>
      </c>
      <c r="N107" s="28">
        <v>372.2</v>
      </c>
      <c r="O107" s="39">
        <v>23518000</v>
      </c>
      <c r="P107" s="40">
        <v>-3.4802593778215547E-2</v>
      </c>
    </row>
    <row r="108" spans="1:16" ht="12.75" customHeight="1">
      <c r="A108" s="28">
        <v>98</v>
      </c>
      <c r="B108" s="29" t="s">
        <v>42</v>
      </c>
      <c r="C108" s="30" t="s">
        <v>383</v>
      </c>
      <c r="D108" s="31">
        <v>45071</v>
      </c>
      <c r="E108" s="37">
        <v>192.1</v>
      </c>
      <c r="F108" s="37">
        <v>193.73333333333332</v>
      </c>
      <c r="G108" s="38">
        <v>189.51666666666665</v>
      </c>
      <c r="H108" s="38">
        <v>186.93333333333334</v>
      </c>
      <c r="I108" s="38">
        <v>182.71666666666667</v>
      </c>
      <c r="J108" s="38">
        <v>196.31666666666663</v>
      </c>
      <c r="K108" s="38">
        <v>200.53333333333327</v>
      </c>
      <c r="L108" s="38">
        <v>203.11666666666662</v>
      </c>
      <c r="M108" s="28">
        <v>197.95</v>
      </c>
      <c r="N108" s="28">
        <v>191.15</v>
      </c>
      <c r="O108" s="39">
        <v>17240500</v>
      </c>
      <c r="P108" s="40">
        <v>-4.3543795009211191E-3</v>
      </c>
    </row>
    <row r="109" spans="1:16" ht="12.75" customHeight="1">
      <c r="A109" s="28">
        <v>99</v>
      </c>
      <c r="B109" s="29" t="s">
        <v>44</v>
      </c>
      <c r="C109" s="30" t="s">
        <v>260</v>
      </c>
      <c r="D109" s="31">
        <v>45071</v>
      </c>
      <c r="E109" s="37">
        <v>5944.4</v>
      </c>
      <c r="F109" s="37">
        <v>5951.9666666666672</v>
      </c>
      <c r="G109" s="38">
        <v>5880.4333333333343</v>
      </c>
      <c r="H109" s="38">
        <v>5816.4666666666672</v>
      </c>
      <c r="I109" s="38">
        <v>5744.9333333333343</v>
      </c>
      <c r="J109" s="38">
        <v>6015.9333333333343</v>
      </c>
      <c r="K109" s="38">
        <v>6087.4666666666672</v>
      </c>
      <c r="L109" s="38">
        <v>6151.4333333333343</v>
      </c>
      <c r="M109" s="28">
        <v>6023.5</v>
      </c>
      <c r="N109" s="28">
        <v>5888</v>
      </c>
      <c r="O109" s="39">
        <v>302100</v>
      </c>
      <c r="P109" s="40">
        <v>3.8679731820526045E-2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45071</v>
      </c>
      <c r="E110" s="37">
        <v>2218.3000000000002</v>
      </c>
      <c r="F110" s="37">
        <v>2219.5499999999997</v>
      </c>
      <c r="G110" s="38">
        <v>2206.0999999999995</v>
      </c>
      <c r="H110" s="38">
        <v>2193.8999999999996</v>
      </c>
      <c r="I110" s="38">
        <v>2180.4499999999994</v>
      </c>
      <c r="J110" s="38">
        <v>2231.7499999999995</v>
      </c>
      <c r="K110" s="38">
        <v>2245.1999999999994</v>
      </c>
      <c r="L110" s="38">
        <v>2257.3999999999996</v>
      </c>
      <c r="M110" s="28">
        <v>2233</v>
      </c>
      <c r="N110" s="28">
        <v>2207.35</v>
      </c>
      <c r="O110" s="39">
        <v>3519300</v>
      </c>
      <c r="P110" s="40">
        <v>3.2498075771829299E-3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45071</v>
      </c>
      <c r="E111" s="37">
        <v>1144.6500000000001</v>
      </c>
      <c r="F111" s="37">
        <v>1145.2833333333335</v>
      </c>
      <c r="G111" s="38">
        <v>1136.5666666666671</v>
      </c>
      <c r="H111" s="38">
        <v>1128.4833333333336</v>
      </c>
      <c r="I111" s="38">
        <v>1119.7666666666671</v>
      </c>
      <c r="J111" s="38">
        <v>1153.366666666667</v>
      </c>
      <c r="K111" s="38">
        <v>1162.0833333333337</v>
      </c>
      <c r="L111" s="38">
        <v>1170.166666666667</v>
      </c>
      <c r="M111" s="28">
        <v>1154</v>
      </c>
      <c r="N111" s="28">
        <v>1137.2</v>
      </c>
      <c r="O111" s="39">
        <v>24822050</v>
      </c>
      <c r="P111" s="40">
        <v>2.9192155088121922E-3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45071</v>
      </c>
      <c r="E112" s="37">
        <v>152.4</v>
      </c>
      <c r="F112" s="37">
        <v>152.78333333333333</v>
      </c>
      <c r="G112" s="38">
        <v>150.66666666666666</v>
      </c>
      <c r="H112" s="38">
        <v>148.93333333333334</v>
      </c>
      <c r="I112" s="38">
        <v>146.81666666666666</v>
      </c>
      <c r="J112" s="38">
        <v>154.51666666666665</v>
      </c>
      <c r="K112" s="38">
        <v>156.63333333333333</v>
      </c>
      <c r="L112" s="38">
        <v>158.36666666666665</v>
      </c>
      <c r="M112" s="28">
        <v>154.9</v>
      </c>
      <c r="N112" s="28">
        <v>151.05000000000001</v>
      </c>
      <c r="O112" s="39">
        <v>27086400</v>
      </c>
      <c r="P112" s="40">
        <v>-2.599840341754946E-2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45071</v>
      </c>
      <c r="E113" s="37">
        <v>1273.7</v>
      </c>
      <c r="F113" s="37">
        <v>1271.2333333333333</v>
      </c>
      <c r="G113" s="38">
        <v>1266.7166666666667</v>
      </c>
      <c r="H113" s="38">
        <v>1259.7333333333333</v>
      </c>
      <c r="I113" s="38">
        <v>1255.2166666666667</v>
      </c>
      <c r="J113" s="38">
        <v>1278.2166666666667</v>
      </c>
      <c r="K113" s="38">
        <v>1282.7333333333336</v>
      </c>
      <c r="L113" s="38">
        <v>1289.7166666666667</v>
      </c>
      <c r="M113" s="28">
        <v>1275.75</v>
      </c>
      <c r="N113" s="28">
        <v>1264.25</v>
      </c>
      <c r="O113" s="39">
        <v>46317200</v>
      </c>
      <c r="P113" s="40">
        <v>1.8363308561628777E-2</v>
      </c>
    </row>
    <row r="114" spans="1:16" ht="12.75" customHeight="1">
      <c r="A114" s="28">
        <v>104</v>
      </c>
      <c r="B114" s="29" t="s">
        <v>86</v>
      </c>
      <c r="C114" s="30" t="s">
        <v>390</v>
      </c>
      <c r="D114" s="31">
        <v>45071</v>
      </c>
      <c r="E114" s="37">
        <v>467.25</v>
      </c>
      <c r="F114" s="37">
        <v>468.09999999999997</v>
      </c>
      <c r="G114" s="38">
        <v>459.19999999999993</v>
      </c>
      <c r="H114" s="38">
        <v>451.15</v>
      </c>
      <c r="I114" s="38">
        <v>442.24999999999994</v>
      </c>
      <c r="J114" s="38">
        <v>476.14999999999992</v>
      </c>
      <c r="K114" s="38">
        <v>485.0499999999999</v>
      </c>
      <c r="L114" s="38">
        <v>493.09999999999991</v>
      </c>
      <c r="M114" s="28">
        <v>477</v>
      </c>
      <c r="N114" s="28">
        <v>460.05</v>
      </c>
      <c r="O114" s="39">
        <v>4390900</v>
      </c>
      <c r="P114" s="40">
        <v>1.3385953980013385E-2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45071</v>
      </c>
      <c r="E115" s="37">
        <v>84.3</v>
      </c>
      <c r="F115" s="37">
        <v>84.25</v>
      </c>
      <c r="G115" s="38">
        <v>83.8</v>
      </c>
      <c r="H115" s="38">
        <v>83.3</v>
      </c>
      <c r="I115" s="38">
        <v>82.85</v>
      </c>
      <c r="J115" s="38">
        <v>84.75</v>
      </c>
      <c r="K115" s="38">
        <v>85.199999999999989</v>
      </c>
      <c r="L115" s="38">
        <v>85.7</v>
      </c>
      <c r="M115" s="28">
        <v>84.7</v>
      </c>
      <c r="N115" s="28">
        <v>83.75</v>
      </c>
      <c r="O115" s="39">
        <v>75825750</v>
      </c>
      <c r="P115" s="40">
        <v>-2.3112674287149856E-2</v>
      </c>
    </row>
    <row r="116" spans="1:16" ht="12.75" customHeight="1">
      <c r="A116" s="28">
        <v>106</v>
      </c>
      <c r="B116" s="29" t="s">
        <v>47</v>
      </c>
      <c r="C116" s="30" t="s">
        <v>261</v>
      </c>
      <c r="D116" s="31">
        <v>45071</v>
      </c>
      <c r="E116" s="37">
        <v>703.4</v>
      </c>
      <c r="F116" s="37">
        <v>706.54999999999984</v>
      </c>
      <c r="G116" s="38">
        <v>698.39999999999964</v>
      </c>
      <c r="H116" s="38">
        <v>693.39999999999975</v>
      </c>
      <c r="I116" s="38">
        <v>685.24999999999955</v>
      </c>
      <c r="J116" s="38">
        <v>711.54999999999973</v>
      </c>
      <c r="K116" s="38">
        <v>719.7</v>
      </c>
      <c r="L116" s="38">
        <v>724.69999999999982</v>
      </c>
      <c r="M116" s="28">
        <v>714.7</v>
      </c>
      <c r="N116" s="28">
        <v>701.55</v>
      </c>
      <c r="O116" s="39">
        <v>3796650</v>
      </c>
      <c r="P116" s="40">
        <v>4.6211714132186998E-2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45071</v>
      </c>
      <c r="E117" s="37">
        <v>625.25</v>
      </c>
      <c r="F117" s="37">
        <v>628.15</v>
      </c>
      <c r="G117" s="38">
        <v>619.25</v>
      </c>
      <c r="H117" s="38">
        <v>613.25</v>
      </c>
      <c r="I117" s="38">
        <v>604.35</v>
      </c>
      <c r="J117" s="38">
        <v>634.15</v>
      </c>
      <c r="K117" s="38">
        <v>643.04999999999984</v>
      </c>
      <c r="L117" s="38">
        <v>649.04999999999995</v>
      </c>
      <c r="M117" s="28">
        <v>637.04999999999995</v>
      </c>
      <c r="N117" s="28">
        <v>622.15</v>
      </c>
      <c r="O117" s="39">
        <v>13705125</v>
      </c>
      <c r="P117" s="40">
        <v>4.2959733264939732E-3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45071</v>
      </c>
      <c r="E118" s="37">
        <v>425.6</v>
      </c>
      <c r="F118" s="37">
        <v>427.56666666666666</v>
      </c>
      <c r="G118" s="38">
        <v>421.63333333333333</v>
      </c>
      <c r="H118" s="38">
        <v>417.66666666666669</v>
      </c>
      <c r="I118" s="38">
        <v>411.73333333333335</v>
      </c>
      <c r="J118" s="38">
        <v>431.5333333333333</v>
      </c>
      <c r="K118" s="38">
        <v>437.46666666666658</v>
      </c>
      <c r="L118" s="38">
        <v>441.43333333333328</v>
      </c>
      <c r="M118" s="28">
        <v>433.5</v>
      </c>
      <c r="N118" s="28">
        <v>423.6</v>
      </c>
      <c r="O118" s="39">
        <v>75800000</v>
      </c>
      <c r="P118" s="40">
        <v>3.0630669828355123E-2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45071</v>
      </c>
      <c r="E119" s="37">
        <v>591.1</v>
      </c>
      <c r="F119" s="37">
        <v>595.85</v>
      </c>
      <c r="G119" s="38">
        <v>583.95000000000005</v>
      </c>
      <c r="H119" s="38">
        <v>576.80000000000007</v>
      </c>
      <c r="I119" s="38">
        <v>564.90000000000009</v>
      </c>
      <c r="J119" s="38">
        <v>603</v>
      </c>
      <c r="K119" s="38">
        <v>614.89999999999986</v>
      </c>
      <c r="L119" s="38">
        <v>622.04999999999995</v>
      </c>
      <c r="M119" s="28">
        <v>607.75</v>
      </c>
      <c r="N119" s="28">
        <v>588.70000000000005</v>
      </c>
      <c r="O119" s="39">
        <v>17571250</v>
      </c>
      <c r="P119" s="40">
        <v>3.1706422018348626E-2</v>
      </c>
    </row>
    <row r="120" spans="1:16" ht="12.75" customHeight="1">
      <c r="A120" s="28">
        <v>110</v>
      </c>
      <c r="B120" s="29" t="s">
        <v>42</v>
      </c>
      <c r="C120" s="30" t="s">
        <v>392</v>
      </c>
      <c r="D120" s="31">
        <v>45071</v>
      </c>
      <c r="E120" s="37">
        <v>3017.4</v>
      </c>
      <c r="F120" s="37">
        <v>3046.4</v>
      </c>
      <c r="G120" s="38">
        <v>2979.2000000000003</v>
      </c>
      <c r="H120" s="38">
        <v>2941</v>
      </c>
      <c r="I120" s="38">
        <v>2873.8</v>
      </c>
      <c r="J120" s="38">
        <v>3084.6000000000004</v>
      </c>
      <c r="K120" s="38">
        <v>3151.8</v>
      </c>
      <c r="L120" s="38">
        <v>3190.0000000000005</v>
      </c>
      <c r="M120" s="28">
        <v>3113.6</v>
      </c>
      <c r="N120" s="28">
        <v>3008.2</v>
      </c>
      <c r="O120" s="39">
        <v>444500</v>
      </c>
      <c r="P120" s="40">
        <v>2.8935185185185185E-2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45071</v>
      </c>
      <c r="E121" s="37">
        <v>728.55</v>
      </c>
      <c r="F121" s="37">
        <v>732.44999999999993</v>
      </c>
      <c r="G121" s="38">
        <v>721.64999999999986</v>
      </c>
      <c r="H121" s="38">
        <v>714.74999999999989</v>
      </c>
      <c r="I121" s="38">
        <v>703.94999999999982</v>
      </c>
      <c r="J121" s="38">
        <v>739.34999999999991</v>
      </c>
      <c r="K121" s="38">
        <v>750.14999999999986</v>
      </c>
      <c r="L121" s="38">
        <v>757.05</v>
      </c>
      <c r="M121" s="28">
        <v>743.25</v>
      </c>
      <c r="N121" s="28">
        <v>725.55</v>
      </c>
      <c r="O121" s="39">
        <v>22400550</v>
      </c>
      <c r="P121" s="40">
        <v>1.1521580102414046E-2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45071</v>
      </c>
      <c r="E122" s="37">
        <v>463</v>
      </c>
      <c r="F122" s="37">
        <v>464.58333333333331</v>
      </c>
      <c r="G122" s="38">
        <v>458.96666666666664</v>
      </c>
      <c r="H122" s="38">
        <v>454.93333333333334</v>
      </c>
      <c r="I122" s="38">
        <v>449.31666666666666</v>
      </c>
      <c r="J122" s="38">
        <v>468.61666666666662</v>
      </c>
      <c r="K122" s="38">
        <v>474.23333333333329</v>
      </c>
      <c r="L122" s="38">
        <v>478.26666666666659</v>
      </c>
      <c r="M122" s="28">
        <v>470.2</v>
      </c>
      <c r="N122" s="28">
        <v>460.55</v>
      </c>
      <c r="O122" s="39">
        <v>15558750</v>
      </c>
      <c r="P122" s="40">
        <v>-7.4162679425837322E-3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45071</v>
      </c>
      <c r="E123" s="37">
        <v>1960.2</v>
      </c>
      <c r="F123" s="37">
        <v>1962.9166666666667</v>
      </c>
      <c r="G123" s="38">
        <v>1951.0833333333335</v>
      </c>
      <c r="H123" s="38">
        <v>1941.9666666666667</v>
      </c>
      <c r="I123" s="38">
        <v>1930.1333333333334</v>
      </c>
      <c r="J123" s="38">
        <v>1972.0333333333335</v>
      </c>
      <c r="K123" s="38">
        <v>1983.866666666667</v>
      </c>
      <c r="L123" s="38">
        <v>1992.9833333333336</v>
      </c>
      <c r="M123" s="28">
        <v>1974.75</v>
      </c>
      <c r="N123" s="28">
        <v>1953.8</v>
      </c>
      <c r="O123" s="39">
        <v>27052000</v>
      </c>
      <c r="P123" s="40">
        <v>3.1148027291604866E-3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45071</v>
      </c>
      <c r="E124" s="37">
        <v>96.5</v>
      </c>
      <c r="F124" s="37">
        <v>97.25</v>
      </c>
      <c r="G124" s="38">
        <v>95.4</v>
      </c>
      <c r="H124" s="38">
        <v>94.300000000000011</v>
      </c>
      <c r="I124" s="38">
        <v>92.450000000000017</v>
      </c>
      <c r="J124" s="38">
        <v>98.35</v>
      </c>
      <c r="K124" s="38">
        <v>100.19999999999999</v>
      </c>
      <c r="L124" s="38">
        <v>101.29999999999998</v>
      </c>
      <c r="M124" s="28">
        <v>99.1</v>
      </c>
      <c r="N124" s="28">
        <v>96.15</v>
      </c>
      <c r="O124" s="39">
        <v>76880260</v>
      </c>
      <c r="P124" s="40">
        <v>9.0185055048020608E-3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45071</v>
      </c>
      <c r="E125" s="37">
        <v>1924.75</v>
      </c>
      <c r="F125" s="37">
        <v>1925.05</v>
      </c>
      <c r="G125" s="38">
        <v>1909.6999999999998</v>
      </c>
      <c r="H125" s="38">
        <v>1894.6499999999999</v>
      </c>
      <c r="I125" s="38">
        <v>1879.2999999999997</v>
      </c>
      <c r="J125" s="38">
        <v>1940.1</v>
      </c>
      <c r="K125" s="38">
        <v>1955.4499999999998</v>
      </c>
      <c r="L125" s="38">
        <v>1970.5</v>
      </c>
      <c r="M125" s="28">
        <v>1940.4</v>
      </c>
      <c r="N125" s="28">
        <v>1910</v>
      </c>
      <c r="O125" s="39">
        <v>857650</v>
      </c>
      <c r="P125" s="40">
        <v>5.265418840135011E-2</v>
      </c>
    </row>
    <row r="126" spans="1:16" ht="12.75" customHeight="1">
      <c r="A126" s="28">
        <v>116</v>
      </c>
      <c r="B126" s="29" t="s">
        <v>47</v>
      </c>
      <c r="C126" s="30" t="s">
        <v>263</v>
      </c>
      <c r="D126" s="31">
        <v>45071</v>
      </c>
      <c r="E126" s="37">
        <v>334.85</v>
      </c>
      <c r="F126" s="37">
        <v>332.46666666666664</v>
      </c>
      <c r="G126" s="38">
        <v>328.5333333333333</v>
      </c>
      <c r="H126" s="38">
        <v>322.21666666666664</v>
      </c>
      <c r="I126" s="38">
        <v>318.2833333333333</v>
      </c>
      <c r="J126" s="38">
        <v>338.7833333333333</v>
      </c>
      <c r="K126" s="38">
        <v>342.71666666666658</v>
      </c>
      <c r="L126" s="38">
        <v>349.0333333333333</v>
      </c>
      <c r="M126" s="28">
        <v>336.4</v>
      </c>
      <c r="N126" s="28">
        <v>326.14999999999998</v>
      </c>
      <c r="O126" s="39">
        <v>15061600</v>
      </c>
      <c r="P126" s="40">
        <v>8.1066354804842716E-4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45071</v>
      </c>
      <c r="E127" s="37">
        <v>370.3</v>
      </c>
      <c r="F127" s="37">
        <v>371.66666666666669</v>
      </c>
      <c r="G127" s="38">
        <v>367.63333333333338</v>
      </c>
      <c r="H127" s="38">
        <v>364.9666666666667</v>
      </c>
      <c r="I127" s="38">
        <v>360.93333333333339</v>
      </c>
      <c r="J127" s="38">
        <v>374.33333333333337</v>
      </c>
      <c r="K127" s="38">
        <v>378.36666666666667</v>
      </c>
      <c r="L127" s="38">
        <v>381.03333333333336</v>
      </c>
      <c r="M127" s="28">
        <v>375.7</v>
      </c>
      <c r="N127" s="28">
        <v>369</v>
      </c>
      <c r="O127" s="39">
        <v>16886000</v>
      </c>
      <c r="P127" s="40">
        <v>1.0169897104570471E-2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45071</v>
      </c>
      <c r="E128" s="37">
        <v>2386.15</v>
      </c>
      <c r="F128" s="37">
        <v>2392.0166666666669</v>
      </c>
      <c r="G128" s="38">
        <v>2373.8833333333337</v>
      </c>
      <c r="H128" s="38">
        <v>2361.6166666666668</v>
      </c>
      <c r="I128" s="38">
        <v>2343.4833333333336</v>
      </c>
      <c r="J128" s="38">
        <v>2404.2833333333338</v>
      </c>
      <c r="K128" s="38">
        <v>2422.416666666667</v>
      </c>
      <c r="L128" s="38">
        <v>2434.6833333333338</v>
      </c>
      <c r="M128" s="28">
        <v>2410.15</v>
      </c>
      <c r="N128" s="28">
        <v>2379.75</v>
      </c>
      <c r="O128" s="39">
        <v>9787200</v>
      </c>
      <c r="P128" s="40">
        <v>2.1671050983339598E-2</v>
      </c>
    </row>
    <row r="129" spans="1:16" ht="12.75" customHeight="1">
      <c r="A129" s="28">
        <v>119</v>
      </c>
      <c r="B129" s="29" t="s">
        <v>86</v>
      </c>
      <c r="C129" s="30" t="s">
        <v>864</v>
      </c>
      <c r="D129" s="31">
        <v>45071</v>
      </c>
      <c r="E129" s="37">
        <v>4634.75</v>
      </c>
      <c r="F129" s="37">
        <v>4621.8999999999996</v>
      </c>
      <c r="G129" s="38">
        <v>4557.9999999999991</v>
      </c>
      <c r="H129" s="38">
        <v>4481.2499999999991</v>
      </c>
      <c r="I129" s="38">
        <v>4417.3499999999985</v>
      </c>
      <c r="J129" s="38">
        <v>4698.6499999999996</v>
      </c>
      <c r="K129" s="38">
        <v>4762.5500000000011</v>
      </c>
      <c r="L129" s="38">
        <v>4839.3</v>
      </c>
      <c r="M129" s="28">
        <v>4685.8</v>
      </c>
      <c r="N129" s="28">
        <v>4545.1499999999996</v>
      </c>
      <c r="O129" s="39">
        <v>1476450</v>
      </c>
      <c r="P129" s="40">
        <v>-3.0246305418719213E-2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45071</v>
      </c>
      <c r="E130" s="37">
        <v>3762.5</v>
      </c>
      <c r="F130" s="37">
        <v>3775.8833333333332</v>
      </c>
      <c r="G130" s="38">
        <v>3727.7666666666664</v>
      </c>
      <c r="H130" s="38">
        <v>3693.0333333333333</v>
      </c>
      <c r="I130" s="38">
        <v>3644.9166666666665</v>
      </c>
      <c r="J130" s="38">
        <v>3810.6166666666663</v>
      </c>
      <c r="K130" s="38">
        <v>3858.7333333333331</v>
      </c>
      <c r="L130" s="38">
        <v>3893.4666666666662</v>
      </c>
      <c r="M130" s="28">
        <v>3824</v>
      </c>
      <c r="N130" s="28">
        <v>3741.15</v>
      </c>
      <c r="O130" s="39">
        <v>1178000</v>
      </c>
      <c r="P130" s="40">
        <v>2.3825731790333561E-3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45071</v>
      </c>
      <c r="E131" s="37">
        <v>749.3</v>
      </c>
      <c r="F131" s="37">
        <v>744.23333333333323</v>
      </c>
      <c r="G131" s="38">
        <v>733.06666666666649</v>
      </c>
      <c r="H131" s="38">
        <v>716.83333333333326</v>
      </c>
      <c r="I131" s="38">
        <v>705.66666666666652</v>
      </c>
      <c r="J131" s="38">
        <v>760.46666666666647</v>
      </c>
      <c r="K131" s="38">
        <v>771.63333333333321</v>
      </c>
      <c r="L131" s="38">
        <v>787.86666666666645</v>
      </c>
      <c r="M131" s="28">
        <v>755.4</v>
      </c>
      <c r="N131" s="28">
        <v>728</v>
      </c>
      <c r="O131" s="39">
        <v>7324450</v>
      </c>
      <c r="P131" s="40">
        <v>0.12434759916492694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45071</v>
      </c>
      <c r="E132" s="37">
        <v>1250</v>
      </c>
      <c r="F132" s="37">
        <v>1247.55</v>
      </c>
      <c r="G132" s="38">
        <v>1241.0999999999999</v>
      </c>
      <c r="H132" s="38">
        <v>1232.2</v>
      </c>
      <c r="I132" s="38">
        <v>1225.75</v>
      </c>
      <c r="J132" s="38">
        <v>1256.4499999999998</v>
      </c>
      <c r="K132" s="38">
        <v>1262.9000000000001</v>
      </c>
      <c r="L132" s="38">
        <v>1271.7999999999997</v>
      </c>
      <c r="M132" s="28">
        <v>1254</v>
      </c>
      <c r="N132" s="28">
        <v>1238.6500000000001</v>
      </c>
      <c r="O132" s="39">
        <v>15523900</v>
      </c>
      <c r="P132" s="40">
        <v>-3.1912980942107156E-3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45071</v>
      </c>
      <c r="E133" s="37">
        <v>286.75</v>
      </c>
      <c r="F133" s="37">
        <v>289.68333333333334</v>
      </c>
      <c r="G133" s="38">
        <v>282.56666666666666</v>
      </c>
      <c r="H133" s="38">
        <v>278.38333333333333</v>
      </c>
      <c r="I133" s="38">
        <v>271.26666666666665</v>
      </c>
      <c r="J133" s="38">
        <v>293.86666666666667</v>
      </c>
      <c r="K133" s="38">
        <v>300.98333333333335</v>
      </c>
      <c r="L133" s="38">
        <v>305.16666666666669</v>
      </c>
      <c r="M133" s="28">
        <v>296.8</v>
      </c>
      <c r="N133" s="28">
        <v>285.5</v>
      </c>
      <c r="O133" s="39">
        <v>25868000</v>
      </c>
      <c r="P133" s="40">
        <v>3.4388995521433138E-2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45071</v>
      </c>
      <c r="E134" s="37">
        <v>115.25</v>
      </c>
      <c r="F134" s="37">
        <v>115.35000000000001</v>
      </c>
      <c r="G134" s="38">
        <v>112.90000000000002</v>
      </c>
      <c r="H134" s="38">
        <v>110.55000000000001</v>
      </c>
      <c r="I134" s="38">
        <v>108.10000000000002</v>
      </c>
      <c r="J134" s="38">
        <v>117.70000000000002</v>
      </c>
      <c r="K134" s="38">
        <v>120.15</v>
      </c>
      <c r="L134" s="38">
        <v>122.50000000000001</v>
      </c>
      <c r="M134" s="28">
        <v>117.8</v>
      </c>
      <c r="N134" s="28">
        <v>113</v>
      </c>
      <c r="O134" s="39">
        <v>42576000</v>
      </c>
      <c r="P134" s="40">
        <v>-6.2491742634429914E-2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45071</v>
      </c>
      <c r="E135" s="37">
        <v>538.1</v>
      </c>
      <c r="F135" s="37">
        <v>537.63333333333333</v>
      </c>
      <c r="G135" s="38">
        <v>533.9666666666667</v>
      </c>
      <c r="H135" s="38">
        <v>529.83333333333337</v>
      </c>
      <c r="I135" s="38">
        <v>526.16666666666674</v>
      </c>
      <c r="J135" s="38">
        <v>541.76666666666665</v>
      </c>
      <c r="K135" s="38">
        <v>545.43333333333339</v>
      </c>
      <c r="L135" s="38">
        <v>549.56666666666661</v>
      </c>
      <c r="M135" s="28">
        <v>541.29999999999995</v>
      </c>
      <c r="N135" s="28">
        <v>533.5</v>
      </c>
      <c r="O135" s="39">
        <v>10544400</v>
      </c>
      <c r="P135" s="40">
        <v>-4.1871115472685641E-2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45071</v>
      </c>
      <c r="E136" s="37">
        <v>9129.75</v>
      </c>
      <c r="F136" s="37">
        <v>9123.4666666666653</v>
      </c>
      <c r="G136" s="38">
        <v>9077.8333333333303</v>
      </c>
      <c r="H136" s="38">
        <v>9025.9166666666642</v>
      </c>
      <c r="I136" s="38">
        <v>8980.2833333333292</v>
      </c>
      <c r="J136" s="38">
        <v>9175.3833333333314</v>
      </c>
      <c r="K136" s="38">
        <v>9221.0166666666664</v>
      </c>
      <c r="L136" s="38">
        <v>9272.9333333333325</v>
      </c>
      <c r="M136" s="28">
        <v>9169.1</v>
      </c>
      <c r="N136" s="28">
        <v>9071.5499999999993</v>
      </c>
      <c r="O136" s="39">
        <v>2097700</v>
      </c>
      <c r="P136" s="40">
        <v>-6.394467601364153E-3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45071</v>
      </c>
      <c r="E137" s="37">
        <v>794.4</v>
      </c>
      <c r="F137" s="37">
        <v>798.43333333333339</v>
      </c>
      <c r="G137" s="38">
        <v>786.96666666666681</v>
      </c>
      <c r="H137" s="38">
        <v>779.53333333333342</v>
      </c>
      <c r="I137" s="38">
        <v>768.06666666666683</v>
      </c>
      <c r="J137" s="38">
        <v>805.86666666666679</v>
      </c>
      <c r="K137" s="38">
        <v>817.33333333333348</v>
      </c>
      <c r="L137" s="38">
        <v>824.76666666666677</v>
      </c>
      <c r="M137" s="28">
        <v>809.9</v>
      </c>
      <c r="N137" s="28">
        <v>791</v>
      </c>
      <c r="O137" s="39">
        <v>12574625</v>
      </c>
      <c r="P137" s="40">
        <v>7.1201311898187727E-3</v>
      </c>
    </row>
    <row r="138" spans="1:16" ht="12.75" customHeight="1">
      <c r="A138" s="28">
        <v>128</v>
      </c>
      <c r="B138" s="29" t="s">
        <v>44</v>
      </c>
      <c r="C138" s="30" t="s">
        <v>423</v>
      </c>
      <c r="D138" s="31">
        <v>45071</v>
      </c>
      <c r="E138" s="37">
        <v>1374.4</v>
      </c>
      <c r="F138" s="37">
        <v>1378.45</v>
      </c>
      <c r="G138" s="38">
        <v>1367.5500000000002</v>
      </c>
      <c r="H138" s="38">
        <v>1360.7</v>
      </c>
      <c r="I138" s="38">
        <v>1349.8000000000002</v>
      </c>
      <c r="J138" s="38">
        <v>1385.3000000000002</v>
      </c>
      <c r="K138" s="38">
        <v>1396.2000000000003</v>
      </c>
      <c r="L138" s="38">
        <v>1403.0500000000002</v>
      </c>
      <c r="M138" s="28">
        <v>1389.35</v>
      </c>
      <c r="N138" s="28">
        <v>1371.6</v>
      </c>
      <c r="O138" s="39">
        <v>1331200</v>
      </c>
      <c r="P138" s="40">
        <v>5.249841872232764E-2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45071</v>
      </c>
      <c r="E139" s="37">
        <v>1343.55</v>
      </c>
      <c r="F139" s="37">
        <v>1348.5833333333333</v>
      </c>
      <c r="G139" s="38">
        <v>1332.9666666666665</v>
      </c>
      <c r="H139" s="38">
        <v>1322.3833333333332</v>
      </c>
      <c r="I139" s="38">
        <v>1306.7666666666664</v>
      </c>
      <c r="J139" s="38">
        <v>1359.1666666666665</v>
      </c>
      <c r="K139" s="38">
        <v>1374.7833333333333</v>
      </c>
      <c r="L139" s="38">
        <v>1385.3666666666666</v>
      </c>
      <c r="M139" s="28">
        <v>1364.2</v>
      </c>
      <c r="N139" s="28">
        <v>1338</v>
      </c>
      <c r="O139" s="39">
        <v>1412400</v>
      </c>
      <c r="P139" s="40">
        <v>-2.3236514522821577E-2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45071</v>
      </c>
      <c r="E140" s="37">
        <v>669.3</v>
      </c>
      <c r="F140" s="37">
        <v>670.13333333333333</v>
      </c>
      <c r="G140" s="38">
        <v>664.81666666666661</v>
      </c>
      <c r="H140" s="38">
        <v>660.33333333333326</v>
      </c>
      <c r="I140" s="38">
        <v>655.01666666666654</v>
      </c>
      <c r="J140" s="38">
        <v>674.61666666666667</v>
      </c>
      <c r="K140" s="38">
        <v>679.93333333333351</v>
      </c>
      <c r="L140" s="38">
        <v>684.41666666666674</v>
      </c>
      <c r="M140" s="28">
        <v>675.45</v>
      </c>
      <c r="N140" s="28">
        <v>665.65</v>
      </c>
      <c r="O140" s="39">
        <v>3739450</v>
      </c>
      <c r="P140" s="40">
        <v>-4.3080505655355955E-2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45071</v>
      </c>
      <c r="E141" s="37">
        <v>1079.5999999999999</v>
      </c>
      <c r="F141" s="37">
        <v>1072.1833333333334</v>
      </c>
      <c r="G141" s="38">
        <v>1041.8666666666668</v>
      </c>
      <c r="H141" s="38">
        <v>1004.1333333333334</v>
      </c>
      <c r="I141" s="38">
        <v>973.81666666666683</v>
      </c>
      <c r="J141" s="38">
        <v>1109.9166666666667</v>
      </c>
      <c r="K141" s="38">
        <v>1140.2333333333333</v>
      </c>
      <c r="L141" s="38">
        <v>1177.9666666666667</v>
      </c>
      <c r="M141" s="28">
        <v>1102.5</v>
      </c>
      <c r="N141" s="28">
        <v>1034.45</v>
      </c>
      <c r="O141" s="39">
        <v>2495200</v>
      </c>
      <c r="P141" s="40">
        <v>0.42225262197902419</v>
      </c>
    </row>
    <row r="142" spans="1:16" ht="12.75" customHeight="1">
      <c r="A142" s="28">
        <v>132</v>
      </c>
      <c r="B142" s="29" t="s">
        <v>49</v>
      </c>
      <c r="C142" s="30" t="s">
        <v>801</v>
      </c>
      <c r="D142" s="31">
        <v>45071</v>
      </c>
      <c r="E142" s="37">
        <v>76.150000000000006</v>
      </c>
      <c r="F142" s="37">
        <v>76.466666666666683</v>
      </c>
      <c r="G142" s="38">
        <v>75.483333333333363</v>
      </c>
      <c r="H142" s="38">
        <v>74.816666666666677</v>
      </c>
      <c r="I142" s="38">
        <v>73.833333333333357</v>
      </c>
      <c r="J142" s="38">
        <v>77.133333333333368</v>
      </c>
      <c r="K142" s="38">
        <v>78.116666666666688</v>
      </c>
      <c r="L142" s="38">
        <v>78.783333333333374</v>
      </c>
      <c r="M142" s="28">
        <v>77.45</v>
      </c>
      <c r="N142" s="28">
        <v>75.8</v>
      </c>
      <c r="O142" s="39">
        <v>54191700</v>
      </c>
      <c r="P142" s="40">
        <v>-8.3670409038051046E-3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45071</v>
      </c>
      <c r="E143" s="37">
        <v>1861.35</v>
      </c>
      <c r="F143" s="37">
        <v>1858.3333333333333</v>
      </c>
      <c r="G143" s="38">
        <v>1835.1666666666665</v>
      </c>
      <c r="H143" s="38">
        <v>1808.9833333333333</v>
      </c>
      <c r="I143" s="38">
        <v>1785.8166666666666</v>
      </c>
      <c r="J143" s="38">
        <v>1884.5166666666664</v>
      </c>
      <c r="K143" s="38">
        <v>1907.6833333333329</v>
      </c>
      <c r="L143" s="38">
        <v>1933.8666666666663</v>
      </c>
      <c r="M143" s="28">
        <v>1881.5</v>
      </c>
      <c r="N143" s="28">
        <v>1832.15</v>
      </c>
      <c r="O143" s="39">
        <v>2404050</v>
      </c>
      <c r="P143" s="40">
        <v>-5.7162455699096828E-4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45071</v>
      </c>
      <c r="E144" s="37">
        <v>98000.95</v>
      </c>
      <c r="F144" s="37">
        <v>98424.033333333326</v>
      </c>
      <c r="G144" s="38">
        <v>97299.116666666654</v>
      </c>
      <c r="H144" s="38">
        <v>96597.283333333326</v>
      </c>
      <c r="I144" s="38">
        <v>95472.366666666654</v>
      </c>
      <c r="J144" s="38">
        <v>99125.866666666654</v>
      </c>
      <c r="K144" s="38">
        <v>100250.78333333334</v>
      </c>
      <c r="L144" s="38">
        <v>100952.61666666665</v>
      </c>
      <c r="M144" s="28">
        <v>99548.95</v>
      </c>
      <c r="N144" s="28">
        <v>97722.2</v>
      </c>
      <c r="O144" s="39">
        <v>61530</v>
      </c>
      <c r="P144" s="40">
        <v>-2.7193675889328063E-2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45071</v>
      </c>
      <c r="E145" s="37">
        <v>1068.25</v>
      </c>
      <c r="F145" s="37">
        <v>1071.9166666666667</v>
      </c>
      <c r="G145" s="38">
        <v>1060.3333333333335</v>
      </c>
      <c r="H145" s="38">
        <v>1052.4166666666667</v>
      </c>
      <c r="I145" s="38">
        <v>1040.8333333333335</v>
      </c>
      <c r="J145" s="38">
        <v>1079.8333333333335</v>
      </c>
      <c r="K145" s="38">
        <v>1091.416666666667</v>
      </c>
      <c r="L145" s="38">
        <v>1099.3333333333335</v>
      </c>
      <c r="M145" s="28">
        <v>1083.5</v>
      </c>
      <c r="N145" s="28">
        <v>1064</v>
      </c>
      <c r="O145" s="39">
        <v>6953100</v>
      </c>
      <c r="P145" s="40">
        <v>-1.9239720713731576E-2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45071</v>
      </c>
      <c r="E146" s="37">
        <v>82.9</v>
      </c>
      <c r="F146" s="37">
        <v>82.833333333333329</v>
      </c>
      <c r="G146" s="38">
        <v>82.166666666666657</v>
      </c>
      <c r="H146" s="38">
        <v>81.433333333333323</v>
      </c>
      <c r="I146" s="38">
        <v>80.766666666666652</v>
      </c>
      <c r="J146" s="38">
        <v>83.566666666666663</v>
      </c>
      <c r="K146" s="38">
        <v>84.23333333333332</v>
      </c>
      <c r="L146" s="38">
        <v>84.966666666666669</v>
      </c>
      <c r="M146" s="28">
        <v>83.5</v>
      </c>
      <c r="N146" s="28">
        <v>82.1</v>
      </c>
      <c r="O146" s="39">
        <v>42862500</v>
      </c>
      <c r="P146" s="40">
        <v>-3.1191727411425667E-2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45071</v>
      </c>
      <c r="E147" s="37">
        <v>3928.7</v>
      </c>
      <c r="F147" s="37">
        <v>3928.0333333333333</v>
      </c>
      <c r="G147" s="38">
        <v>3886.0666666666666</v>
      </c>
      <c r="H147" s="38">
        <v>3843.4333333333334</v>
      </c>
      <c r="I147" s="38">
        <v>3801.4666666666667</v>
      </c>
      <c r="J147" s="38">
        <v>3970.6666666666665</v>
      </c>
      <c r="K147" s="38">
        <v>4012.6333333333328</v>
      </c>
      <c r="L147" s="38">
        <v>4055.2666666666664</v>
      </c>
      <c r="M147" s="28">
        <v>3970</v>
      </c>
      <c r="N147" s="28">
        <v>3885.4</v>
      </c>
      <c r="O147" s="39">
        <v>1438900</v>
      </c>
      <c r="P147" s="40">
        <v>-6.9874570832111245E-3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45071</v>
      </c>
      <c r="E148" s="37">
        <v>4810.8</v>
      </c>
      <c r="F148" s="37">
        <v>4817.95</v>
      </c>
      <c r="G148" s="38">
        <v>4773.8999999999996</v>
      </c>
      <c r="H148" s="38">
        <v>4737</v>
      </c>
      <c r="I148" s="38">
        <v>4692.95</v>
      </c>
      <c r="J148" s="38">
        <v>4854.8499999999995</v>
      </c>
      <c r="K148" s="38">
        <v>4898.9000000000005</v>
      </c>
      <c r="L148" s="38">
        <v>4935.7999999999993</v>
      </c>
      <c r="M148" s="28">
        <v>4862</v>
      </c>
      <c r="N148" s="28">
        <v>4781.05</v>
      </c>
      <c r="O148" s="39">
        <v>470250</v>
      </c>
      <c r="P148" s="40">
        <v>-7.2830905636478782E-3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45071</v>
      </c>
      <c r="E149" s="37">
        <v>22041.599999999999</v>
      </c>
      <c r="F149" s="37">
        <v>22027.183333333334</v>
      </c>
      <c r="G149" s="38">
        <v>21934.416666666668</v>
      </c>
      <c r="H149" s="38">
        <v>21827.233333333334</v>
      </c>
      <c r="I149" s="38">
        <v>21734.466666666667</v>
      </c>
      <c r="J149" s="38">
        <v>22134.366666666669</v>
      </c>
      <c r="K149" s="38">
        <v>22227.133333333331</v>
      </c>
      <c r="L149" s="38">
        <v>22334.316666666669</v>
      </c>
      <c r="M149" s="28">
        <v>22119.95</v>
      </c>
      <c r="N149" s="28">
        <v>21920</v>
      </c>
      <c r="O149" s="39">
        <v>414160</v>
      </c>
      <c r="P149" s="40">
        <v>8.3755356447214654E-3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45071</v>
      </c>
      <c r="E150" s="37">
        <v>109.75</v>
      </c>
      <c r="F150" s="37">
        <v>109.76666666666667</v>
      </c>
      <c r="G150" s="38">
        <v>109.18333333333334</v>
      </c>
      <c r="H150" s="38">
        <v>108.61666666666667</v>
      </c>
      <c r="I150" s="38">
        <v>108.03333333333335</v>
      </c>
      <c r="J150" s="38">
        <v>110.33333333333333</v>
      </c>
      <c r="K150" s="38">
        <v>110.91666666666667</v>
      </c>
      <c r="L150" s="38">
        <v>111.48333333333332</v>
      </c>
      <c r="M150" s="28">
        <v>110.35</v>
      </c>
      <c r="N150" s="28">
        <v>109.2</v>
      </c>
      <c r="O150" s="39">
        <v>44991000</v>
      </c>
      <c r="P150" s="40">
        <v>-5.8834604160783205E-2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45071</v>
      </c>
      <c r="E151" s="37">
        <v>176.7</v>
      </c>
      <c r="F151" s="37">
        <v>177.33333333333334</v>
      </c>
      <c r="G151" s="38">
        <v>175.7166666666667</v>
      </c>
      <c r="H151" s="38">
        <v>174.73333333333335</v>
      </c>
      <c r="I151" s="38">
        <v>173.1166666666667</v>
      </c>
      <c r="J151" s="38">
        <v>178.31666666666669</v>
      </c>
      <c r="K151" s="38">
        <v>179.93333333333331</v>
      </c>
      <c r="L151" s="38">
        <v>180.91666666666669</v>
      </c>
      <c r="M151" s="28">
        <v>178.95</v>
      </c>
      <c r="N151" s="28">
        <v>176.35</v>
      </c>
      <c r="O151" s="39">
        <v>73849500</v>
      </c>
      <c r="P151" s="40">
        <v>-2.888894148835448E-2</v>
      </c>
    </row>
    <row r="152" spans="1:16" ht="12.75" customHeight="1">
      <c r="A152" s="28">
        <v>142</v>
      </c>
      <c r="B152" s="29" t="s">
        <v>96</v>
      </c>
      <c r="C152" s="30" t="s">
        <v>265</v>
      </c>
      <c r="D152" s="31">
        <v>45071</v>
      </c>
      <c r="E152" s="37">
        <v>934.1</v>
      </c>
      <c r="F152" s="37">
        <v>939.16666666666663</v>
      </c>
      <c r="G152" s="38">
        <v>925.93333333333328</v>
      </c>
      <c r="H152" s="38">
        <v>917.76666666666665</v>
      </c>
      <c r="I152" s="38">
        <v>904.5333333333333</v>
      </c>
      <c r="J152" s="38">
        <v>947.33333333333326</v>
      </c>
      <c r="K152" s="38">
        <v>960.56666666666661</v>
      </c>
      <c r="L152" s="38">
        <v>968.73333333333323</v>
      </c>
      <c r="M152" s="28">
        <v>952.4</v>
      </c>
      <c r="N152" s="28">
        <v>931</v>
      </c>
      <c r="O152" s="39">
        <v>6720700</v>
      </c>
      <c r="P152" s="40">
        <v>-1.3866064092029581E-2</v>
      </c>
    </row>
    <row r="153" spans="1:16" ht="12.75" customHeight="1">
      <c r="A153" s="28">
        <v>143</v>
      </c>
      <c r="B153" s="29" t="s">
        <v>86</v>
      </c>
      <c r="C153" s="30" t="s">
        <v>431</v>
      </c>
      <c r="D153" s="31">
        <v>45071</v>
      </c>
      <c r="E153" s="37">
        <v>3454.9</v>
      </c>
      <c r="F153" s="37">
        <v>3472.2166666666667</v>
      </c>
      <c r="G153" s="38">
        <v>3419.3333333333335</v>
      </c>
      <c r="H153" s="38">
        <v>3383.7666666666669</v>
      </c>
      <c r="I153" s="38">
        <v>3330.8833333333337</v>
      </c>
      <c r="J153" s="38">
        <v>3507.7833333333333</v>
      </c>
      <c r="K153" s="38">
        <v>3560.6666666666665</v>
      </c>
      <c r="L153" s="38">
        <v>3596.2333333333331</v>
      </c>
      <c r="M153" s="28">
        <v>3525.1</v>
      </c>
      <c r="N153" s="28">
        <v>3436.65</v>
      </c>
      <c r="O153" s="39">
        <v>292600</v>
      </c>
      <c r="P153" s="40">
        <v>-3.1125827814569535E-2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45071</v>
      </c>
      <c r="E154" s="37">
        <v>165.7</v>
      </c>
      <c r="F154" s="37">
        <v>165.76666666666668</v>
      </c>
      <c r="G154" s="38">
        <v>164.63333333333335</v>
      </c>
      <c r="H154" s="38">
        <v>163.56666666666666</v>
      </c>
      <c r="I154" s="38">
        <v>162.43333333333334</v>
      </c>
      <c r="J154" s="38">
        <v>166.83333333333337</v>
      </c>
      <c r="K154" s="38">
        <v>167.9666666666667</v>
      </c>
      <c r="L154" s="38">
        <v>169.03333333333339</v>
      </c>
      <c r="M154" s="28">
        <v>166.9</v>
      </c>
      <c r="N154" s="28">
        <v>164.7</v>
      </c>
      <c r="O154" s="39">
        <v>62185200</v>
      </c>
      <c r="P154" s="40">
        <v>-1.0172815295992156E-2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45071</v>
      </c>
      <c r="E155" s="37">
        <v>41427.9</v>
      </c>
      <c r="F155" s="37">
        <v>41576.299999999996</v>
      </c>
      <c r="G155" s="38">
        <v>41162.599999999991</v>
      </c>
      <c r="H155" s="38">
        <v>40897.299999999996</v>
      </c>
      <c r="I155" s="38">
        <v>40483.599999999991</v>
      </c>
      <c r="J155" s="38">
        <v>41841.599999999991</v>
      </c>
      <c r="K155" s="38">
        <v>42255.299999999988</v>
      </c>
      <c r="L155" s="38">
        <v>42520.599999999991</v>
      </c>
      <c r="M155" s="28">
        <v>41990</v>
      </c>
      <c r="N155" s="28">
        <v>41311</v>
      </c>
      <c r="O155" s="39">
        <v>123000</v>
      </c>
      <c r="P155" s="40">
        <v>1.8507017761768725E-2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45071</v>
      </c>
      <c r="E156" s="37">
        <v>747.05</v>
      </c>
      <c r="F156" s="37">
        <v>755.2833333333333</v>
      </c>
      <c r="G156" s="38">
        <v>737.26666666666665</v>
      </c>
      <c r="H156" s="38">
        <v>727.48333333333335</v>
      </c>
      <c r="I156" s="38">
        <v>709.4666666666667</v>
      </c>
      <c r="J156" s="38">
        <v>765.06666666666661</v>
      </c>
      <c r="K156" s="38">
        <v>783.08333333333326</v>
      </c>
      <c r="L156" s="38">
        <v>792.86666666666656</v>
      </c>
      <c r="M156" s="28">
        <v>773.3</v>
      </c>
      <c r="N156" s="28">
        <v>745.5</v>
      </c>
      <c r="O156" s="39">
        <v>9211600</v>
      </c>
      <c r="P156" s="40">
        <v>-3.6935889462726117E-3</v>
      </c>
    </row>
    <row r="157" spans="1:16" ht="12.75" customHeight="1">
      <c r="A157" s="28">
        <v>147</v>
      </c>
      <c r="B157" s="29" t="s">
        <v>86</v>
      </c>
      <c r="C157" s="30" t="s">
        <v>436</v>
      </c>
      <c r="D157" s="31">
        <v>45071</v>
      </c>
      <c r="E157" s="37">
        <v>4706.1000000000004</v>
      </c>
      <c r="F157" s="37">
        <v>4724.4333333333334</v>
      </c>
      <c r="G157" s="38">
        <v>4671.666666666667</v>
      </c>
      <c r="H157" s="38">
        <v>4637.2333333333336</v>
      </c>
      <c r="I157" s="38">
        <v>4584.4666666666672</v>
      </c>
      <c r="J157" s="38">
        <v>4758.8666666666668</v>
      </c>
      <c r="K157" s="38">
        <v>4811.6333333333332</v>
      </c>
      <c r="L157" s="38">
        <v>4846.0666666666666</v>
      </c>
      <c r="M157" s="28">
        <v>4777.2</v>
      </c>
      <c r="N157" s="28">
        <v>4690</v>
      </c>
      <c r="O157" s="39">
        <v>1124025</v>
      </c>
      <c r="P157" s="40">
        <v>3.1235358425737935E-3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45071</v>
      </c>
      <c r="E158" s="37">
        <v>227.45</v>
      </c>
      <c r="F158" s="37">
        <v>226.70000000000002</v>
      </c>
      <c r="G158" s="38">
        <v>225.40000000000003</v>
      </c>
      <c r="H158" s="38">
        <v>223.35000000000002</v>
      </c>
      <c r="I158" s="38">
        <v>222.05000000000004</v>
      </c>
      <c r="J158" s="38">
        <v>228.75000000000003</v>
      </c>
      <c r="K158" s="38">
        <v>230.05000000000004</v>
      </c>
      <c r="L158" s="38">
        <v>232.10000000000002</v>
      </c>
      <c r="M158" s="28">
        <v>228</v>
      </c>
      <c r="N158" s="28">
        <v>224.65</v>
      </c>
      <c r="O158" s="39">
        <v>14766000</v>
      </c>
      <c r="P158" s="40">
        <v>-3.8859597734817418E-2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45071</v>
      </c>
      <c r="E159" s="37">
        <v>167.4</v>
      </c>
      <c r="F159" s="37">
        <v>169.03333333333333</v>
      </c>
      <c r="G159" s="38">
        <v>165.11666666666667</v>
      </c>
      <c r="H159" s="38">
        <v>162.83333333333334</v>
      </c>
      <c r="I159" s="38">
        <v>158.91666666666669</v>
      </c>
      <c r="J159" s="38">
        <v>171.31666666666666</v>
      </c>
      <c r="K159" s="38">
        <v>175.23333333333335</v>
      </c>
      <c r="L159" s="38">
        <v>177.51666666666665</v>
      </c>
      <c r="M159" s="28">
        <v>172.95</v>
      </c>
      <c r="N159" s="28">
        <v>166.75</v>
      </c>
      <c r="O159" s="39">
        <v>62093000</v>
      </c>
      <c r="P159" s="40">
        <v>-2.111230573746457E-2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45071</v>
      </c>
      <c r="E160" s="37">
        <v>2476.9499999999998</v>
      </c>
      <c r="F160" s="37">
        <v>2456.1833333333329</v>
      </c>
      <c r="G160" s="38">
        <v>2429.3666666666659</v>
      </c>
      <c r="H160" s="38">
        <v>2381.7833333333328</v>
      </c>
      <c r="I160" s="38">
        <v>2354.9666666666658</v>
      </c>
      <c r="J160" s="38">
        <v>2503.766666666666</v>
      </c>
      <c r="K160" s="38">
        <v>2530.5833333333326</v>
      </c>
      <c r="L160" s="38">
        <v>2578.1666666666661</v>
      </c>
      <c r="M160" s="28">
        <v>2483</v>
      </c>
      <c r="N160" s="28">
        <v>2408.6</v>
      </c>
      <c r="O160" s="39">
        <v>2774750</v>
      </c>
      <c r="P160" s="40">
        <v>-4.7786547700754974E-2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45071</v>
      </c>
      <c r="E161" s="37">
        <v>3476.05</v>
      </c>
      <c r="F161" s="37">
        <v>3485.35</v>
      </c>
      <c r="G161" s="38">
        <v>3455.7</v>
      </c>
      <c r="H161" s="38">
        <v>3435.35</v>
      </c>
      <c r="I161" s="38">
        <v>3405.7</v>
      </c>
      <c r="J161" s="38">
        <v>3505.7</v>
      </c>
      <c r="K161" s="38">
        <v>3535.3500000000004</v>
      </c>
      <c r="L161" s="38">
        <v>3555.7</v>
      </c>
      <c r="M161" s="28">
        <v>3515</v>
      </c>
      <c r="N161" s="28">
        <v>3465</v>
      </c>
      <c r="O161" s="39">
        <v>2126250</v>
      </c>
      <c r="P161" s="40">
        <v>-1.391304347826087E-2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45071</v>
      </c>
      <c r="E162" s="37">
        <v>50.4</v>
      </c>
      <c r="F162" s="37">
        <v>51.1</v>
      </c>
      <c r="G162" s="38">
        <v>49.5</v>
      </c>
      <c r="H162" s="38">
        <v>48.6</v>
      </c>
      <c r="I162" s="38">
        <v>47</v>
      </c>
      <c r="J162" s="38">
        <v>52</v>
      </c>
      <c r="K162" s="38">
        <v>53.600000000000009</v>
      </c>
      <c r="L162" s="38">
        <v>54.5</v>
      </c>
      <c r="M162" s="28">
        <v>52.7</v>
      </c>
      <c r="N162" s="28">
        <v>50.2</v>
      </c>
      <c r="O162" s="39">
        <v>260496000</v>
      </c>
      <c r="P162" s="40">
        <v>6.1550498793766707E-2</v>
      </c>
    </row>
    <row r="163" spans="1:16" ht="12.75" customHeight="1">
      <c r="A163" s="28">
        <v>153</v>
      </c>
      <c r="B163" s="29" t="s">
        <v>44</v>
      </c>
      <c r="C163" s="30" t="s">
        <v>267</v>
      </c>
      <c r="D163" s="31">
        <v>45071</v>
      </c>
      <c r="E163" s="37">
        <v>3219.7</v>
      </c>
      <c r="F163" s="37">
        <v>3227.4833333333336</v>
      </c>
      <c r="G163" s="38">
        <v>3190.0166666666673</v>
      </c>
      <c r="H163" s="38">
        <v>3160.3333333333339</v>
      </c>
      <c r="I163" s="38">
        <v>3122.8666666666677</v>
      </c>
      <c r="J163" s="38">
        <v>3257.166666666667</v>
      </c>
      <c r="K163" s="38">
        <v>3294.6333333333332</v>
      </c>
      <c r="L163" s="38">
        <v>3324.3166666666666</v>
      </c>
      <c r="M163" s="28">
        <v>3264.95</v>
      </c>
      <c r="N163" s="28">
        <v>3197.8</v>
      </c>
      <c r="O163" s="39">
        <v>1641000</v>
      </c>
      <c r="P163" s="40">
        <v>6.2135922330097085E-2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45071</v>
      </c>
      <c r="E164" s="37">
        <v>244.15</v>
      </c>
      <c r="F164" s="37">
        <v>245.15</v>
      </c>
      <c r="G164" s="38">
        <v>242.65</v>
      </c>
      <c r="H164" s="38">
        <v>241.15</v>
      </c>
      <c r="I164" s="38">
        <v>238.65</v>
      </c>
      <c r="J164" s="38">
        <v>246.65</v>
      </c>
      <c r="K164" s="38">
        <v>249.15</v>
      </c>
      <c r="L164" s="38">
        <v>250.65</v>
      </c>
      <c r="M164" s="28">
        <v>247.65</v>
      </c>
      <c r="N164" s="28">
        <v>243.65</v>
      </c>
      <c r="O164" s="39">
        <v>31708800</v>
      </c>
      <c r="P164" s="40">
        <v>1.8383628165105793E-2</v>
      </c>
    </row>
    <row r="165" spans="1:16" ht="12.75" customHeight="1">
      <c r="A165" s="28">
        <v>155</v>
      </c>
      <c r="B165" s="29" t="s">
        <v>178</v>
      </c>
      <c r="C165" s="30" t="s">
        <v>179</v>
      </c>
      <c r="D165" s="31">
        <v>45071</v>
      </c>
      <c r="E165" s="37">
        <v>1453.9</v>
      </c>
      <c r="F165" s="37">
        <v>1457.0333333333335</v>
      </c>
      <c r="G165" s="38">
        <v>1445.866666666667</v>
      </c>
      <c r="H165" s="38">
        <v>1437.8333333333335</v>
      </c>
      <c r="I165" s="38">
        <v>1426.666666666667</v>
      </c>
      <c r="J165" s="38">
        <v>1465.0666666666671</v>
      </c>
      <c r="K165" s="38">
        <v>1476.2333333333336</v>
      </c>
      <c r="L165" s="38">
        <v>1484.2666666666671</v>
      </c>
      <c r="M165" s="28">
        <v>1468.2</v>
      </c>
      <c r="N165" s="28">
        <v>1449</v>
      </c>
      <c r="O165" s="39">
        <v>3428568</v>
      </c>
      <c r="P165" s="40">
        <v>8.9831117499101689E-3</v>
      </c>
    </row>
    <row r="166" spans="1:16" ht="12.75" customHeight="1">
      <c r="A166" s="28">
        <v>156</v>
      </c>
      <c r="B166" s="29" t="s">
        <v>44</v>
      </c>
      <c r="C166" s="30" t="s">
        <v>448</v>
      </c>
      <c r="D166" s="31">
        <v>45071</v>
      </c>
      <c r="E166" s="37">
        <v>156.05000000000001</v>
      </c>
      <c r="F166" s="37">
        <v>156.80000000000001</v>
      </c>
      <c r="G166" s="38">
        <v>154.45000000000002</v>
      </c>
      <c r="H166" s="38">
        <v>152.85</v>
      </c>
      <c r="I166" s="38">
        <v>150.5</v>
      </c>
      <c r="J166" s="38">
        <v>158.40000000000003</v>
      </c>
      <c r="K166" s="38">
        <v>160.75000000000006</v>
      </c>
      <c r="L166" s="38">
        <v>162.35000000000005</v>
      </c>
      <c r="M166" s="28">
        <v>159.15</v>
      </c>
      <c r="N166" s="28">
        <v>155.19999999999999</v>
      </c>
      <c r="O166" s="39">
        <v>12915000</v>
      </c>
      <c r="P166" s="40">
        <v>4.3552036199095021E-2</v>
      </c>
    </row>
    <row r="167" spans="1:16" ht="12.75" customHeight="1">
      <c r="A167" s="28">
        <v>157</v>
      </c>
      <c r="B167" s="29" t="s">
        <v>42</v>
      </c>
      <c r="C167" s="30" t="s">
        <v>180</v>
      </c>
      <c r="D167" s="31">
        <v>45071</v>
      </c>
      <c r="E167" s="37">
        <v>768.5</v>
      </c>
      <c r="F167" s="37">
        <v>772.75</v>
      </c>
      <c r="G167" s="38">
        <v>761.45</v>
      </c>
      <c r="H167" s="38">
        <v>754.40000000000009</v>
      </c>
      <c r="I167" s="38">
        <v>743.10000000000014</v>
      </c>
      <c r="J167" s="38">
        <v>779.8</v>
      </c>
      <c r="K167" s="38">
        <v>791.09999999999991</v>
      </c>
      <c r="L167" s="38">
        <v>798.14999999999986</v>
      </c>
      <c r="M167" s="28">
        <v>784.05</v>
      </c>
      <c r="N167" s="28">
        <v>765.7</v>
      </c>
      <c r="O167" s="39">
        <v>3569150</v>
      </c>
      <c r="P167" s="40">
        <v>-3.0254041570438799E-2</v>
      </c>
    </row>
    <row r="168" spans="1:16" ht="12.75" customHeight="1">
      <c r="A168" s="28">
        <v>158</v>
      </c>
      <c r="B168" s="29" t="s">
        <v>58</v>
      </c>
      <c r="C168" s="30" t="s">
        <v>181</v>
      </c>
      <c r="D168" s="31">
        <v>45071</v>
      </c>
      <c r="E168" s="37">
        <v>151.55000000000001</v>
      </c>
      <c r="F168" s="37">
        <v>152.43333333333337</v>
      </c>
      <c r="G168" s="38">
        <v>149.71666666666673</v>
      </c>
      <c r="H168" s="38">
        <v>147.88333333333335</v>
      </c>
      <c r="I168" s="38">
        <v>145.16666666666671</v>
      </c>
      <c r="J168" s="38">
        <v>154.26666666666674</v>
      </c>
      <c r="K168" s="38">
        <v>156.98333333333338</v>
      </c>
      <c r="L168" s="38">
        <v>158.81666666666675</v>
      </c>
      <c r="M168" s="28">
        <v>155.15</v>
      </c>
      <c r="N168" s="28">
        <v>150.6</v>
      </c>
      <c r="O168" s="39">
        <v>40205000</v>
      </c>
      <c r="P168" s="40">
        <v>-8.8746456304696162E-3</v>
      </c>
    </row>
    <row r="169" spans="1:16" ht="12.75" customHeight="1">
      <c r="A169" s="28">
        <v>159</v>
      </c>
      <c r="B169" s="29" t="s">
        <v>166</v>
      </c>
      <c r="C169" s="30" t="s">
        <v>182</v>
      </c>
      <c r="D169" s="31">
        <v>45071</v>
      </c>
      <c r="E169" s="37">
        <v>132.55000000000001</v>
      </c>
      <c r="F169" s="37">
        <v>133.38333333333335</v>
      </c>
      <c r="G169" s="38">
        <v>130.9666666666667</v>
      </c>
      <c r="H169" s="38">
        <v>129.38333333333335</v>
      </c>
      <c r="I169" s="38">
        <v>126.9666666666667</v>
      </c>
      <c r="J169" s="38">
        <v>134.9666666666667</v>
      </c>
      <c r="K169" s="38">
        <v>137.38333333333338</v>
      </c>
      <c r="L169" s="38">
        <v>138.9666666666667</v>
      </c>
      <c r="M169" s="28">
        <v>135.80000000000001</v>
      </c>
      <c r="N169" s="28">
        <v>131.80000000000001</v>
      </c>
      <c r="O169" s="39">
        <v>59728000</v>
      </c>
      <c r="P169" s="40">
        <v>1.3988863235094391E-2</v>
      </c>
    </row>
    <row r="170" spans="1:16" ht="12.75" customHeight="1">
      <c r="A170" s="28">
        <v>160</v>
      </c>
      <c r="B170" s="29" t="s">
        <v>79</v>
      </c>
      <c r="C170" s="30" t="s">
        <v>183</v>
      </c>
      <c r="D170" s="31">
        <v>45071</v>
      </c>
      <c r="E170" s="37">
        <v>2485.25</v>
      </c>
      <c r="F170" s="37">
        <v>2484.4833333333331</v>
      </c>
      <c r="G170" s="38">
        <v>2472.9666666666662</v>
      </c>
      <c r="H170" s="38">
        <v>2460.6833333333329</v>
      </c>
      <c r="I170" s="38">
        <v>2449.1666666666661</v>
      </c>
      <c r="J170" s="38">
        <v>2496.7666666666664</v>
      </c>
      <c r="K170" s="38">
        <v>2508.2833333333338</v>
      </c>
      <c r="L170" s="38">
        <v>2520.5666666666666</v>
      </c>
      <c r="M170" s="28">
        <v>2496</v>
      </c>
      <c r="N170" s="28">
        <v>2472.1999999999998</v>
      </c>
      <c r="O170" s="39">
        <v>32240500</v>
      </c>
      <c r="P170" s="40">
        <v>1.1878051999472086E-3</v>
      </c>
    </row>
    <row r="171" spans="1:16" ht="12.75" customHeight="1">
      <c r="A171" s="28">
        <v>161</v>
      </c>
      <c r="B171" s="29" t="s">
        <v>119</v>
      </c>
      <c r="C171" s="30" t="s">
        <v>184</v>
      </c>
      <c r="D171" s="31">
        <v>45071</v>
      </c>
      <c r="E171" s="37">
        <v>84.4</v>
      </c>
      <c r="F171" s="37">
        <v>84.550000000000011</v>
      </c>
      <c r="G171" s="38">
        <v>83.65000000000002</v>
      </c>
      <c r="H171" s="38">
        <v>82.9</v>
      </c>
      <c r="I171" s="38">
        <v>82.000000000000014</v>
      </c>
      <c r="J171" s="38">
        <v>85.300000000000026</v>
      </c>
      <c r="K171" s="38">
        <v>86.2</v>
      </c>
      <c r="L171" s="38">
        <v>86.950000000000031</v>
      </c>
      <c r="M171" s="28">
        <v>85.45</v>
      </c>
      <c r="N171" s="28">
        <v>83.8</v>
      </c>
      <c r="O171" s="39">
        <v>99072000</v>
      </c>
      <c r="P171" s="40">
        <v>-2.2032693674484721E-2</v>
      </c>
    </row>
    <row r="172" spans="1:16" ht="12.75" customHeight="1">
      <c r="A172" s="28">
        <v>162</v>
      </c>
      <c r="B172" s="29" t="s">
        <v>58</v>
      </c>
      <c r="C172" s="30" t="s">
        <v>270</v>
      </c>
      <c r="D172" s="31">
        <v>45071</v>
      </c>
      <c r="E172" s="37">
        <v>815.85</v>
      </c>
      <c r="F172" s="37">
        <v>816.98333333333323</v>
      </c>
      <c r="G172" s="38">
        <v>808.96666666666647</v>
      </c>
      <c r="H172" s="38">
        <v>802.08333333333326</v>
      </c>
      <c r="I172" s="38">
        <v>794.06666666666649</v>
      </c>
      <c r="J172" s="38">
        <v>823.86666666666645</v>
      </c>
      <c r="K172" s="38">
        <v>831.8833333333331</v>
      </c>
      <c r="L172" s="38">
        <v>838.76666666666642</v>
      </c>
      <c r="M172" s="28">
        <v>825</v>
      </c>
      <c r="N172" s="28">
        <v>810.1</v>
      </c>
      <c r="O172" s="39">
        <v>7423200</v>
      </c>
      <c r="P172" s="40">
        <v>4.001344989912576E-2</v>
      </c>
    </row>
    <row r="173" spans="1:16" ht="12.75" customHeight="1">
      <c r="A173" s="28">
        <v>163</v>
      </c>
      <c r="B173" s="29" t="s">
        <v>63</v>
      </c>
      <c r="C173" s="30" t="s">
        <v>185</v>
      </c>
      <c r="D173" s="31">
        <v>45071</v>
      </c>
      <c r="E173" s="37">
        <v>1185</v>
      </c>
      <c r="F173" s="37">
        <v>1184.3166666666666</v>
      </c>
      <c r="G173" s="38">
        <v>1178.1333333333332</v>
      </c>
      <c r="H173" s="38">
        <v>1171.2666666666667</v>
      </c>
      <c r="I173" s="38">
        <v>1165.0833333333333</v>
      </c>
      <c r="J173" s="38">
        <v>1191.1833333333332</v>
      </c>
      <c r="K173" s="38">
        <v>1197.3666666666666</v>
      </c>
      <c r="L173" s="38">
        <v>1204.2333333333331</v>
      </c>
      <c r="M173" s="28">
        <v>1190.5</v>
      </c>
      <c r="N173" s="28">
        <v>1177.45</v>
      </c>
      <c r="O173" s="39">
        <v>6755250</v>
      </c>
      <c r="P173" s="40">
        <v>1.3502869359738944E-2</v>
      </c>
    </row>
    <row r="174" spans="1:16" ht="12.75" customHeight="1">
      <c r="A174" s="28">
        <v>164</v>
      </c>
      <c r="B174" s="29" t="s">
        <v>58</v>
      </c>
      <c r="C174" s="30" t="s">
        <v>186</v>
      </c>
      <c r="D174" s="31">
        <v>45071</v>
      </c>
      <c r="E174" s="37">
        <v>576.25</v>
      </c>
      <c r="F174" s="37">
        <v>579.56666666666672</v>
      </c>
      <c r="G174" s="38">
        <v>571.73333333333346</v>
      </c>
      <c r="H174" s="38">
        <v>567.2166666666667</v>
      </c>
      <c r="I174" s="38">
        <v>559.38333333333344</v>
      </c>
      <c r="J174" s="38">
        <v>584.08333333333348</v>
      </c>
      <c r="K174" s="38">
        <v>591.91666666666674</v>
      </c>
      <c r="L174" s="38">
        <v>596.43333333333351</v>
      </c>
      <c r="M174" s="28">
        <v>587.4</v>
      </c>
      <c r="N174" s="28">
        <v>575.04999999999995</v>
      </c>
      <c r="O174" s="39">
        <v>61896000</v>
      </c>
      <c r="P174" s="40">
        <v>3.5275227056048977E-2</v>
      </c>
    </row>
    <row r="175" spans="1:16" ht="12.75" customHeight="1">
      <c r="A175" s="28">
        <v>165</v>
      </c>
      <c r="B175" s="29" t="s">
        <v>42</v>
      </c>
      <c r="C175" s="30" t="s">
        <v>187</v>
      </c>
      <c r="D175" s="31">
        <v>45071</v>
      </c>
      <c r="E175" s="37">
        <v>24239.45</v>
      </c>
      <c r="F175" s="37">
        <v>24407.566666666666</v>
      </c>
      <c r="G175" s="38">
        <v>23939.883333333331</v>
      </c>
      <c r="H175" s="38">
        <v>23640.316666666666</v>
      </c>
      <c r="I175" s="38">
        <v>23172.633333333331</v>
      </c>
      <c r="J175" s="38">
        <v>24707.133333333331</v>
      </c>
      <c r="K175" s="38">
        <v>25174.816666666666</v>
      </c>
      <c r="L175" s="38">
        <v>25474.383333333331</v>
      </c>
      <c r="M175" s="28">
        <v>24875.25</v>
      </c>
      <c r="N175" s="28">
        <v>24108</v>
      </c>
      <c r="O175" s="39">
        <v>297100</v>
      </c>
      <c r="P175" s="40">
        <v>-2.0992526660508857E-3</v>
      </c>
    </row>
    <row r="176" spans="1:16" ht="12.75" customHeight="1">
      <c r="A176" s="28">
        <v>166</v>
      </c>
      <c r="B176" s="29" t="s">
        <v>70</v>
      </c>
      <c r="C176" s="30" t="s">
        <v>188</v>
      </c>
      <c r="D176" s="31">
        <v>45071</v>
      </c>
      <c r="E176" s="37">
        <v>3674.2</v>
      </c>
      <c r="F176" s="37">
        <v>3685.6833333333329</v>
      </c>
      <c r="G176" s="38">
        <v>3639.4666666666658</v>
      </c>
      <c r="H176" s="38">
        <v>3604.7333333333327</v>
      </c>
      <c r="I176" s="38">
        <v>3558.5166666666655</v>
      </c>
      <c r="J176" s="38">
        <v>3720.4166666666661</v>
      </c>
      <c r="K176" s="38">
        <v>3766.6333333333332</v>
      </c>
      <c r="L176" s="38">
        <v>3801.3666666666663</v>
      </c>
      <c r="M176" s="28">
        <v>3731.9</v>
      </c>
      <c r="N176" s="28">
        <v>3650.95</v>
      </c>
      <c r="O176" s="39">
        <v>1894200</v>
      </c>
      <c r="P176" s="40">
        <v>-4.048582995951417E-3</v>
      </c>
    </row>
    <row r="177" spans="1:16" ht="12.75" customHeight="1">
      <c r="A177" s="28">
        <v>167</v>
      </c>
      <c r="B177" s="29" t="s">
        <v>40</v>
      </c>
      <c r="C177" s="30" t="s">
        <v>189</v>
      </c>
      <c r="D177" s="31">
        <v>45071</v>
      </c>
      <c r="E177" s="37">
        <v>2599.6999999999998</v>
      </c>
      <c r="F177" s="37">
        <v>2609.8833333333332</v>
      </c>
      <c r="G177" s="38">
        <v>2569.7666666666664</v>
      </c>
      <c r="H177" s="38">
        <v>2539.833333333333</v>
      </c>
      <c r="I177" s="38">
        <v>2499.7166666666662</v>
      </c>
      <c r="J177" s="38">
        <v>2639.8166666666666</v>
      </c>
      <c r="K177" s="38">
        <v>2679.9333333333334</v>
      </c>
      <c r="L177" s="38">
        <v>2709.8666666666668</v>
      </c>
      <c r="M177" s="28">
        <v>2650</v>
      </c>
      <c r="N177" s="28">
        <v>2579.9499999999998</v>
      </c>
      <c r="O177" s="39">
        <v>2635125</v>
      </c>
      <c r="P177" s="40">
        <v>9.5572185843467411E-2</v>
      </c>
    </row>
    <row r="178" spans="1:16" ht="12.75" customHeight="1">
      <c r="A178" s="28">
        <v>168</v>
      </c>
      <c r="B178" s="29" t="s">
        <v>63</v>
      </c>
      <c r="C178" s="30" t="s">
        <v>865</v>
      </c>
      <c r="D178" s="31">
        <v>45071</v>
      </c>
      <c r="E178" s="37">
        <v>1355.7</v>
      </c>
      <c r="F178" s="37">
        <v>1370.3833333333332</v>
      </c>
      <c r="G178" s="38">
        <v>1338.7666666666664</v>
      </c>
      <c r="H178" s="38">
        <v>1321.8333333333333</v>
      </c>
      <c r="I178" s="38">
        <v>1290.2166666666665</v>
      </c>
      <c r="J178" s="38">
        <v>1387.3166666666664</v>
      </c>
      <c r="K178" s="38">
        <v>1418.9333333333332</v>
      </c>
      <c r="L178" s="38">
        <v>1435.8666666666663</v>
      </c>
      <c r="M178" s="28">
        <v>1402</v>
      </c>
      <c r="N178" s="28">
        <v>1353.45</v>
      </c>
      <c r="O178" s="39">
        <v>4182000</v>
      </c>
      <c r="P178" s="40">
        <v>-1.6370307648885127E-2</v>
      </c>
    </row>
    <row r="179" spans="1:16" ht="12.75" customHeight="1">
      <c r="A179" s="28">
        <v>169</v>
      </c>
      <c r="B179" s="29" t="s">
        <v>47</v>
      </c>
      <c r="C179" s="30" t="s">
        <v>190</v>
      </c>
      <c r="D179" s="31">
        <v>45071</v>
      </c>
      <c r="E179" s="37">
        <v>962</v>
      </c>
      <c r="F179" s="37">
        <v>961.58333333333337</v>
      </c>
      <c r="G179" s="38">
        <v>954.91666666666674</v>
      </c>
      <c r="H179" s="38">
        <v>947.83333333333337</v>
      </c>
      <c r="I179" s="38">
        <v>941.16666666666674</v>
      </c>
      <c r="J179" s="38">
        <v>968.66666666666674</v>
      </c>
      <c r="K179" s="38">
        <v>975.33333333333348</v>
      </c>
      <c r="L179" s="38">
        <v>982.41666666666674</v>
      </c>
      <c r="M179" s="28">
        <v>968.25</v>
      </c>
      <c r="N179" s="28">
        <v>954.5</v>
      </c>
      <c r="O179" s="39">
        <v>23410100</v>
      </c>
      <c r="P179" s="40">
        <v>8.0514361409970592E-2</v>
      </c>
    </row>
    <row r="180" spans="1:16" ht="12.75" customHeight="1">
      <c r="A180" s="28">
        <v>170</v>
      </c>
      <c r="B180" s="29" t="s">
        <v>178</v>
      </c>
      <c r="C180" s="30" t="s">
        <v>191</v>
      </c>
      <c r="D180" s="31">
        <v>45071</v>
      </c>
      <c r="E180" s="37">
        <v>435.65</v>
      </c>
      <c r="F180" s="37">
        <v>435.93333333333334</v>
      </c>
      <c r="G180" s="38">
        <v>432.26666666666665</v>
      </c>
      <c r="H180" s="38">
        <v>428.88333333333333</v>
      </c>
      <c r="I180" s="38">
        <v>425.21666666666664</v>
      </c>
      <c r="J180" s="38">
        <v>439.31666666666666</v>
      </c>
      <c r="K180" s="38">
        <v>442.98333333333329</v>
      </c>
      <c r="L180" s="38">
        <v>446.36666666666667</v>
      </c>
      <c r="M180" s="28">
        <v>439.6</v>
      </c>
      <c r="N180" s="28">
        <v>432.55</v>
      </c>
      <c r="O180" s="39">
        <v>7882500</v>
      </c>
      <c r="P180" s="40">
        <v>4.9722700325109965E-3</v>
      </c>
    </row>
    <row r="181" spans="1:16" ht="12.75" customHeight="1">
      <c r="A181" s="28">
        <v>171</v>
      </c>
      <c r="B181" s="29" t="s">
        <v>47</v>
      </c>
      <c r="C181" s="30" t="s">
        <v>272</v>
      </c>
      <c r="D181" s="31">
        <v>45071</v>
      </c>
      <c r="E181" s="37">
        <v>705.2</v>
      </c>
      <c r="F181" s="37">
        <v>707.06666666666661</v>
      </c>
      <c r="G181" s="38">
        <v>699.48333333333323</v>
      </c>
      <c r="H181" s="38">
        <v>693.76666666666665</v>
      </c>
      <c r="I181" s="38">
        <v>686.18333333333328</v>
      </c>
      <c r="J181" s="38">
        <v>712.78333333333319</v>
      </c>
      <c r="K181" s="38">
        <v>720.36666666666667</v>
      </c>
      <c r="L181" s="38">
        <v>726.08333333333314</v>
      </c>
      <c r="M181" s="28">
        <v>714.65</v>
      </c>
      <c r="N181" s="28">
        <v>701.35</v>
      </c>
      <c r="O181" s="39">
        <v>2996000</v>
      </c>
      <c r="P181" s="40">
        <v>-7.6184166942696255E-3</v>
      </c>
    </row>
    <row r="182" spans="1:16" ht="12.75" customHeight="1">
      <c r="A182" s="28">
        <v>172</v>
      </c>
      <c r="B182" s="29" t="s">
        <v>38</v>
      </c>
      <c r="C182" s="30" t="s">
        <v>192</v>
      </c>
      <c r="D182" s="31">
        <v>45071</v>
      </c>
      <c r="E182" s="37">
        <v>970.15</v>
      </c>
      <c r="F182" s="37">
        <v>972.98333333333323</v>
      </c>
      <c r="G182" s="38">
        <v>965.26666666666642</v>
      </c>
      <c r="H182" s="38">
        <v>960.38333333333321</v>
      </c>
      <c r="I182" s="38">
        <v>952.6666666666664</v>
      </c>
      <c r="J182" s="38">
        <v>977.86666666666645</v>
      </c>
      <c r="K182" s="38">
        <v>985.58333333333337</v>
      </c>
      <c r="L182" s="38">
        <v>990.46666666666647</v>
      </c>
      <c r="M182" s="28">
        <v>980.7</v>
      </c>
      <c r="N182" s="28">
        <v>968.1</v>
      </c>
      <c r="O182" s="39">
        <v>5938200</v>
      </c>
      <c r="P182" s="40">
        <v>-2.973759027482762E-2</v>
      </c>
    </row>
    <row r="183" spans="1:16" ht="12.75" customHeight="1">
      <c r="A183" s="28">
        <v>173</v>
      </c>
      <c r="B183" s="29" t="s">
        <v>74</v>
      </c>
      <c r="C183" s="30" t="s">
        <v>485</v>
      </c>
      <c r="D183" s="31">
        <v>45071</v>
      </c>
      <c r="E183" s="37">
        <v>1306.3</v>
      </c>
      <c r="F183" s="37">
        <v>1284.4333333333334</v>
      </c>
      <c r="G183" s="38">
        <v>1258.8666666666668</v>
      </c>
      <c r="H183" s="38">
        <v>1211.4333333333334</v>
      </c>
      <c r="I183" s="38">
        <v>1185.8666666666668</v>
      </c>
      <c r="J183" s="38">
        <v>1331.8666666666668</v>
      </c>
      <c r="K183" s="38">
        <v>1357.4333333333334</v>
      </c>
      <c r="L183" s="38">
        <v>1404.8666666666668</v>
      </c>
      <c r="M183" s="28">
        <v>1310</v>
      </c>
      <c r="N183" s="28">
        <v>1237</v>
      </c>
      <c r="O183" s="39">
        <v>2568000</v>
      </c>
      <c r="P183" s="40">
        <v>0.15156950672645739</v>
      </c>
    </row>
    <row r="184" spans="1:16" ht="12.75" customHeight="1">
      <c r="A184" s="28">
        <v>174</v>
      </c>
      <c r="B184" s="29" t="s">
        <v>56</v>
      </c>
      <c r="C184" s="30" t="s">
        <v>193</v>
      </c>
      <c r="D184" s="31">
        <v>45071</v>
      </c>
      <c r="E184" s="37">
        <v>782.9</v>
      </c>
      <c r="F184" s="37">
        <v>782.4</v>
      </c>
      <c r="G184" s="38">
        <v>778.94999999999993</v>
      </c>
      <c r="H184" s="38">
        <v>775</v>
      </c>
      <c r="I184" s="38">
        <v>771.55</v>
      </c>
      <c r="J184" s="38">
        <v>786.34999999999991</v>
      </c>
      <c r="K184" s="38">
        <v>789.8</v>
      </c>
      <c r="L184" s="38">
        <v>793.74999999999989</v>
      </c>
      <c r="M184" s="28">
        <v>785.85</v>
      </c>
      <c r="N184" s="28">
        <v>778.45</v>
      </c>
      <c r="O184" s="39">
        <v>10944000</v>
      </c>
      <c r="P184" s="40">
        <v>3.3831174189289546E-3</v>
      </c>
    </row>
    <row r="185" spans="1:16" ht="12.75" customHeight="1">
      <c r="A185" s="28">
        <v>175</v>
      </c>
      <c r="B185" s="29" t="s">
        <v>49</v>
      </c>
      <c r="C185" s="30" t="s">
        <v>194</v>
      </c>
      <c r="D185" s="31">
        <v>45071</v>
      </c>
      <c r="E185" s="37">
        <v>505.5</v>
      </c>
      <c r="F185" s="37">
        <v>507.63333333333338</v>
      </c>
      <c r="G185" s="38">
        <v>501.01666666666677</v>
      </c>
      <c r="H185" s="38">
        <v>496.53333333333336</v>
      </c>
      <c r="I185" s="38">
        <v>489.91666666666674</v>
      </c>
      <c r="J185" s="38">
        <v>512.11666666666679</v>
      </c>
      <c r="K185" s="38">
        <v>518.73333333333346</v>
      </c>
      <c r="L185" s="38">
        <v>523.21666666666681</v>
      </c>
      <c r="M185" s="28">
        <v>514.25</v>
      </c>
      <c r="N185" s="28">
        <v>503.15</v>
      </c>
      <c r="O185" s="39">
        <v>56957250</v>
      </c>
      <c r="P185" s="40">
        <v>-4.0366789594338684E-3</v>
      </c>
    </row>
    <row r="186" spans="1:16" ht="12.75" customHeight="1">
      <c r="A186" s="28">
        <v>176</v>
      </c>
      <c r="B186" s="29" t="s">
        <v>166</v>
      </c>
      <c r="C186" s="30" t="s">
        <v>195</v>
      </c>
      <c r="D186" s="31">
        <v>45071</v>
      </c>
      <c r="E186" s="37">
        <v>203.85</v>
      </c>
      <c r="F186" s="37">
        <v>204.26666666666665</v>
      </c>
      <c r="G186" s="38">
        <v>202.3833333333333</v>
      </c>
      <c r="H186" s="38">
        <v>200.91666666666666</v>
      </c>
      <c r="I186" s="38">
        <v>199.0333333333333</v>
      </c>
      <c r="J186" s="38">
        <v>205.73333333333329</v>
      </c>
      <c r="K186" s="38">
        <v>207.61666666666662</v>
      </c>
      <c r="L186" s="38">
        <v>209.08333333333329</v>
      </c>
      <c r="M186" s="28">
        <v>206.15</v>
      </c>
      <c r="N186" s="28">
        <v>202.8</v>
      </c>
      <c r="O186" s="39">
        <v>101941875</v>
      </c>
      <c r="P186" s="40">
        <v>-1.5418215007497229E-2</v>
      </c>
    </row>
    <row r="187" spans="1:16" ht="12.75" customHeight="1">
      <c r="A187" s="28">
        <v>177</v>
      </c>
      <c r="B187" s="29" t="s">
        <v>119</v>
      </c>
      <c r="C187" s="30" t="s">
        <v>196</v>
      </c>
      <c r="D187" s="31">
        <v>45071</v>
      </c>
      <c r="E187" s="37">
        <v>109.85</v>
      </c>
      <c r="F187" s="37">
        <v>110.31666666666666</v>
      </c>
      <c r="G187" s="38">
        <v>108.88333333333333</v>
      </c>
      <c r="H187" s="38">
        <v>107.91666666666666</v>
      </c>
      <c r="I187" s="38">
        <v>106.48333333333332</v>
      </c>
      <c r="J187" s="38">
        <v>111.28333333333333</v>
      </c>
      <c r="K187" s="38">
        <v>112.71666666666667</v>
      </c>
      <c r="L187" s="38">
        <v>113.68333333333334</v>
      </c>
      <c r="M187" s="28">
        <v>111.75</v>
      </c>
      <c r="N187" s="28">
        <v>109.35</v>
      </c>
      <c r="O187" s="39">
        <v>200590500</v>
      </c>
      <c r="P187" s="40">
        <v>-6.3751532488761746E-3</v>
      </c>
    </row>
    <row r="188" spans="1:16" ht="12.75" customHeight="1">
      <c r="A188" s="28">
        <v>178</v>
      </c>
      <c r="B188" s="29" t="s">
        <v>86</v>
      </c>
      <c r="C188" s="30" t="s">
        <v>197</v>
      </c>
      <c r="D188" s="31">
        <v>45071</v>
      </c>
      <c r="E188" s="37">
        <v>3286</v>
      </c>
      <c r="F188" s="37">
        <v>3278.4833333333336</v>
      </c>
      <c r="G188" s="38">
        <v>3258.6166666666672</v>
      </c>
      <c r="H188" s="38">
        <v>3231.2333333333336</v>
      </c>
      <c r="I188" s="38">
        <v>3211.3666666666672</v>
      </c>
      <c r="J188" s="38">
        <v>3305.8666666666672</v>
      </c>
      <c r="K188" s="38">
        <v>3325.733333333334</v>
      </c>
      <c r="L188" s="38">
        <v>3353.1166666666672</v>
      </c>
      <c r="M188" s="28">
        <v>3298.35</v>
      </c>
      <c r="N188" s="28">
        <v>3251.1</v>
      </c>
      <c r="O188" s="39">
        <v>11032700</v>
      </c>
      <c r="P188" s="40">
        <v>1.9716942984229682E-2</v>
      </c>
    </row>
    <row r="189" spans="1:16" ht="12.75" customHeight="1">
      <c r="A189" s="28">
        <v>179</v>
      </c>
      <c r="B189" s="29" t="s">
        <v>86</v>
      </c>
      <c r="C189" s="30" t="s">
        <v>198</v>
      </c>
      <c r="D189" s="31">
        <v>45071</v>
      </c>
      <c r="E189" s="37">
        <v>1052.25</v>
      </c>
      <c r="F189" s="37">
        <v>1050.2833333333333</v>
      </c>
      <c r="G189" s="38">
        <v>1044.5666666666666</v>
      </c>
      <c r="H189" s="38">
        <v>1036.8833333333332</v>
      </c>
      <c r="I189" s="38">
        <v>1031.1666666666665</v>
      </c>
      <c r="J189" s="38">
        <v>1057.9666666666667</v>
      </c>
      <c r="K189" s="38">
        <v>1063.6833333333334</v>
      </c>
      <c r="L189" s="38">
        <v>1071.3666666666668</v>
      </c>
      <c r="M189" s="28">
        <v>1056</v>
      </c>
      <c r="N189" s="28">
        <v>1042.5999999999999</v>
      </c>
      <c r="O189" s="39">
        <v>10191600</v>
      </c>
      <c r="P189" s="40">
        <v>2.232922058380981E-2</v>
      </c>
    </row>
    <row r="190" spans="1:16" ht="12.75" customHeight="1">
      <c r="A190" s="28">
        <v>180</v>
      </c>
      <c r="B190" s="29" t="s">
        <v>56</v>
      </c>
      <c r="C190" s="30" t="s">
        <v>199</v>
      </c>
      <c r="D190" s="31">
        <v>45071</v>
      </c>
      <c r="E190" s="37">
        <v>2761.9</v>
      </c>
      <c r="F190" s="37">
        <v>2770.2166666666667</v>
      </c>
      <c r="G190" s="38">
        <v>2742.7833333333333</v>
      </c>
      <c r="H190" s="38">
        <v>2723.6666666666665</v>
      </c>
      <c r="I190" s="38">
        <v>2696.2333333333331</v>
      </c>
      <c r="J190" s="38">
        <v>2789.3333333333335</v>
      </c>
      <c r="K190" s="38">
        <v>2816.7666666666669</v>
      </c>
      <c r="L190" s="38">
        <v>2835.8833333333337</v>
      </c>
      <c r="M190" s="28">
        <v>2797.65</v>
      </c>
      <c r="N190" s="28">
        <v>2751.1</v>
      </c>
      <c r="O190" s="39">
        <v>4882875</v>
      </c>
      <c r="P190" s="40">
        <v>-1.3112020615431257E-2</v>
      </c>
    </row>
    <row r="191" spans="1:16" ht="12.75" customHeight="1">
      <c r="A191" s="28">
        <v>181</v>
      </c>
      <c r="B191" s="29" t="s">
        <v>47</v>
      </c>
      <c r="C191" s="30" t="s">
        <v>200</v>
      </c>
      <c r="D191" s="31">
        <v>45071</v>
      </c>
      <c r="E191" s="37">
        <v>1659.8</v>
      </c>
      <c r="F191" s="37">
        <v>1664.5333333333335</v>
      </c>
      <c r="G191" s="38">
        <v>1649.116666666667</v>
      </c>
      <c r="H191" s="38">
        <v>1638.4333333333334</v>
      </c>
      <c r="I191" s="38">
        <v>1623.0166666666669</v>
      </c>
      <c r="J191" s="38">
        <v>1675.2166666666672</v>
      </c>
      <c r="K191" s="38">
        <v>1690.6333333333337</v>
      </c>
      <c r="L191" s="38">
        <v>1701.3166666666673</v>
      </c>
      <c r="M191" s="28">
        <v>1679.95</v>
      </c>
      <c r="N191" s="28">
        <v>1653.85</v>
      </c>
      <c r="O191" s="39">
        <v>1489000</v>
      </c>
      <c r="P191" s="40">
        <v>8.4659668134100911E-3</v>
      </c>
    </row>
    <row r="192" spans="1:16" ht="12.75" customHeight="1">
      <c r="A192" s="28">
        <v>182</v>
      </c>
      <c r="B192" s="29" t="s">
        <v>44</v>
      </c>
      <c r="C192" s="30" t="s">
        <v>202</v>
      </c>
      <c r="D192" s="31">
        <v>45071</v>
      </c>
      <c r="E192" s="37">
        <v>1433.7</v>
      </c>
      <c r="F192" s="37">
        <v>1436.0666666666666</v>
      </c>
      <c r="G192" s="38">
        <v>1423.6333333333332</v>
      </c>
      <c r="H192" s="38">
        <v>1413.5666666666666</v>
      </c>
      <c r="I192" s="38">
        <v>1401.1333333333332</v>
      </c>
      <c r="J192" s="38">
        <v>1446.1333333333332</v>
      </c>
      <c r="K192" s="38">
        <v>1458.5666666666666</v>
      </c>
      <c r="L192" s="38">
        <v>1468.6333333333332</v>
      </c>
      <c r="M192" s="28">
        <v>1448.5</v>
      </c>
      <c r="N192" s="28">
        <v>1426</v>
      </c>
      <c r="O192" s="39">
        <v>3408800</v>
      </c>
      <c r="P192" s="40">
        <v>-2.7168949771689498E-2</v>
      </c>
    </row>
    <row r="193" spans="1:16" ht="12.75" customHeight="1">
      <c r="A193" s="28">
        <v>183</v>
      </c>
      <c r="B193" s="29" t="s">
        <v>49</v>
      </c>
      <c r="C193" s="30" t="s">
        <v>203</v>
      </c>
      <c r="D193" s="31">
        <v>45071</v>
      </c>
      <c r="E193" s="37">
        <v>1227.2</v>
      </c>
      <c r="F193" s="37">
        <v>1226.8999999999999</v>
      </c>
      <c r="G193" s="38">
        <v>1216.7499999999998</v>
      </c>
      <c r="H193" s="38">
        <v>1206.3</v>
      </c>
      <c r="I193" s="38">
        <v>1196.1499999999999</v>
      </c>
      <c r="J193" s="38">
        <v>1237.3499999999997</v>
      </c>
      <c r="K193" s="38">
        <v>1247.4999999999998</v>
      </c>
      <c r="L193" s="38">
        <v>1257.9499999999996</v>
      </c>
      <c r="M193" s="28">
        <v>1237.05</v>
      </c>
      <c r="N193" s="28">
        <v>1216.45</v>
      </c>
      <c r="O193" s="39">
        <v>7718200</v>
      </c>
      <c r="P193" s="40">
        <v>-5.9502344031734586E-3</v>
      </c>
    </row>
    <row r="194" spans="1:16" ht="12.75" customHeight="1">
      <c r="A194" s="28">
        <v>184</v>
      </c>
      <c r="B194" s="29" t="s">
        <v>56</v>
      </c>
      <c r="C194" s="30" t="s">
        <v>204</v>
      </c>
      <c r="D194" s="31">
        <v>45071</v>
      </c>
      <c r="E194" s="37">
        <v>1380.25</v>
      </c>
      <c r="F194" s="37">
        <v>1385.2166666666665</v>
      </c>
      <c r="G194" s="38">
        <v>1372.083333333333</v>
      </c>
      <c r="H194" s="38">
        <v>1363.9166666666665</v>
      </c>
      <c r="I194" s="38">
        <v>1350.7833333333331</v>
      </c>
      <c r="J194" s="38">
        <v>1393.383333333333</v>
      </c>
      <c r="K194" s="38">
        <v>1406.5166666666667</v>
      </c>
      <c r="L194" s="38">
        <v>1414.6833333333329</v>
      </c>
      <c r="M194" s="28">
        <v>1398.35</v>
      </c>
      <c r="N194" s="28">
        <v>1377.05</v>
      </c>
      <c r="O194" s="39">
        <v>2066800</v>
      </c>
      <c r="P194" s="40">
        <v>-1.3529184383455741E-3</v>
      </c>
    </row>
    <row r="195" spans="1:16" ht="12.75" customHeight="1">
      <c r="A195" s="28">
        <v>185</v>
      </c>
      <c r="B195" s="29" t="s">
        <v>42</v>
      </c>
      <c r="C195" s="30" t="s">
        <v>205</v>
      </c>
      <c r="D195" s="31">
        <v>45071</v>
      </c>
      <c r="E195" s="37">
        <v>7753.85</v>
      </c>
      <c r="F195" s="37">
        <v>7780.7</v>
      </c>
      <c r="G195" s="38">
        <v>7698.2</v>
      </c>
      <c r="H195" s="38">
        <v>7642.55</v>
      </c>
      <c r="I195" s="38">
        <v>7560.05</v>
      </c>
      <c r="J195" s="38">
        <v>7836.3499999999995</v>
      </c>
      <c r="K195" s="38">
        <v>7918.8499999999995</v>
      </c>
      <c r="L195" s="38">
        <v>7974.4999999999991</v>
      </c>
      <c r="M195" s="28">
        <v>7863.2</v>
      </c>
      <c r="N195" s="28">
        <v>7725.05</v>
      </c>
      <c r="O195" s="39">
        <v>1891300</v>
      </c>
      <c r="P195" s="40">
        <v>2.648575305291723E-2</v>
      </c>
    </row>
    <row r="196" spans="1:16" ht="12.75" customHeight="1">
      <c r="A196" s="28">
        <v>186</v>
      </c>
      <c r="B196" s="29" t="s">
        <v>38</v>
      </c>
      <c r="C196" s="30" t="s">
        <v>206</v>
      </c>
      <c r="D196" s="31">
        <v>45071</v>
      </c>
      <c r="E196" s="37">
        <v>697.85</v>
      </c>
      <c r="F196" s="37">
        <v>702.44999999999993</v>
      </c>
      <c r="G196" s="38">
        <v>691.39999999999986</v>
      </c>
      <c r="H196" s="38">
        <v>684.94999999999993</v>
      </c>
      <c r="I196" s="38">
        <v>673.89999999999986</v>
      </c>
      <c r="J196" s="38">
        <v>708.89999999999986</v>
      </c>
      <c r="K196" s="38">
        <v>719.94999999999982</v>
      </c>
      <c r="L196" s="38">
        <v>726.39999999999986</v>
      </c>
      <c r="M196" s="28">
        <v>713.5</v>
      </c>
      <c r="N196" s="28">
        <v>696</v>
      </c>
      <c r="O196" s="39">
        <v>20506200</v>
      </c>
      <c r="P196" s="40">
        <v>0.19835903669376281</v>
      </c>
    </row>
    <row r="197" spans="1:16" ht="12.75" customHeight="1">
      <c r="A197" s="28">
        <v>187</v>
      </c>
      <c r="B197" s="29" t="s">
        <v>119</v>
      </c>
      <c r="C197" s="30" t="s">
        <v>207</v>
      </c>
      <c r="D197" s="31">
        <v>45071</v>
      </c>
      <c r="E197" s="37">
        <v>285.10000000000002</v>
      </c>
      <c r="F197" s="37">
        <v>285</v>
      </c>
      <c r="G197" s="38">
        <v>280.39999999999998</v>
      </c>
      <c r="H197" s="38">
        <v>275.7</v>
      </c>
      <c r="I197" s="38">
        <v>271.09999999999997</v>
      </c>
      <c r="J197" s="38">
        <v>289.7</v>
      </c>
      <c r="K197" s="38">
        <v>294.3</v>
      </c>
      <c r="L197" s="38">
        <v>299</v>
      </c>
      <c r="M197" s="28">
        <v>289.60000000000002</v>
      </c>
      <c r="N197" s="28">
        <v>280.3</v>
      </c>
      <c r="O197" s="39">
        <v>34748000</v>
      </c>
      <c r="P197" s="40">
        <v>-9.3971631205673756E-2</v>
      </c>
    </row>
    <row r="198" spans="1:16" ht="12.75" customHeight="1">
      <c r="A198" s="28">
        <v>188</v>
      </c>
      <c r="B198" s="29" t="s">
        <v>70</v>
      </c>
      <c r="C198" s="30" t="s">
        <v>208</v>
      </c>
      <c r="D198" s="31">
        <v>45071</v>
      </c>
      <c r="E198" s="37">
        <v>806.1</v>
      </c>
      <c r="F198" s="37">
        <v>807.93333333333339</v>
      </c>
      <c r="G198" s="38">
        <v>802.81666666666683</v>
      </c>
      <c r="H198" s="38">
        <v>799.53333333333342</v>
      </c>
      <c r="I198" s="38">
        <v>794.41666666666686</v>
      </c>
      <c r="J198" s="38">
        <v>811.21666666666681</v>
      </c>
      <c r="K198" s="38">
        <v>816.33333333333337</v>
      </c>
      <c r="L198" s="38">
        <v>819.61666666666679</v>
      </c>
      <c r="M198" s="28">
        <v>813.05</v>
      </c>
      <c r="N198" s="28">
        <v>804.65</v>
      </c>
      <c r="O198" s="39">
        <v>7664400</v>
      </c>
      <c r="P198" s="40">
        <v>-8.9223368764062387E-3</v>
      </c>
    </row>
    <row r="199" spans="1:16" ht="12.75" customHeight="1">
      <c r="A199" s="28">
        <v>189</v>
      </c>
      <c r="B199" s="29" t="s">
        <v>70</v>
      </c>
      <c r="C199" s="30" t="s">
        <v>277</v>
      </c>
      <c r="D199" s="31">
        <v>45071</v>
      </c>
      <c r="E199" s="37">
        <v>1337.6</v>
      </c>
      <c r="F199" s="37">
        <v>1346.5</v>
      </c>
      <c r="G199" s="38">
        <v>1323.1</v>
      </c>
      <c r="H199" s="38">
        <v>1308.5999999999999</v>
      </c>
      <c r="I199" s="38">
        <v>1285.1999999999998</v>
      </c>
      <c r="J199" s="38">
        <v>1361</v>
      </c>
      <c r="K199" s="38">
        <v>1384.4</v>
      </c>
      <c r="L199" s="38">
        <v>1398.9</v>
      </c>
      <c r="M199" s="28">
        <v>1369.9</v>
      </c>
      <c r="N199" s="28">
        <v>1332</v>
      </c>
      <c r="O199" s="39">
        <v>608300</v>
      </c>
      <c r="P199" s="40">
        <v>-4.9753963914707489E-2</v>
      </c>
    </row>
    <row r="200" spans="1:16" ht="12.75" customHeight="1">
      <c r="A200" s="28">
        <v>190</v>
      </c>
      <c r="B200" s="29" t="s">
        <v>86</v>
      </c>
      <c r="C200" s="30" t="s">
        <v>209</v>
      </c>
      <c r="D200" s="31">
        <v>45071</v>
      </c>
      <c r="E200" s="37">
        <v>384.4</v>
      </c>
      <c r="F200" s="37">
        <v>383.89999999999992</v>
      </c>
      <c r="G200" s="38">
        <v>382.39999999999986</v>
      </c>
      <c r="H200" s="38">
        <v>380.39999999999992</v>
      </c>
      <c r="I200" s="38">
        <v>378.89999999999986</v>
      </c>
      <c r="J200" s="38">
        <v>385.89999999999986</v>
      </c>
      <c r="K200" s="38">
        <v>387.4</v>
      </c>
      <c r="L200" s="38">
        <v>389.39999999999986</v>
      </c>
      <c r="M200" s="28">
        <v>385.4</v>
      </c>
      <c r="N200" s="28">
        <v>381.9</v>
      </c>
      <c r="O200" s="39">
        <v>29916000</v>
      </c>
      <c r="P200" s="40">
        <v>2.3451531790424387E-2</v>
      </c>
    </row>
    <row r="201" spans="1:16" ht="12.75" customHeight="1">
      <c r="A201" s="28">
        <v>191</v>
      </c>
      <c r="B201" s="29" t="s">
        <v>178</v>
      </c>
      <c r="C201" s="30" t="s">
        <v>210</v>
      </c>
      <c r="D201" s="31">
        <v>45071</v>
      </c>
      <c r="E201" s="37">
        <v>190.5</v>
      </c>
      <c r="F201" s="37">
        <v>191.28333333333333</v>
      </c>
      <c r="G201" s="38">
        <v>188.81666666666666</v>
      </c>
      <c r="H201" s="38">
        <v>187.13333333333333</v>
      </c>
      <c r="I201" s="38">
        <v>184.66666666666666</v>
      </c>
      <c r="J201" s="38">
        <v>192.96666666666667</v>
      </c>
      <c r="K201" s="38">
        <v>195.43333333333331</v>
      </c>
      <c r="L201" s="38">
        <v>197.11666666666667</v>
      </c>
      <c r="M201" s="28">
        <v>193.75</v>
      </c>
      <c r="N201" s="28">
        <v>189.6</v>
      </c>
      <c r="O201" s="39">
        <v>89538000</v>
      </c>
      <c r="P201" s="40">
        <v>1.3102511880515954E-2</v>
      </c>
    </row>
    <row r="202" spans="1:16" ht="12.75" customHeight="1">
      <c r="A202" s="28">
        <v>192</v>
      </c>
      <c r="B202" s="29" t="s">
        <v>47</v>
      </c>
      <c r="C202" s="30" t="s">
        <v>797</v>
      </c>
      <c r="D202" s="31">
        <v>45071</v>
      </c>
      <c r="E202" s="37">
        <v>527</v>
      </c>
      <c r="F202" s="37">
        <v>527.93333333333328</v>
      </c>
      <c r="G202" s="38">
        <v>523.06666666666661</v>
      </c>
      <c r="H202" s="38">
        <v>519.13333333333333</v>
      </c>
      <c r="I202" s="38">
        <v>514.26666666666665</v>
      </c>
      <c r="J202" s="38">
        <v>531.86666666666656</v>
      </c>
      <c r="K202" s="38">
        <v>536.73333333333312</v>
      </c>
      <c r="L202" s="38">
        <v>540.66666666666652</v>
      </c>
      <c r="M202" s="28">
        <v>532.79999999999995</v>
      </c>
      <c r="N202" s="28">
        <v>524</v>
      </c>
      <c r="O202" s="39">
        <v>7048800</v>
      </c>
      <c r="P202" s="40">
        <v>-1.1360767482958849E-2</v>
      </c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2"/>
      <c r="P203" s="233"/>
    </row>
    <row r="204" spans="1:16" ht="12.75" customHeight="1">
      <c r="A204" s="28">
        <v>194</v>
      </c>
      <c r="B204" s="29"/>
      <c r="C204" s="41"/>
      <c r="D204" s="43"/>
      <c r="E204" s="44"/>
      <c r="F204" s="44"/>
      <c r="G204" s="45"/>
      <c r="H204" s="45"/>
      <c r="I204" s="45"/>
      <c r="J204" s="45"/>
      <c r="K204" s="45"/>
      <c r="L204" s="45"/>
      <c r="M204" s="41"/>
      <c r="N204" s="41"/>
      <c r="O204" s="232"/>
      <c r="P204" s="233"/>
    </row>
    <row r="205" spans="1:16" ht="12.75" customHeight="1">
      <c r="A205" s="28"/>
      <c r="B205" s="42"/>
      <c r="C205" s="41"/>
      <c r="D205" s="43"/>
      <c r="E205" s="44"/>
      <c r="F205" s="44"/>
      <c r="G205" s="45"/>
      <c r="H205" s="45"/>
      <c r="I205" s="45"/>
      <c r="J205" s="45"/>
      <c r="K205" s="45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</row>
    <row r="510" spans="1:16" ht="12.75" customHeight="1">
      <c r="A510" s="1"/>
      <c r="B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45056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55" t="s">
        <v>16</v>
      </c>
      <c r="B8" s="357"/>
      <c r="C8" s="361" t="s">
        <v>20</v>
      </c>
      <c r="D8" s="361" t="s">
        <v>21</v>
      </c>
      <c r="E8" s="352" t="s">
        <v>22</v>
      </c>
      <c r="F8" s="353"/>
      <c r="G8" s="354"/>
      <c r="H8" s="352" t="s">
        <v>23</v>
      </c>
      <c r="I8" s="353"/>
      <c r="J8" s="354"/>
      <c r="K8" s="23"/>
      <c r="L8" s="50"/>
      <c r="M8" s="50"/>
      <c r="N8" s="1"/>
      <c r="O8" s="1"/>
    </row>
    <row r="9" spans="1:15" ht="36" customHeight="1">
      <c r="A9" s="359"/>
      <c r="B9" s="360"/>
      <c r="C9" s="360"/>
      <c r="D9" s="36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7" t="s">
        <v>227</v>
      </c>
      <c r="C10" s="257">
        <v>18265.95</v>
      </c>
      <c r="D10" s="257">
        <v>18279.933333333334</v>
      </c>
      <c r="E10" s="257">
        <v>18215.666666666668</v>
      </c>
      <c r="F10" s="257">
        <v>18165.383333333335</v>
      </c>
      <c r="G10" s="257">
        <v>18101.116666666669</v>
      </c>
      <c r="H10" s="257">
        <v>18330.216666666667</v>
      </c>
      <c r="I10" s="257">
        <v>18394.48333333333</v>
      </c>
      <c r="J10" s="257">
        <v>18444.766666666666</v>
      </c>
      <c r="K10" s="257">
        <v>18344.2</v>
      </c>
      <c r="L10" s="257">
        <v>18229.650000000001</v>
      </c>
      <c r="M10" s="258"/>
      <c r="N10" s="1"/>
      <c r="O10" s="1"/>
    </row>
    <row r="11" spans="1:15" ht="12.75" customHeight="1">
      <c r="A11" s="213">
        <v>2</v>
      </c>
      <c r="B11" s="262" t="s">
        <v>228</v>
      </c>
      <c r="C11" s="257">
        <v>43198.15</v>
      </c>
      <c r="D11" s="257">
        <v>43285.75</v>
      </c>
      <c r="E11" s="257">
        <v>43038.25</v>
      </c>
      <c r="F11" s="257">
        <v>42878.35</v>
      </c>
      <c r="G11" s="257">
        <v>42630.85</v>
      </c>
      <c r="H11" s="257">
        <v>43445.65</v>
      </c>
      <c r="I11" s="257">
        <v>43693.15</v>
      </c>
      <c r="J11" s="257">
        <v>43853.05</v>
      </c>
      <c r="K11" s="257">
        <v>43533.25</v>
      </c>
      <c r="L11" s="257">
        <v>43125.85</v>
      </c>
      <c r="M11" s="258"/>
      <c r="N11" s="1"/>
      <c r="O11" s="1"/>
    </row>
    <row r="12" spans="1:15" ht="12.75" customHeight="1">
      <c r="A12" s="213">
        <v>3</v>
      </c>
      <c r="B12" s="230" t="s">
        <v>229</v>
      </c>
      <c r="C12" s="231">
        <v>3135.45</v>
      </c>
      <c r="D12" s="231">
        <v>3142.2833333333333</v>
      </c>
      <c r="E12" s="231">
        <v>3119.9166666666665</v>
      </c>
      <c r="F12" s="231">
        <v>3104.3833333333332</v>
      </c>
      <c r="G12" s="231">
        <v>3082.0166666666664</v>
      </c>
      <c r="H12" s="231">
        <v>3157.8166666666666</v>
      </c>
      <c r="I12" s="231">
        <v>3180.1833333333334</v>
      </c>
      <c r="J12" s="231">
        <v>3195.7166666666667</v>
      </c>
      <c r="K12" s="231">
        <v>3164.65</v>
      </c>
      <c r="L12" s="231">
        <v>3126.75</v>
      </c>
      <c r="M12" s="258"/>
      <c r="N12" s="1"/>
      <c r="O12" s="1"/>
    </row>
    <row r="13" spans="1:15" ht="12.75" customHeight="1">
      <c r="A13" s="213">
        <v>4</v>
      </c>
      <c r="B13" s="230" t="s">
        <v>230</v>
      </c>
      <c r="C13" s="231">
        <v>5454.5</v>
      </c>
      <c r="D13" s="231">
        <v>5459.9666666666662</v>
      </c>
      <c r="E13" s="231">
        <v>5434.8833333333323</v>
      </c>
      <c r="F13" s="231">
        <v>5415.2666666666664</v>
      </c>
      <c r="G13" s="231">
        <v>5390.1833333333325</v>
      </c>
      <c r="H13" s="231">
        <v>5479.5833333333321</v>
      </c>
      <c r="I13" s="231">
        <v>5504.6666666666661</v>
      </c>
      <c r="J13" s="231">
        <v>5524.2833333333319</v>
      </c>
      <c r="K13" s="231">
        <v>5485.05</v>
      </c>
      <c r="L13" s="231">
        <v>5440.35</v>
      </c>
      <c r="M13" s="258"/>
      <c r="N13" s="1"/>
      <c r="O13" s="1"/>
    </row>
    <row r="14" spans="1:15" ht="12.75" customHeight="1">
      <c r="A14" s="213">
        <v>5</v>
      </c>
      <c r="B14" s="230" t="s">
        <v>231</v>
      </c>
      <c r="C14" s="231">
        <v>28125.5</v>
      </c>
      <c r="D14" s="231">
        <v>28068.2</v>
      </c>
      <c r="E14" s="231">
        <v>27967.95</v>
      </c>
      <c r="F14" s="231">
        <v>27810.400000000001</v>
      </c>
      <c r="G14" s="231">
        <v>27710.15</v>
      </c>
      <c r="H14" s="231">
        <v>28225.75</v>
      </c>
      <c r="I14" s="231">
        <v>28326</v>
      </c>
      <c r="J14" s="231">
        <v>28483.55</v>
      </c>
      <c r="K14" s="231">
        <v>28168.45</v>
      </c>
      <c r="L14" s="231">
        <v>27910.65</v>
      </c>
      <c r="M14" s="258"/>
      <c r="N14" s="1"/>
      <c r="O14" s="1"/>
    </row>
    <row r="15" spans="1:15" ht="12.75" customHeight="1">
      <c r="A15" s="213">
        <v>6</v>
      </c>
      <c r="B15" s="230" t="s">
        <v>232</v>
      </c>
      <c r="C15" s="231">
        <v>4777</v>
      </c>
      <c r="D15" s="231">
        <v>4789.2</v>
      </c>
      <c r="E15" s="231">
        <v>4751.75</v>
      </c>
      <c r="F15" s="231">
        <v>4726.5</v>
      </c>
      <c r="G15" s="231">
        <v>4689.05</v>
      </c>
      <c r="H15" s="231">
        <v>4814.45</v>
      </c>
      <c r="I15" s="231">
        <v>4851.8999999999987</v>
      </c>
      <c r="J15" s="231">
        <v>4877.1499999999996</v>
      </c>
      <c r="K15" s="231">
        <v>4826.6499999999996</v>
      </c>
      <c r="L15" s="231">
        <v>4763.95</v>
      </c>
      <c r="M15" s="258"/>
      <c r="N15" s="1"/>
      <c r="O15" s="1"/>
    </row>
    <row r="16" spans="1:15" ht="12.75" customHeight="1">
      <c r="A16" s="213">
        <v>7</v>
      </c>
      <c r="B16" s="230" t="s">
        <v>233</v>
      </c>
      <c r="C16" s="231">
        <v>9152.7999999999993</v>
      </c>
      <c r="D16" s="231">
        <v>9169.1833333333325</v>
      </c>
      <c r="E16" s="231">
        <v>9116.2166666666653</v>
      </c>
      <c r="F16" s="231">
        <v>9079.6333333333332</v>
      </c>
      <c r="G16" s="231">
        <v>9026.6666666666661</v>
      </c>
      <c r="H16" s="231">
        <v>9205.7666666666646</v>
      </c>
      <c r="I16" s="231">
        <v>9258.7333333333318</v>
      </c>
      <c r="J16" s="231">
        <v>9295.3166666666639</v>
      </c>
      <c r="K16" s="231">
        <v>9222.15</v>
      </c>
      <c r="L16" s="231">
        <v>9132.6</v>
      </c>
      <c r="M16" s="258"/>
      <c r="N16" s="1"/>
      <c r="O16" s="1"/>
    </row>
    <row r="17" spans="1:15" ht="12.75" customHeight="1">
      <c r="A17" s="213">
        <v>8</v>
      </c>
      <c r="B17" s="216" t="s">
        <v>285</v>
      </c>
      <c r="C17" s="230">
        <v>3807.05</v>
      </c>
      <c r="D17" s="231">
        <v>3796.3166666666671</v>
      </c>
      <c r="E17" s="231">
        <v>3775.7833333333342</v>
      </c>
      <c r="F17" s="231">
        <v>3744.5166666666673</v>
      </c>
      <c r="G17" s="231">
        <v>3723.9833333333345</v>
      </c>
      <c r="H17" s="231">
        <v>3827.5833333333339</v>
      </c>
      <c r="I17" s="231">
        <v>3848.1166666666668</v>
      </c>
      <c r="J17" s="231">
        <v>3879.3833333333337</v>
      </c>
      <c r="K17" s="230">
        <v>3816.85</v>
      </c>
      <c r="L17" s="230">
        <v>3765.05</v>
      </c>
      <c r="M17" s="230">
        <v>3.95444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1759.3</v>
      </c>
      <c r="D18" s="231">
        <v>1765.0833333333333</v>
      </c>
      <c r="E18" s="231">
        <v>1746.2166666666665</v>
      </c>
      <c r="F18" s="231">
        <v>1733.1333333333332</v>
      </c>
      <c r="G18" s="231">
        <v>1714.2666666666664</v>
      </c>
      <c r="H18" s="231">
        <v>1778.1666666666665</v>
      </c>
      <c r="I18" s="231">
        <v>1797.0333333333333</v>
      </c>
      <c r="J18" s="231">
        <v>1810.1166666666666</v>
      </c>
      <c r="K18" s="230">
        <v>1783.95</v>
      </c>
      <c r="L18" s="230">
        <v>1752</v>
      </c>
      <c r="M18" s="230">
        <v>4.3160499999999997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700.1</v>
      </c>
      <c r="D19" s="231">
        <v>698.7166666666667</v>
      </c>
      <c r="E19" s="231">
        <v>692.48333333333335</v>
      </c>
      <c r="F19" s="231">
        <v>684.86666666666667</v>
      </c>
      <c r="G19" s="231">
        <v>678.63333333333333</v>
      </c>
      <c r="H19" s="231">
        <v>706.33333333333337</v>
      </c>
      <c r="I19" s="231">
        <v>712.56666666666672</v>
      </c>
      <c r="J19" s="231">
        <v>720.18333333333339</v>
      </c>
      <c r="K19" s="230">
        <v>704.95</v>
      </c>
      <c r="L19" s="230">
        <v>691.1</v>
      </c>
      <c r="M19" s="230">
        <v>21.971119999999999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21929.3</v>
      </c>
      <c r="D20" s="231">
        <v>22088.433333333334</v>
      </c>
      <c r="E20" s="231">
        <v>21476.866666666669</v>
      </c>
      <c r="F20" s="231">
        <v>21024.433333333334</v>
      </c>
      <c r="G20" s="231">
        <v>20412.866666666669</v>
      </c>
      <c r="H20" s="231">
        <v>22540.866666666669</v>
      </c>
      <c r="I20" s="231">
        <v>23152.433333333334</v>
      </c>
      <c r="J20" s="231">
        <v>23604.866666666669</v>
      </c>
      <c r="K20" s="230">
        <v>22700</v>
      </c>
      <c r="L20" s="230">
        <v>21636</v>
      </c>
      <c r="M20" s="230">
        <v>0.26496999999999998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1896.1</v>
      </c>
      <c r="D21" s="231">
        <v>1905.0666666666666</v>
      </c>
      <c r="E21" s="231">
        <v>1880.1333333333332</v>
      </c>
      <c r="F21" s="231">
        <v>1864.1666666666665</v>
      </c>
      <c r="G21" s="231">
        <v>1839.2333333333331</v>
      </c>
      <c r="H21" s="231">
        <v>1921.0333333333333</v>
      </c>
      <c r="I21" s="231">
        <v>1945.9666666666667</v>
      </c>
      <c r="J21" s="231">
        <v>1961.9333333333334</v>
      </c>
      <c r="K21" s="230">
        <v>1930</v>
      </c>
      <c r="L21" s="230">
        <v>1889.1</v>
      </c>
      <c r="M21" s="230">
        <v>27.00563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903.15</v>
      </c>
      <c r="D22" s="231">
        <v>910.4666666666667</v>
      </c>
      <c r="E22" s="231">
        <v>892.03333333333342</v>
      </c>
      <c r="F22" s="231">
        <v>880.91666666666674</v>
      </c>
      <c r="G22" s="231">
        <v>862.48333333333346</v>
      </c>
      <c r="H22" s="231">
        <v>921.58333333333337</v>
      </c>
      <c r="I22" s="231">
        <v>940.01666666666677</v>
      </c>
      <c r="J22" s="231">
        <v>951.13333333333333</v>
      </c>
      <c r="K22" s="230">
        <v>928.9</v>
      </c>
      <c r="L22" s="230">
        <v>899.35</v>
      </c>
      <c r="M22" s="230">
        <v>34.769770000000001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690.5</v>
      </c>
      <c r="D23" s="231">
        <v>690.30000000000007</v>
      </c>
      <c r="E23" s="231">
        <v>684.70000000000016</v>
      </c>
      <c r="F23" s="231">
        <v>678.90000000000009</v>
      </c>
      <c r="G23" s="231">
        <v>673.30000000000018</v>
      </c>
      <c r="H23" s="231">
        <v>696.10000000000014</v>
      </c>
      <c r="I23" s="231">
        <v>701.7</v>
      </c>
      <c r="J23" s="231">
        <v>707.50000000000011</v>
      </c>
      <c r="K23" s="230">
        <v>695.9</v>
      </c>
      <c r="L23" s="230">
        <v>684.5</v>
      </c>
      <c r="M23" s="230">
        <v>40.293120000000002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845.1</v>
      </c>
      <c r="D24" s="231">
        <v>855.81666666666661</v>
      </c>
      <c r="E24" s="231">
        <v>828.28333333333319</v>
      </c>
      <c r="F24" s="231">
        <v>811.46666666666658</v>
      </c>
      <c r="G24" s="231">
        <v>783.93333333333317</v>
      </c>
      <c r="H24" s="231">
        <v>872.63333333333321</v>
      </c>
      <c r="I24" s="231">
        <v>900.16666666666652</v>
      </c>
      <c r="J24" s="231">
        <v>916.98333333333323</v>
      </c>
      <c r="K24" s="230">
        <v>883.35</v>
      </c>
      <c r="L24" s="230">
        <v>839</v>
      </c>
      <c r="M24" s="230">
        <v>10.24558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901.6</v>
      </c>
      <c r="D25" s="231">
        <v>913.06666666666661</v>
      </c>
      <c r="E25" s="231">
        <v>890.13333333333321</v>
      </c>
      <c r="F25" s="231">
        <v>878.66666666666663</v>
      </c>
      <c r="G25" s="231">
        <v>855.73333333333323</v>
      </c>
      <c r="H25" s="231">
        <v>924.53333333333319</v>
      </c>
      <c r="I25" s="231">
        <v>947.46666666666658</v>
      </c>
      <c r="J25" s="231">
        <v>958.93333333333317</v>
      </c>
      <c r="K25" s="230">
        <v>936</v>
      </c>
      <c r="L25" s="230">
        <v>901.6</v>
      </c>
      <c r="M25" s="230">
        <v>25.95054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390.3</v>
      </c>
      <c r="D26" s="231">
        <v>392.5</v>
      </c>
      <c r="E26" s="231">
        <v>387.8</v>
      </c>
      <c r="F26" s="231">
        <v>385.3</v>
      </c>
      <c r="G26" s="231">
        <v>380.6</v>
      </c>
      <c r="H26" s="231">
        <v>395</v>
      </c>
      <c r="I26" s="231">
        <v>399.70000000000005</v>
      </c>
      <c r="J26" s="231">
        <v>402.2</v>
      </c>
      <c r="K26" s="230">
        <v>397.2</v>
      </c>
      <c r="L26" s="230">
        <v>390</v>
      </c>
      <c r="M26" s="230">
        <v>9.3537499999999998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170.9</v>
      </c>
      <c r="D27" s="231">
        <v>171.81666666666669</v>
      </c>
      <c r="E27" s="231">
        <v>168.53333333333339</v>
      </c>
      <c r="F27" s="231">
        <v>166.16666666666669</v>
      </c>
      <c r="G27" s="231">
        <v>162.88333333333338</v>
      </c>
      <c r="H27" s="231">
        <v>174.18333333333339</v>
      </c>
      <c r="I27" s="231">
        <v>177.4666666666667</v>
      </c>
      <c r="J27" s="231">
        <v>179.8333333333334</v>
      </c>
      <c r="K27" s="230">
        <v>175.1</v>
      </c>
      <c r="L27" s="230">
        <v>169.45</v>
      </c>
      <c r="M27" s="230">
        <v>30.819839999999999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204.55</v>
      </c>
      <c r="D28" s="231">
        <v>207.13333333333335</v>
      </c>
      <c r="E28" s="231">
        <v>201.4666666666667</v>
      </c>
      <c r="F28" s="231">
        <v>198.38333333333335</v>
      </c>
      <c r="G28" s="231">
        <v>192.7166666666667</v>
      </c>
      <c r="H28" s="231">
        <v>210.2166666666667</v>
      </c>
      <c r="I28" s="231">
        <v>215.88333333333338</v>
      </c>
      <c r="J28" s="231">
        <v>218.9666666666667</v>
      </c>
      <c r="K28" s="230">
        <v>212.8</v>
      </c>
      <c r="L28" s="230">
        <v>204.05</v>
      </c>
      <c r="M28" s="230">
        <v>83.438509999999994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3618.05</v>
      </c>
      <c r="D29" s="231">
        <v>3586.1833333333329</v>
      </c>
      <c r="E29" s="231">
        <v>3547.3666666666659</v>
      </c>
      <c r="F29" s="231">
        <v>3476.6833333333329</v>
      </c>
      <c r="G29" s="231">
        <v>3437.8666666666659</v>
      </c>
      <c r="H29" s="231">
        <v>3656.8666666666659</v>
      </c>
      <c r="I29" s="231">
        <v>3695.6833333333325</v>
      </c>
      <c r="J29" s="231">
        <v>3766.3666666666659</v>
      </c>
      <c r="K29" s="230">
        <v>3625</v>
      </c>
      <c r="L29" s="230">
        <v>3515.5</v>
      </c>
      <c r="M29" s="230">
        <v>5.9080199999999996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405.65</v>
      </c>
      <c r="D30" s="231">
        <v>407.16666666666669</v>
      </c>
      <c r="E30" s="231">
        <v>401.93333333333339</v>
      </c>
      <c r="F30" s="231">
        <v>398.2166666666667</v>
      </c>
      <c r="G30" s="231">
        <v>392.98333333333341</v>
      </c>
      <c r="H30" s="231">
        <v>410.88333333333338</v>
      </c>
      <c r="I30" s="231">
        <v>416.11666666666662</v>
      </c>
      <c r="J30" s="231">
        <v>419.83333333333337</v>
      </c>
      <c r="K30" s="230">
        <v>412.4</v>
      </c>
      <c r="L30" s="230">
        <v>403.45</v>
      </c>
      <c r="M30" s="230">
        <v>74.017930000000007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4593.05</v>
      </c>
      <c r="D31" s="231">
        <v>4607.75</v>
      </c>
      <c r="E31" s="231">
        <v>4567.6000000000004</v>
      </c>
      <c r="F31" s="231">
        <v>4542.1500000000005</v>
      </c>
      <c r="G31" s="231">
        <v>4502.0000000000009</v>
      </c>
      <c r="H31" s="231">
        <v>4633.2</v>
      </c>
      <c r="I31" s="231">
        <v>4673.3499999999995</v>
      </c>
      <c r="J31" s="231">
        <v>4698.7999999999993</v>
      </c>
      <c r="K31" s="230">
        <v>4647.8999999999996</v>
      </c>
      <c r="L31" s="230">
        <v>4582.3</v>
      </c>
      <c r="M31" s="230">
        <v>2.0756600000000001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147.05000000000001</v>
      </c>
      <c r="D32" s="231">
        <v>147.45000000000002</v>
      </c>
      <c r="E32" s="231">
        <v>146.10000000000002</v>
      </c>
      <c r="F32" s="231">
        <v>145.15</v>
      </c>
      <c r="G32" s="231">
        <v>143.80000000000001</v>
      </c>
      <c r="H32" s="231">
        <v>148.40000000000003</v>
      </c>
      <c r="I32" s="231">
        <v>149.75</v>
      </c>
      <c r="J32" s="231">
        <v>150.70000000000005</v>
      </c>
      <c r="K32" s="230">
        <v>148.80000000000001</v>
      </c>
      <c r="L32" s="230">
        <v>146.5</v>
      </c>
      <c r="M32" s="230">
        <v>50.552990000000001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3034.8</v>
      </c>
      <c r="D33" s="231">
        <v>3040.1166666666668</v>
      </c>
      <c r="E33" s="231">
        <v>3005.4333333333334</v>
      </c>
      <c r="F33" s="231">
        <v>2976.0666666666666</v>
      </c>
      <c r="G33" s="231">
        <v>2941.3833333333332</v>
      </c>
      <c r="H33" s="231">
        <v>3069.4833333333336</v>
      </c>
      <c r="I33" s="231">
        <v>3104.166666666667</v>
      </c>
      <c r="J33" s="231">
        <v>3133.5333333333338</v>
      </c>
      <c r="K33" s="230">
        <v>3074.8</v>
      </c>
      <c r="L33" s="230">
        <v>3010.75</v>
      </c>
      <c r="M33" s="230">
        <v>10.2585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1548.25</v>
      </c>
      <c r="D34" s="231">
        <v>1551.1499999999999</v>
      </c>
      <c r="E34" s="231">
        <v>1537.2999999999997</v>
      </c>
      <c r="F34" s="231">
        <v>1526.35</v>
      </c>
      <c r="G34" s="231">
        <v>1512.4999999999998</v>
      </c>
      <c r="H34" s="231">
        <v>1562.0999999999997</v>
      </c>
      <c r="I34" s="231">
        <v>1575.9499999999996</v>
      </c>
      <c r="J34" s="231">
        <v>1586.8999999999996</v>
      </c>
      <c r="K34" s="230">
        <v>1565</v>
      </c>
      <c r="L34" s="230">
        <v>1540.2</v>
      </c>
      <c r="M34" s="230">
        <v>5.2165499999999998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614.15</v>
      </c>
      <c r="D35" s="231">
        <v>616.01666666666665</v>
      </c>
      <c r="E35" s="231">
        <v>610.13333333333333</v>
      </c>
      <c r="F35" s="231">
        <v>606.11666666666667</v>
      </c>
      <c r="G35" s="231">
        <v>600.23333333333335</v>
      </c>
      <c r="H35" s="231">
        <v>620.0333333333333</v>
      </c>
      <c r="I35" s="231">
        <v>625.91666666666652</v>
      </c>
      <c r="J35" s="231">
        <v>629.93333333333328</v>
      </c>
      <c r="K35" s="230">
        <v>621.9</v>
      </c>
      <c r="L35" s="230">
        <v>612</v>
      </c>
      <c r="M35" s="230">
        <v>8.1496499999999994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3659.7</v>
      </c>
      <c r="D36" s="231">
        <v>3683.2999999999997</v>
      </c>
      <c r="E36" s="231">
        <v>3616.5999999999995</v>
      </c>
      <c r="F36" s="231">
        <v>3573.4999999999995</v>
      </c>
      <c r="G36" s="231">
        <v>3506.7999999999993</v>
      </c>
      <c r="H36" s="231">
        <v>3726.3999999999996</v>
      </c>
      <c r="I36" s="231">
        <v>3793.0999999999995</v>
      </c>
      <c r="J36" s="231">
        <v>3836.2</v>
      </c>
      <c r="K36" s="230">
        <v>3750</v>
      </c>
      <c r="L36" s="230">
        <v>3640.2</v>
      </c>
      <c r="M36" s="230">
        <v>3.8575499999999998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888.25</v>
      </c>
      <c r="D37" s="231">
        <v>886.15</v>
      </c>
      <c r="E37" s="231">
        <v>882.09999999999991</v>
      </c>
      <c r="F37" s="231">
        <v>875.94999999999993</v>
      </c>
      <c r="G37" s="231">
        <v>871.89999999999986</v>
      </c>
      <c r="H37" s="231">
        <v>892.3</v>
      </c>
      <c r="I37" s="231">
        <v>896.34999999999991</v>
      </c>
      <c r="J37" s="231">
        <v>902.5</v>
      </c>
      <c r="K37" s="230">
        <v>890.2</v>
      </c>
      <c r="L37" s="230">
        <v>880</v>
      </c>
      <c r="M37" s="230">
        <v>121.17151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4528.8500000000004</v>
      </c>
      <c r="D38" s="231">
        <v>4541.833333333333</v>
      </c>
      <c r="E38" s="231">
        <v>4506.6666666666661</v>
      </c>
      <c r="F38" s="231">
        <v>4484.4833333333327</v>
      </c>
      <c r="G38" s="231">
        <v>4449.3166666666657</v>
      </c>
      <c r="H38" s="231">
        <v>4564.0166666666664</v>
      </c>
      <c r="I38" s="231">
        <v>4599.1833333333325</v>
      </c>
      <c r="J38" s="231">
        <v>4621.3666666666668</v>
      </c>
      <c r="K38" s="230">
        <v>4577</v>
      </c>
      <c r="L38" s="230">
        <v>4519.6499999999996</v>
      </c>
      <c r="M38" s="230">
        <v>3.2908300000000001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6552.25</v>
      </c>
      <c r="D39" s="231">
        <v>6611.3666666666659</v>
      </c>
      <c r="E39" s="231">
        <v>6482.8833333333314</v>
      </c>
      <c r="F39" s="231">
        <v>6413.5166666666655</v>
      </c>
      <c r="G39" s="231">
        <v>6285.033333333331</v>
      </c>
      <c r="H39" s="231">
        <v>6680.7333333333318</v>
      </c>
      <c r="I39" s="231">
        <v>6809.2166666666672</v>
      </c>
      <c r="J39" s="231">
        <v>6878.5833333333321</v>
      </c>
      <c r="K39" s="230">
        <v>6739.85</v>
      </c>
      <c r="L39" s="230">
        <v>6542</v>
      </c>
      <c r="M39" s="230">
        <v>21.307700000000001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1408.7</v>
      </c>
      <c r="D40" s="231">
        <v>1419.3</v>
      </c>
      <c r="E40" s="231">
        <v>1391.8999999999999</v>
      </c>
      <c r="F40" s="231">
        <v>1375.1</v>
      </c>
      <c r="G40" s="231">
        <v>1347.6999999999998</v>
      </c>
      <c r="H40" s="231">
        <v>1436.1</v>
      </c>
      <c r="I40" s="231">
        <v>1463.5</v>
      </c>
      <c r="J40" s="231">
        <v>1480.3</v>
      </c>
      <c r="K40" s="230">
        <v>1446.7</v>
      </c>
      <c r="L40" s="230">
        <v>1402.5</v>
      </c>
      <c r="M40" s="230">
        <v>37.727449999999997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6915.4</v>
      </c>
      <c r="D41" s="231">
        <v>6894.3666666666659</v>
      </c>
      <c r="E41" s="231">
        <v>6862.4833333333318</v>
      </c>
      <c r="F41" s="231">
        <v>6809.5666666666657</v>
      </c>
      <c r="G41" s="231">
        <v>6777.6833333333316</v>
      </c>
      <c r="H41" s="231">
        <v>6947.2833333333319</v>
      </c>
      <c r="I41" s="231">
        <v>6979.1666666666652</v>
      </c>
      <c r="J41" s="231">
        <v>7032.0833333333321</v>
      </c>
      <c r="K41" s="230">
        <v>6926.25</v>
      </c>
      <c r="L41" s="230">
        <v>6841.45</v>
      </c>
      <c r="M41" s="230">
        <v>0.17849999999999999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2157.75</v>
      </c>
      <c r="D42" s="231">
        <v>2162.9833333333331</v>
      </c>
      <c r="E42" s="231">
        <v>2139.5666666666662</v>
      </c>
      <c r="F42" s="231">
        <v>2121.3833333333332</v>
      </c>
      <c r="G42" s="231">
        <v>2097.9666666666662</v>
      </c>
      <c r="H42" s="231">
        <v>2181.1666666666661</v>
      </c>
      <c r="I42" s="231">
        <v>2204.583333333333</v>
      </c>
      <c r="J42" s="231">
        <v>2222.766666666666</v>
      </c>
      <c r="K42" s="230">
        <v>2186.4</v>
      </c>
      <c r="L42" s="230">
        <v>2144.8000000000002</v>
      </c>
      <c r="M42" s="230">
        <v>2.8526099999999999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234.4</v>
      </c>
      <c r="D43" s="231">
        <v>234.78333333333333</v>
      </c>
      <c r="E43" s="231">
        <v>232.11666666666667</v>
      </c>
      <c r="F43" s="231">
        <v>229.83333333333334</v>
      </c>
      <c r="G43" s="231">
        <v>227.16666666666669</v>
      </c>
      <c r="H43" s="231">
        <v>237.06666666666666</v>
      </c>
      <c r="I43" s="231">
        <v>239.73333333333335</v>
      </c>
      <c r="J43" s="231">
        <v>242.01666666666665</v>
      </c>
      <c r="K43" s="230">
        <v>237.45</v>
      </c>
      <c r="L43" s="230">
        <v>232.5</v>
      </c>
      <c r="M43" s="230">
        <v>47.348419999999997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177.85</v>
      </c>
      <c r="D44" s="231">
        <v>179.93333333333331</v>
      </c>
      <c r="E44" s="231">
        <v>174.96666666666661</v>
      </c>
      <c r="F44" s="231">
        <v>172.08333333333331</v>
      </c>
      <c r="G44" s="231">
        <v>167.11666666666662</v>
      </c>
      <c r="H44" s="231">
        <v>182.81666666666661</v>
      </c>
      <c r="I44" s="231">
        <v>187.7833333333333</v>
      </c>
      <c r="J44" s="231">
        <v>190.6666666666666</v>
      </c>
      <c r="K44" s="230">
        <v>184.9</v>
      </c>
      <c r="L44" s="230">
        <v>177.05</v>
      </c>
      <c r="M44" s="230">
        <v>188.41857999999999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79.05</v>
      </c>
      <c r="D45" s="231">
        <v>79.983333333333334</v>
      </c>
      <c r="E45" s="231">
        <v>77.216666666666669</v>
      </c>
      <c r="F45" s="231">
        <v>75.38333333333334</v>
      </c>
      <c r="G45" s="231">
        <v>72.616666666666674</v>
      </c>
      <c r="H45" s="231">
        <v>81.816666666666663</v>
      </c>
      <c r="I45" s="231">
        <v>84.583333333333343</v>
      </c>
      <c r="J45" s="231">
        <v>86.416666666666657</v>
      </c>
      <c r="K45" s="230">
        <v>82.75</v>
      </c>
      <c r="L45" s="230">
        <v>78.150000000000006</v>
      </c>
      <c r="M45" s="230">
        <v>126.25095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1499.3</v>
      </c>
      <c r="D46" s="231">
        <v>1500.0166666666667</v>
      </c>
      <c r="E46" s="231">
        <v>1492.0833333333333</v>
      </c>
      <c r="F46" s="231">
        <v>1484.8666666666666</v>
      </c>
      <c r="G46" s="231">
        <v>1476.9333333333332</v>
      </c>
      <c r="H46" s="231">
        <v>1507.2333333333333</v>
      </c>
      <c r="I46" s="231">
        <v>1515.1666666666667</v>
      </c>
      <c r="J46" s="231">
        <v>1522.3833333333334</v>
      </c>
      <c r="K46" s="230">
        <v>1507.95</v>
      </c>
      <c r="L46" s="230">
        <v>1492.8</v>
      </c>
      <c r="M46" s="230">
        <v>1.7011400000000001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626.5</v>
      </c>
      <c r="D47" s="231">
        <v>625.6</v>
      </c>
      <c r="E47" s="231">
        <v>618.25</v>
      </c>
      <c r="F47" s="231">
        <v>610</v>
      </c>
      <c r="G47" s="231">
        <v>602.65</v>
      </c>
      <c r="H47" s="231">
        <v>633.85</v>
      </c>
      <c r="I47" s="231">
        <v>641.20000000000016</v>
      </c>
      <c r="J47" s="231">
        <v>649.45000000000005</v>
      </c>
      <c r="K47" s="230">
        <v>632.95000000000005</v>
      </c>
      <c r="L47" s="230">
        <v>617.35</v>
      </c>
      <c r="M47" s="230">
        <v>10.729089999999999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107.55</v>
      </c>
      <c r="D48" s="231">
        <v>107.43333333333332</v>
      </c>
      <c r="E48" s="231">
        <v>106.71666666666664</v>
      </c>
      <c r="F48" s="231">
        <v>105.88333333333331</v>
      </c>
      <c r="G48" s="231">
        <v>105.16666666666663</v>
      </c>
      <c r="H48" s="231">
        <v>108.26666666666665</v>
      </c>
      <c r="I48" s="231">
        <v>108.98333333333332</v>
      </c>
      <c r="J48" s="231">
        <v>109.81666666666666</v>
      </c>
      <c r="K48" s="230">
        <v>108.15</v>
      </c>
      <c r="L48" s="230">
        <v>106.6</v>
      </c>
      <c r="M48" s="230">
        <v>100.63354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774.1</v>
      </c>
      <c r="D49" s="231">
        <v>777.76666666666677</v>
      </c>
      <c r="E49" s="231">
        <v>768.83333333333348</v>
      </c>
      <c r="F49" s="231">
        <v>763.56666666666672</v>
      </c>
      <c r="G49" s="231">
        <v>754.63333333333344</v>
      </c>
      <c r="H49" s="231">
        <v>783.03333333333353</v>
      </c>
      <c r="I49" s="231">
        <v>791.9666666666667</v>
      </c>
      <c r="J49" s="231">
        <v>797.23333333333358</v>
      </c>
      <c r="K49" s="230">
        <v>786.7</v>
      </c>
      <c r="L49" s="230">
        <v>772.5</v>
      </c>
      <c r="M49" s="230">
        <v>8.4127100000000006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79.400000000000006</v>
      </c>
      <c r="D50" s="231">
        <v>80.066666666666663</v>
      </c>
      <c r="E50" s="231">
        <v>78.133333333333326</v>
      </c>
      <c r="F50" s="231">
        <v>76.86666666666666</v>
      </c>
      <c r="G50" s="231">
        <v>74.933333333333323</v>
      </c>
      <c r="H50" s="231">
        <v>81.333333333333329</v>
      </c>
      <c r="I50" s="231">
        <v>83.266666666666666</v>
      </c>
      <c r="J50" s="231">
        <v>84.533333333333331</v>
      </c>
      <c r="K50" s="230">
        <v>82</v>
      </c>
      <c r="L50" s="230">
        <v>78.8</v>
      </c>
      <c r="M50" s="230">
        <v>208.42146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367.05</v>
      </c>
      <c r="D51" s="231">
        <v>367.25</v>
      </c>
      <c r="E51" s="231">
        <v>364.5</v>
      </c>
      <c r="F51" s="231">
        <v>361.95</v>
      </c>
      <c r="G51" s="231">
        <v>359.2</v>
      </c>
      <c r="H51" s="231">
        <v>369.8</v>
      </c>
      <c r="I51" s="231">
        <v>372.55</v>
      </c>
      <c r="J51" s="231">
        <v>375.1</v>
      </c>
      <c r="K51" s="230">
        <v>370</v>
      </c>
      <c r="L51" s="230">
        <v>364.7</v>
      </c>
      <c r="M51" s="230">
        <v>20.898389999999999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793.6</v>
      </c>
      <c r="D52" s="231">
        <v>794.15</v>
      </c>
      <c r="E52" s="231">
        <v>789.94999999999993</v>
      </c>
      <c r="F52" s="231">
        <v>786.3</v>
      </c>
      <c r="G52" s="231">
        <v>782.09999999999991</v>
      </c>
      <c r="H52" s="231">
        <v>797.8</v>
      </c>
      <c r="I52" s="231">
        <v>802</v>
      </c>
      <c r="J52" s="231">
        <v>805.65</v>
      </c>
      <c r="K52" s="230">
        <v>798.35</v>
      </c>
      <c r="L52" s="230">
        <v>790.5</v>
      </c>
      <c r="M52" s="230">
        <v>24.863309999999998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246.25</v>
      </c>
      <c r="D53" s="231">
        <v>246.01666666666665</v>
      </c>
      <c r="E53" s="231">
        <v>244.58333333333331</v>
      </c>
      <c r="F53" s="231">
        <v>242.91666666666666</v>
      </c>
      <c r="G53" s="231">
        <v>241.48333333333332</v>
      </c>
      <c r="H53" s="231">
        <v>247.68333333333331</v>
      </c>
      <c r="I53" s="231">
        <v>249.11666666666665</v>
      </c>
      <c r="J53" s="231">
        <v>250.7833333333333</v>
      </c>
      <c r="K53" s="230">
        <v>247.45</v>
      </c>
      <c r="L53" s="230">
        <v>244.35</v>
      </c>
      <c r="M53" s="230">
        <v>30.227930000000001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19226.349999999999</v>
      </c>
      <c r="D54" s="231">
        <v>19231.3</v>
      </c>
      <c r="E54" s="231">
        <v>19025.099999999999</v>
      </c>
      <c r="F54" s="231">
        <v>18823.849999999999</v>
      </c>
      <c r="G54" s="231">
        <v>18617.649999999998</v>
      </c>
      <c r="H54" s="231">
        <v>19432.55</v>
      </c>
      <c r="I54" s="231">
        <v>19638.750000000004</v>
      </c>
      <c r="J54" s="231">
        <v>19840</v>
      </c>
      <c r="K54" s="230">
        <v>19437.5</v>
      </c>
      <c r="L54" s="230">
        <v>19030.05</v>
      </c>
      <c r="M54" s="230">
        <v>0.22253000000000001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4595.1499999999996</v>
      </c>
      <c r="D55" s="231">
        <v>4603.6500000000005</v>
      </c>
      <c r="E55" s="231">
        <v>4574.0500000000011</v>
      </c>
      <c r="F55" s="231">
        <v>4552.9500000000007</v>
      </c>
      <c r="G55" s="231">
        <v>4523.3500000000013</v>
      </c>
      <c r="H55" s="231">
        <v>4624.7500000000009</v>
      </c>
      <c r="I55" s="231">
        <v>4654.3500000000013</v>
      </c>
      <c r="J55" s="231">
        <v>4675.4500000000007</v>
      </c>
      <c r="K55" s="230">
        <v>4633.25</v>
      </c>
      <c r="L55" s="230">
        <v>4582.55</v>
      </c>
      <c r="M55" s="230">
        <v>3.6764999999999999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302.85000000000002</v>
      </c>
      <c r="D56" s="231">
        <v>306.96666666666664</v>
      </c>
      <c r="E56" s="231">
        <v>297.23333333333329</v>
      </c>
      <c r="F56" s="231">
        <v>291.61666666666667</v>
      </c>
      <c r="G56" s="231">
        <v>281.88333333333333</v>
      </c>
      <c r="H56" s="231">
        <v>312.58333333333326</v>
      </c>
      <c r="I56" s="231">
        <v>322.31666666666661</v>
      </c>
      <c r="J56" s="231">
        <v>327.93333333333322</v>
      </c>
      <c r="K56" s="230">
        <v>316.7</v>
      </c>
      <c r="L56" s="230">
        <v>301.35000000000002</v>
      </c>
      <c r="M56" s="230">
        <v>236.03068999999999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983.55</v>
      </c>
      <c r="D57" s="231">
        <v>990.01666666666677</v>
      </c>
      <c r="E57" s="231">
        <v>972.08333333333348</v>
      </c>
      <c r="F57" s="231">
        <v>960.61666666666667</v>
      </c>
      <c r="G57" s="231">
        <v>942.68333333333339</v>
      </c>
      <c r="H57" s="231">
        <v>1001.4833333333336</v>
      </c>
      <c r="I57" s="231">
        <v>1019.4166666666667</v>
      </c>
      <c r="J57" s="231">
        <v>1030.8833333333337</v>
      </c>
      <c r="K57" s="230">
        <v>1007.95</v>
      </c>
      <c r="L57" s="230">
        <v>978.55</v>
      </c>
      <c r="M57" s="230">
        <v>20.506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939.2</v>
      </c>
      <c r="D58" s="231">
        <v>937.1</v>
      </c>
      <c r="E58" s="231">
        <v>931.2</v>
      </c>
      <c r="F58" s="231">
        <v>923.2</v>
      </c>
      <c r="G58" s="231">
        <v>917.30000000000007</v>
      </c>
      <c r="H58" s="231">
        <v>945.1</v>
      </c>
      <c r="I58" s="231">
        <v>950.99999999999989</v>
      </c>
      <c r="J58" s="231">
        <v>959</v>
      </c>
      <c r="K58" s="230">
        <v>943</v>
      </c>
      <c r="L58" s="230">
        <v>929.1</v>
      </c>
      <c r="M58" s="230">
        <v>26.57968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1492.45</v>
      </c>
      <c r="D59" s="231">
        <v>1499.4166666666667</v>
      </c>
      <c r="E59" s="231">
        <v>1474.4333333333334</v>
      </c>
      <c r="F59" s="231">
        <v>1456.4166666666667</v>
      </c>
      <c r="G59" s="231">
        <v>1431.4333333333334</v>
      </c>
      <c r="H59" s="231">
        <v>1517.4333333333334</v>
      </c>
      <c r="I59" s="231">
        <v>1542.4166666666665</v>
      </c>
      <c r="J59" s="231">
        <v>1560.4333333333334</v>
      </c>
      <c r="K59" s="230">
        <v>1524.4</v>
      </c>
      <c r="L59" s="230">
        <v>1481.4</v>
      </c>
      <c r="M59" s="230">
        <v>0.78224000000000005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236.35</v>
      </c>
      <c r="D60" s="231">
        <v>236.21666666666667</v>
      </c>
      <c r="E60" s="231">
        <v>233.63333333333333</v>
      </c>
      <c r="F60" s="231">
        <v>230.91666666666666</v>
      </c>
      <c r="G60" s="231">
        <v>228.33333333333331</v>
      </c>
      <c r="H60" s="231">
        <v>238.93333333333334</v>
      </c>
      <c r="I60" s="231">
        <v>241.51666666666665</v>
      </c>
      <c r="J60" s="231">
        <v>244.23333333333335</v>
      </c>
      <c r="K60" s="230">
        <v>238.8</v>
      </c>
      <c r="L60" s="230">
        <v>233.5</v>
      </c>
      <c r="M60" s="230">
        <v>73.189279999999997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4125.05</v>
      </c>
      <c r="D61" s="231">
        <v>4129.5166666666664</v>
      </c>
      <c r="E61" s="231">
        <v>4087.0333333333328</v>
      </c>
      <c r="F61" s="231">
        <v>4049.0166666666664</v>
      </c>
      <c r="G61" s="231">
        <v>4006.5333333333328</v>
      </c>
      <c r="H61" s="231">
        <v>4167.5333333333328</v>
      </c>
      <c r="I61" s="231">
        <v>4210.0166666666664</v>
      </c>
      <c r="J61" s="231">
        <v>4248.0333333333328</v>
      </c>
      <c r="K61" s="230">
        <v>4172</v>
      </c>
      <c r="L61" s="230">
        <v>4091.5</v>
      </c>
      <c r="M61" s="230">
        <v>3.5459900000000002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1582.05</v>
      </c>
      <c r="D62" s="231">
        <v>1581.5833333333333</v>
      </c>
      <c r="E62" s="231">
        <v>1572.2166666666665</v>
      </c>
      <c r="F62" s="231">
        <v>1562.3833333333332</v>
      </c>
      <c r="G62" s="231">
        <v>1553.0166666666664</v>
      </c>
      <c r="H62" s="231">
        <v>1591.4166666666665</v>
      </c>
      <c r="I62" s="231">
        <v>1600.7833333333333</v>
      </c>
      <c r="J62" s="231">
        <v>1610.6166666666666</v>
      </c>
      <c r="K62" s="230">
        <v>1590.95</v>
      </c>
      <c r="L62" s="230">
        <v>1571.75</v>
      </c>
      <c r="M62" s="230">
        <v>1.9207099999999999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634.9</v>
      </c>
      <c r="D63" s="231">
        <v>635.25</v>
      </c>
      <c r="E63" s="231">
        <v>629.5</v>
      </c>
      <c r="F63" s="231">
        <v>624.1</v>
      </c>
      <c r="G63" s="231">
        <v>618.35</v>
      </c>
      <c r="H63" s="231">
        <v>640.65</v>
      </c>
      <c r="I63" s="231">
        <v>646.4</v>
      </c>
      <c r="J63" s="231">
        <v>651.79999999999995</v>
      </c>
      <c r="K63" s="230">
        <v>641</v>
      </c>
      <c r="L63" s="230">
        <v>629.85</v>
      </c>
      <c r="M63" s="230">
        <v>7.2106000000000003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959.5</v>
      </c>
      <c r="D64" s="231">
        <v>965.06666666666661</v>
      </c>
      <c r="E64" s="231">
        <v>951.33333333333326</v>
      </c>
      <c r="F64" s="231">
        <v>943.16666666666663</v>
      </c>
      <c r="G64" s="231">
        <v>929.43333333333328</v>
      </c>
      <c r="H64" s="231">
        <v>973.23333333333323</v>
      </c>
      <c r="I64" s="231">
        <v>986.96666666666658</v>
      </c>
      <c r="J64" s="231">
        <v>995.13333333333321</v>
      </c>
      <c r="K64" s="230">
        <v>978.8</v>
      </c>
      <c r="L64" s="230">
        <v>956.9</v>
      </c>
      <c r="M64" s="230">
        <v>3.4509400000000001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255.95</v>
      </c>
      <c r="D65" s="231">
        <v>257.63333333333333</v>
      </c>
      <c r="E65" s="231">
        <v>253.71666666666664</v>
      </c>
      <c r="F65" s="231">
        <v>251.48333333333332</v>
      </c>
      <c r="G65" s="231">
        <v>247.56666666666663</v>
      </c>
      <c r="H65" s="231">
        <v>259.86666666666667</v>
      </c>
      <c r="I65" s="231">
        <v>263.78333333333342</v>
      </c>
      <c r="J65" s="231">
        <v>266.01666666666665</v>
      </c>
      <c r="K65" s="230">
        <v>261.55</v>
      </c>
      <c r="L65" s="230">
        <v>255.4</v>
      </c>
      <c r="M65" s="230">
        <v>37.151090000000003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1622.15</v>
      </c>
      <c r="D66" s="231">
        <v>1621.4166666666667</v>
      </c>
      <c r="E66" s="231">
        <v>1608.8333333333335</v>
      </c>
      <c r="F66" s="231">
        <v>1595.5166666666667</v>
      </c>
      <c r="G66" s="231">
        <v>1582.9333333333334</v>
      </c>
      <c r="H66" s="231">
        <v>1634.7333333333336</v>
      </c>
      <c r="I66" s="231">
        <v>1647.3166666666671</v>
      </c>
      <c r="J66" s="231">
        <v>1660.6333333333337</v>
      </c>
      <c r="K66" s="230">
        <v>1634</v>
      </c>
      <c r="L66" s="230">
        <v>1608.1</v>
      </c>
      <c r="M66" s="230">
        <v>5.1955299999999998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432</v>
      </c>
      <c r="D67" s="231">
        <v>432.51666666666665</v>
      </c>
      <c r="E67" s="231">
        <v>426.2833333333333</v>
      </c>
      <c r="F67" s="231">
        <v>420.56666666666666</v>
      </c>
      <c r="G67" s="231">
        <v>414.33333333333331</v>
      </c>
      <c r="H67" s="231">
        <v>438.23333333333329</v>
      </c>
      <c r="I67" s="231">
        <v>444.46666666666664</v>
      </c>
      <c r="J67" s="231">
        <v>450.18333333333328</v>
      </c>
      <c r="K67" s="230">
        <v>438.75</v>
      </c>
      <c r="L67" s="230">
        <v>426.8</v>
      </c>
      <c r="M67" s="230">
        <v>52.395710000000001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517.9</v>
      </c>
      <c r="D68" s="231">
        <v>517.0333333333333</v>
      </c>
      <c r="E68" s="231">
        <v>515.41666666666663</v>
      </c>
      <c r="F68" s="231">
        <v>512.93333333333328</v>
      </c>
      <c r="G68" s="231">
        <v>511.31666666666661</v>
      </c>
      <c r="H68" s="231">
        <v>519.51666666666665</v>
      </c>
      <c r="I68" s="231">
        <v>521.13333333333344</v>
      </c>
      <c r="J68" s="231">
        <v>523.61666666666667</v>
      </c>
      <c r="K68" s="230">
        <v>518.65</v>
      </c>
      <c r="L68" s="230">
        <v>514.54999999999995</v>
      </c>
      <c r="M68" s="230">
        <v>14.472239999999999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2075.8000000000002</v>
      </c>
      <c r="D69" s="231">
        <v>2082.5333333333333</v>
      </c>
      <c r="E69" s="231">
        <v>2036.2666666666664</v>
      </c>
      <c r="F69" s="231">
        <v>1996.7333333333331</v>
      </c>
      <c r="G69" s="231">
        <v>1950.4666666666662</v>
      </c>
      <c r="H69" s="231">
        <v>2122.0666666666666</v>
      </c>
      <c r="I69" s="231">
        <v>2168.3333333333339</v>
      </c>
      <c r="J69" s="231">
        <v>2207.8666666666668</v>
      </c>
      <c r="K69" s="230">
        <v>2128.8000000000002</v>
      </c>
      <c r="L69" s="230">
        <v>2043</v>
      </c>
      <c r="M69" s="230">
        <v>5.3987600000000002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1948.55</v>
      </c>
      <c r="D70" s="231">
        <v>1950.8833333333332</v>
      </c>
      <c r="E70" s="231">
        <v>1932.7666666666664</v>
      </c>
      <c r="F70" s="231">
        <v>1916.9833333333331</v>
      </c>
      <c r="G70" s="231">
        <v>1898.8666666666663</v>
      </c>
      <c r="H70" s="231">
        <v>1966.6666666666665</v>
      </c>
      <c r="I70" s="231">
        <v>1984.7833333333333</v>
      </c>
      <c r="J70" s="231">
        <v>2000.5666666666666</v>
      </c>
      <c r="K70" s="230">
        <v>1969</v>
      </c>
      <c r="L70" s="230">
        <v>1935.1</v>
      </c>
      <c r="M70" s="230">
        <v>4.33066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375.05</v>
      </c>
      <c r="D71" s="231">
        <v>377.40000000000003</v>
      </c>
      <c r="E71" s="231">
        <v>369.85000000000008</v>
      </c>
      <c r="F71" s="231">
        <v>364.65000000000003</v>
      </c>
      <c r="G71" s="231">
        <v>357.10000000000008</v>
      </c>
      <c r="H71" s="231">
        <v>382.60000000000008</v>
      </c>
      <c r="I71" s="231">
        <v>390.15000000000003</v>
      </c>
      <c r="J71" s="231">
        <v>395.35000000000008</v>
      </c>
      <c r="K71" s="230">
        <v>384.95</v>
      </c>
      <c r="L71" s="230">
        <v>372.2</v>
      </c>
      <c r="M71" s="230">
        <v>9.6160899999999998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3383.2</v>
      </c>
      <c r="D72" s="231">
        <v>3350.3000000000006</v>
      </c>
      <c r="E72" s="231">
        <v>3305.9500000000012</v>
      </c>
      <c r="F72" s="231">
        <v>3228.7000000000007</v>
      </c>
      <c r="G72" s="231">
        <v>3184.3500000000013</v>
      </c>
      <c r="H72" s="231">
        <v>3427.5500000000011</v>
      </c>
      <c r="I72" s="231">
        <v>3471.9000000000005</v>
      </c>
      <c r="J72" s="231">
        <v>3549.150000000001</v>
      </c>
      <c r="K72" s="230">
        <v>3394.65</v>
      </c>
      <c r="L72" s="230">
        <v>3273.05</v>
      </c>
      <c r="M72" s="230">
        <v>5.6680900000000003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2898.95</v>
      </c>
      <c r="D73" s="231">
        <v>2907.1333333333332</v>
      </c>
      <c r="E73" s="231">
        <v>2886.0666666666666</v>
      </c>
      <c r="F73" s="231">
        <v>2873.1833333333334</v>
      </c>
      <c r="G73" s="231">
        <v>2852.1166666666668</v>
      </c>
      <c r="H73" s="231">
        <v>2920.0166666666664</v>
      </c>
      <c r="I73" s="231">
        <v>2941.083333333333</v>
      </c>
      <c r="J73" s="231">
        <v>2953.9666666666662</v>
      </c>
      <c r="K73" s="230">
        <v>2928.2</v>
      </c>
      <c r="L73" s="230">
        <v>2894.25</v>
      </c>
      <c r="M73" s="230">
        <v>1.34009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1929.25</v>
      </c>
      <c r="D74" s="231">
        <v>1935.9833333333333</v>
      </c>
      <c r="E74" s="231">
        <v>1915.8166666666666</v>
      </c>
      <c r="F74" s="231">
        <v>1902.3833333333332</v>
      </c>
      <c r="G74" s="231">
        <v>1882.2166666666665</v>
      </c>
      <c r="H74" s="231">
        <v>1949.4166666666667</v>
      </c>
      <c r="I74" s="231">
        <v>1969.5833333333333</v>
      </c>
      <c r="J74" s="231">
        <v>1983.0166666666669</v>
      </c>
      <c r="K74" s="230">
        <v>1956.15</v>
      </c>
      <c r="L74" s="230">
        <v>1922.55</v>
      </c>
      <c r="M74" s="230">
        <v>0.83292999999999995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4933.25</v>
      </c>
      <c r="D75" s="231">
        <v>4921.0666666666666</v>
      </c>
      <c r="E75" s="231">
        <v>4902.2333333333336</v>
      </c>
      <c r="F75" s="231">
        <v>4871.2166666666672</v>
      </c>
      <c r="G75" s="231">
        <v>4852.3833333333341</v>
      </c>
      <c r="H75" s="231">
        <v>4952.083333333333</v>
      </c>
      <c r="I75" s="231">
        <v>4970.916666666667</v>
      </c>
      <c r="J75" s="231">
        <v>5001.9333333333325</v>
      </c>
      <c r="K75" s="230">
        <v>4939.8999999999996</v>
      </c>
      <c r="L75" s="230">
        <v>4890.05</v>
      </c>
      <c r="M75" s="230">
        <v>3.0905900000000002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3381.9</v>
      </c>
      <c r="D76" s="231">
        <v>3387.75</v>
      </c>
      <c r="E76" s="231">
        <v>3365.5</v>
      </c>
      <c r="F76" s="231">
        <v>3349.1</v>
      </c>
      <c r="G76" s="231">
        <v>3326.85</v>
      </c>
      <c r="H76" s="231">
        <v>3404.15</v>
      </c>
      <c r="I76" s="231">
        <v>3426.4</v>
      </c>
      <c r="J76" s="231">
        <v>3442.8</v>
      </c>
      <c r="K76" s="230">
        <v>3410</v>
      </c>
      <c r="L76" s="230">
        <v>3371.35</v>
      </c>
      <c r="M76" s="230">
        <v>3.4738699999999998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378.95</v>
      </c>
      <c r="D77" s="231">
        <v>379.66666666666669</v>
      </c>
      <c r="E77" s="231">
        <v>377.28333333333336</v>
      </c>
      <c r="F77" s="231">
        <v>375.61666666666667</v>
      </c>
      <c r="G77" s="231">
        <v>373.23333333333335</v>
      </c>
      <c r="H77" s="231">
        <v>381.33333333333337</v>
      </c>
      <c r="I77" s="231">
        <v>383.7166666666667</v>
      </c>
      <c r="J77" s="231">
        <v>385.38333333333338</v>
      </c>
      <c r="K77" s="230">
        <v>382.05</v>
      </c>
      <c r="L77" s="230">
        <v>378</v>
      </c>
      <c r="M77" s="230">
        <v>1.5166299999999999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2079.65</v>
      </c>
      <c r="D78" s="231">
        <v>2085.5833333333335</v>
      </c>
      <c r="E78" s="231">
        <v>2066.2166666666672</v>
      </c>
      <c r="F78" s="231">
        <v>2052.7833333333338</v>
      </c>
      <c r="G78" s="231">
        <v>2033.4166666666674</v>
      </c>
      <c r="H78" s="231">
        <v>2099.0166666666669</v>
      </c>
      <c r="I78" s="231">
        <v>2118.3833333333328</v>
      </c>
      <c r="J78" s="231">
        <v>2131.8166666666666</v>
      </c>
      <c r="K78" s="230">
        <v>2104.9499999999998</v>
      </c>
      <c r="L78" s="230">
        <v>2072.15</v>
      </c>
      <c r="M78" s="230">
        <v>1.61246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129.30000000000001</v>
      </c>
      <c r="D79" s="231">
        <v>129.13333333333333</v>
      </c>
      <c r="E79" s="231">
        <v>127.76666666666665</v>
      </c>
      <c r="F79" s="231">
        <v>126.23333333333332</v>
      </c>
      <c r="G79" s="231">
        <v>124.86666666666665</v>
      </c>
      <c r="H79" s="231">
        <v>130.66666666666666</v>
      </c>
      <c r="I79" s="231">
        <v>132.03333333333333</v>
      </c>
      <c r="J79" s="231">
        <v>133.56666666666666</v>
      </c>
      <c r="K79" s="230">
        <v>130.5</v>
      </c>
      <c r="L79" s="230">
        <v>127.6</v>
      </c>
      <c r="M79" s="230">
        <v>63.186300000000003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128.55000000000001</v>
      </c>
      <c r="D80" s="231">
        <v>129.25</v>
      </c>
      <c r="E80" s="231">
        <v>127.4</v>
      </c>
      <c r="F80" s="231">
        <v>126.25</v>
      </c>
      <c r="G80" s="231">
        <v>124.4</v>
      </c>
      <c r="H80" s="231">
        <v>130.4</v>
      </c>
      <c r="I80" s="231">
        <v>132.25000000000003</v>
      </c>
      <c r="J80" s="231">
        <v>133.4</v>
      </c>
      <c r="K80" s="230">
        <v>131.1</v>
      </c>
      <c r="L80" s="230">
        <v>128.1</v>
      </c>
      <c r="M80" s="230">
        <v>128.57628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270.14999999999998</v>
      </c>
      <c r="D81" s="231">
        <v>270.34999999999997</v>
      </c>
      <c r="E81" s="231">
        <v>266.29999999999995</v>
      </c>
      <c r="F81" s="231">
        <v>262.45</v>
      </c>
      <c r="G81" s="231">
        <v>258.39999999999998</v>
      </c>
      <c r="H81" s="231">
        <v>274.19999999999993</v>
      </c>
      <c r="I81" s="231">
        <v>278.25</v>
      </c>
      <c r="J81" s="231">
        <v>282.09999999999991</v>
      </c>
      <c r="K81" s="230">
        <v>274.39999999999998</v>
      </c>
      <c r="L81" s="230">
        <v>266.5</v>
      </c>
      <c r="M81" s="230">
        <v>20.067789999999999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106.95</v>
      </c>
      <c r="D82" s="231">
        <v>107.25</v>
      </c>
      <c r="E82" s="231">
        <v>106.25</v>
      </c>
      <c r="F82" s="231">
        <v>105.55</v>
      </c>
      <c r="G82" s="231">
        <v>104.55</v>
      </c>
      <c r="H82" s="231">
        <v>107.95</v>
      </c>
      <c r="I82" s="231">
        <v>108.95</v>
      </c>
      <c r="J82" s="231">
        <v>109.65</v>
      </c>
      <c r="K82" s="230">
        <v>108.25</v>
      </c>
      <c r="L82" s="230">
        <v>106.55</v>
      </c>
      <c r="M82" s="230">
        <v>118.85359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1395.9</v>
      </c>
      <c r="D83" s="231">
        <v>1400.25</v>
      </c>
      <c r="E83" s="231">
        <v>1381.2</v>
      </c>
      <c r="F83" s="231">
        <v>1366.5</v>
      </c>
      <c r="G83" s="231">
        <v>1347.45</v>
      </c>
      <c r="H83" s="231">
        <v>1414.95</v>
      </c>
      <c r="I83" s="231">
        <v>1434.0000000000002</v>
      </c>
      <c r="J83" s="231">
        <v>1448.7</v>
      </c>
      <c r="K83" s="230">
        <v>1419.3</v>
      </c>
      <c r="L83" s="230">
        <v>1385.55</v>
      </c>
      <c r="M83" s="230">
        <v>2.4099699999999999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951.3</v>
      </c>
      <c r="D84" s="231">
        <v>949.26666666666677</v>
      </c>
      <c r="E84" s="231">
        <v>943.53333333333353</v>
      </c>
      <c r="F84" s="231">
        <v>935.76666666666677</v>
      </c>
      <c r="G84" s="231">
        <v>930.03333333333353</v>
      </c>
      <c r="H84" s="231">
        <v>957.03333333333353</v>
      </c>
      <c r="I84" s="231">
        <v>962.76666666666688</v>
      </c>
      <c r="J84" s="231">
        <v>970.53333333333353</v>
      </c>
      <c r="K84" s="230">
        <v>955</v>
      </c>
      <c r="L84" s="230">
        <v>941.5</v>
      </c>
      <c r="M84" s="230">
        <v>10.693350000000001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1325.5</v>
      </c>
      <c r="D85" s="231">
        <v>1333.1499999999999</v>
      </c>
      <c r="E85" s="231">
        <v>1308.2999999999997</v>
      </c>
      <c r="F85" s="231">
        <v>1291.0999999999999</v>
      </c>
      <c r="G85" s="231">
        <v>1266.2499999999998</v>
      </c>
      <c r="H85" s="231">
        <v>1350.3499999999997</v>
      </c>
      <c r="I85" s="231">
        <v>1375.1999999999996</v>
      </c>
      <c r="J85" s="231">
        <v>1392.3999999999996</v>
      </c>
      <c r="K85" s="230">
        <v>1358</v>
      </c>
      <c r="L85" s="230">
        <v>1315.95</v>
      </c>
      <c r="M85" s="230">
        <v>5.0207499999999996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1764.9</v>
      </c>
      <c r="D86" s="231">
        <v>1770.2333333333333</v>
      </c>
      <c r="E86" s="231">
        <v>1752.2166666666667</v>
      </c>
      <c r="F86" s="231">
        <v>1739.5333333333333</v>
      </c>
      <c r="G86" s="231">
        <v>1721.5166666666667</v>
      </c>
      <c r="H86" s="231">
        <v>1782.9166666666667</v>
      </c>
      <c r="I86" s="231">
        <v>1800.9333333333336</v>
      </c>
      <c r="J86" s="231">
        <v>1813.6166666666668</v>
      </c>
      <c r="K86" s="230">
        <v>1788.25</v>
      </c>
      <c r="L86" s="230">
        <v>1757.55</v>
      </c>
      <c r="M86" s="230">
        <v>7.3305300000000004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466.5</v>
      </c>
      <c r="D87" s="231">
        <v>467.45</v>
      </c>
      <c r="E87" s="231">
        <v>459.9</v>
      </c>
      <c r="F87" s="231">
        <v>453.3</v>
      </c>
      <c r="G87" s="231">
        <v>445.75</v>
      </c>
      <c r="H87" s="231">
        <v>474.04999999999995</v>
      </c>
      <c r="I87" s="231">
        <v>481.6</v>
      </c>
      <c r="J87" s="231">
        <v>488.19999999999993</v>
      </c>
      <c r="K87" s="230">
        <v>475</v>
      </c>
      <c r="L87" s="230">
        <v>460.85</v>
      </c>
      <c r="M87" s="230">
        <v>15.50156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273.55</v>
      </c>
      <c r="D88" s="231">
        <v>275.15000000000003</v>
      </c>
      <c r="E88" s="231">
        <v>271.10000000000008</v>
      </c>
      <c r="F88" s="231">
        <v>268.65000000000003</v>
      </c>
      <c r="G88" s="231">
        <v>264.60000000000008</v>
      </c>
      <c r="H88" s="231">
        <v>277.60000000000008</v>
      </c>
      <c r="I88" s="231">
        <v>281.65000000000003</v>
      </c>
      <c r="J88" s="231">
        <v>284.10000000000008</v>
      </c>
      <c r="K88" s="230">
        <v>279.2</v>
      </c>
      <c r="L88" s="230">
        <v>272.7</v>
      </c>
      <c r="M88" s="230">
        <v>3.3810500000000001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1079</v>
      </c>
      <c r="D89" s="231">
        <v>1075.8833333333332</v>
      </c>
      <c r="E89" s="231">
        <v>1069.1666666666665</v>
      </c>
      <c r="F89" s="231">
        <v>1059.3333333333333</v>
      </c>
      <c r="G89" s="231">
        <v>1052.6166666666666</v>
      </c>
      <c r="H89" s="231">
        <v>1085.7166666666665</v>
      </c>
      <c r="I89" s="231">
        <v>1092.4333333333332</v>
      </c>
      <c r="J89" s="231">
        <v>1102.2666666666664</v>
      </c>
      <c r="K89" s="230">
        <v>1082.5999999999999</v>
      </c>
      <c r="L89" s="230">
        <v>1066.05</v>
      </c>
      <c r="M89" s="230">
        <v>29.819489999999998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1821.65</v>
      </c>
      <c r="D90" s="231">
        <v>1832.9333333333334</v>
      </c>
      <c r="E90" s="231">
        <v>1805.9666666666667</v>
      </c>
      <c r="F90" s="231">
        <v>1790.2833333333333</v>
      </c>
      <c r="G90" s="231">
        <v>1763.3166666666666</v>
      </c>
      <c r="H90" s="231">
        <v>1848.6166666666668</v>
      </c>
      <c r="I90" s="231">
        <v>1875.5833333333335</v>
      </c>
      <c r="J90" s="231">
        <v>1891.2666666666669</v>
      </c>
      <c r="K90" s="230">
        <v>1859.9</v>
      </c>
      <c r="L90" s="230">
        <v>1817.25</v>
      </c>
      <c r="M90" s="230">
        <v>4.1913900000000002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1644.5</v>
      </c>
      <c r="D91" s="231">
        <v>1646.8166666666666</v>
      </c>
      <c r="E91" s="231">
        <v>1637.6333333333332</v>
      </c>
      <c r="F91" s="231">
        <v>1630.7666666666667</v>
      </c>
      <c r="G91" s="231">
        <v>1621.5833333333333</v>
      </c>
      <c r="H91" s="231">
        <v>1653.6833333333332</v>
      </c>
      <c r="I91" s="231">
        <v>1662.8666666666666</v>
      </c>
      <c r="J91" s="231">
        <v>1669.7333333333331</v>
      </c>
      <c r="K91" s="230">
        <v>1656</v>
      </c>
      <c r="L91" s="230">
        <v>1639.95</v>
      </c>
      <c r="M91" s="230">
        <v>218.44469000000001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552.04999999999995</v>
      </c>
      <c r="D92" s="231">
        <v>553.0333333333333</v>
      </c>
      <c r="E92" s="231">
        <v>548.61666666666656</v>
      </c>
      <c r="F92" s="231">
        <v>545.18333333333328</v>
      </c>
      <c r="G92" s="231">
        <v>540.76666666666654</v>
      </c>
      <c r="H92" s="231">
        <v>556.46666666666658</v>
      </c>
      <c r="I92" s="231">
        <v>560.88333333333333</v>
      </c>
      <c r="J92" s="231">
        <v>564.31666666666661</v>
      </c>
      <c r="K92" s="230">
        <v>557.45000000000005</v>
      </c>
      <c r="L92" s="230">
        <v>549.6</v>
      </c>
      <c r="M92" s="230">
        <v>19.273060000000001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1239.55</v>
      </c>
      <c r="D93" s="231">
        <v>1248.1666666666667</v>
      </c>
      <c r="E93" s="231">
        <v>1228.3833333333334</v>
      </c>
      <c r="F93" s="231">
        <v>1217.2166666666667</v>
      </c>
      <c r="G93" s="231">
        <v>1197.4333333333334</v>
      </c>
      <c r="H93" s="231">
        <v>1259.3333333333335</v>
      </c>
      <c r="I93" s="231">
        <v>1279.1166666666668</v>
      </c>
      <c r="J93" s="231">
        <v>1290.2833333333335</v>
      </c>
      <c r="K93" s="230">
        <v>1267.95</v>
      </c>
      <c r="L93" s="230">
        <v>1237</v>
      </c>
      <c r="M93" s="230">
        <v>6.5836800000000002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2591.5500000000002</v>
      </c>
      <c r="D94" s="231">
        <v>2590.2666666666669</v>
      </c>
      <c r="E94" s="231">
        <v>2576.5333333333338</v>
      </c>
      <c r="F94" s="231">
        <v>2561.5166666666669</v>
      </c>
      <c r="G94" s="231">
        <v>2547.7833333333338</v>
      </c>
      <c r="H94" s="231">
        <v>2605.2833333333338</v>
      </c>
      <c r="I94" s="231">
        <v>2619.0166666666664</v>
      </c>
      <c r="J94" s="231">
        <v>2634.0333333333338</v>
      </c>
      <c r="K94" s="230">
        <v>2604</v>
      </c>
      <c r="L94" s="230">
        <v>2575.25</v>
      </c>
      <c r="M94" s="230">
        <v>5.5641800000000003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440.35</v>
      </c>
      <c r="D95" s="231">
        <v>442.08333333333331</v>
      </c>
      <c r="E95" s="231">
        <v>437.46666666666664</v>
      </c>
      <c r="F95" s="231">
        <v>434.58333333333331</v>
      </c>
      <c r="G95" s="231">
        <v>429.96666666666664</v>
      </c>
      <c r="H95" s="231">
        <v>444.96666666666664</v>
      </c>
      <c r="I95" s="231">
        <v>449.58333333333331</v>
      </c>
      <c r="J95" s="231">
        <v>452.46666666666664</v>
      </c>
      <c r="K95" s="230">
        <v>446.7</v>
      </c>
      <c r="L95" s="230">
        <v>439.2</v>
      </c>
      <c r="M95" s="230">
        <v>29.419129999999999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2914.3</v>
      </c>
      <c r="D96" s="231">
        <v>2926.7333333333336</v>
      </c>
      <c r="E96" s="231">
        <v>2873.4666666666672</v>
      </c>
      <c r="F96" s="231">
        <v>2832.6333333333337</v>
      </c>
      <c r="G96" s="231">
        <v>2779.3666666666672</v>
      </c>
      <c r="H96" s="231">
        <v>2967.5666666666671</v>
      </c>
      <c r="I96" s="231">
        <v>3020.8333333333335</v>
      </c>
      <c r="J96" s="231">
        <v>3061.666666666667</v>
      </c>
      <c r="K96" s="230">
        <v>2980</v>
      </c>
      <c r="L96" s="230">
        <v>2885.9</v>
      </c>
      <c r="M96" s="230">
        <v>5.5111600000000003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255.45</v>
      </c>
      <c r="D97" s="231">
        <v>254.96666666666667</v>
      </c>
      <c r="E97" s="231">
        <v>253.53333333333336</v>
      </c>
      <c r="F97" s="231">
        <v>251.6166666666667</v>
      </c>
      <c r="G97" s="231">
        <v>250.18333333333339</v>
      </c>
      <c r="H97" s="231">
        <v>256.88333333333333</v>
      </c>
      <c r="I97" s="231">
        <v>258.31666666666666</v>
      </c>
      <c r="J97" s="231">
        <v>260.23333333333329</v>
      </c>
      <c r="K97" s="230">
        <v>256.39999999999998</v>
      </c>
      <c r="L97" s="230">
        <v>253.05</v>
      </c>
      <c r="M97" s="230">
        <v>20.970680000000002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2515.8000000000002</v>
      </c>
      <c r="D98" s="231">
        <v>2513.6166666666668</v>
      </c>
      <c r="E98" s="231">
        <v>2502.2333333333336</v>
      </c>
      <c r="F98" s="231">
        <v>2488.666666666667</v>
      </c>
      <c r="G98" s="231">
        <v>2477.2833333333338</v>
      </c>
      <c r="H98" s="231">
        <v>2527.1833333333334</v>
      </c>
      <c r="I98" s="231">
        <v>2538.5666666666666</v>
      </c>
      <c r="J98" s="231">
        <v>2552.1333333333332</v>
      </c>
      <c r="K98" s="230">
        <v>2525</v>
      </c>
      <c r="L98" s="230">
        <v>2500.0500000000002</v>
      </c>
      <c r="M98" s="230">
        <v>16.513269999999999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314.2</v>
      </c>
      <c r="D99" s="231">
        <v>314.34999999999997</v>
      </c>
      <c r="E99" s="231">
        <v>312.09999999999991</v>
      </c>
      <c r="F99" s="231">
        <v>309.99999999999994</v>
      </c>
      <c r="G99" s="231">
        <v>307.74999999999989</v>
      </c>
      <c r="H99" s="231">
        <v>316.44999999999993</v>
      </c>
      <c r="I99" s="231">
        <v>318.70000000000005</v>
      </c>
      <c r="J99" s="231">
        <v>320.79999999999995</v>
      </c>
      <c r="K99" s="230">
        <v>316.60000000000002</v>
      </c>
      <c r="L99" s="230">
        <v>312.25</v>
      </c>
      <c r="M99" s="230">
        <v>4.0804499999999999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36315.449999999997</v>
      </c>
      <c r="D100" s="231">
        <v>36381.083333333336</v>
      </c>
      <c r="E100" s="231">
        <v>36035.366666666669</v>
      </c>
      <c r="F100" s="231">
        <v>35755.283333333333</v>
      </c>
      <c r="G100" s="231">
        <v>35409.566666666666</v>
      </c>
      <c r="H100" s="231">
        <v>36661.166666666672</v>
      </c>
      <c r="I100" s="231">
        <v>37006.883333333331</v>
      </c>
      <c r="J100" s="231">
        <v>37286.966666666674</v>
      </c>
      <c r="K100" s="230">
        <v>36726.800000000003</v>
      </c>
      <c r="L100" s="230">
        <v>36101</v>
      </c>
      <c r="M100" s="230">
        <v>1.8890000000000001E-2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2750.05</v>
      </c>
      <c r="D101" s="231">
        <v>2751.2999999999997</v>
      </c>
      <c r="E101" s="231">
        <v>2735.5999999999995</v>
      </c>
      <c r="F101" s="231">
        <v>2721.1499999999996</v>
      </c>
      <c r="G101" s="231">
        <v>2705.4499999999994</v>
      </c>
      <c r="H101" s="231">
        <v>2765.7499999999995</v>
      </c>
      <c r="I101" s="231">
        <v>2781.4499999999994</v>
      </c>
      <c r="J101" s="231">
        <v>2795.8999999999996</v>
      </c>
      <c r="K101" s="230">
        <v>2767</v>
      </c>
      <c r="L101" s="230">
        <v>2736.85</v>
      </c>
      <c r="M101" s="230">
        <v>50.489260000000002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934.4</v>
      </c>
      <c r="D102" s="231">
        <v>937.06666666666661</v>
      </c>
      <c r="E102" s="231">
        <v>929.13333333333321</v>
      </c>
      <c r="F102" s="231">
        <v>923.86666666666656</v>
      </c>
      <c r="G102" s="231">
        <v>915.93333333333317</v>
      </c>
      <c r="H102" s="231">
        <v>942.33333333333326</v>
      </c>
      <c r="I102" s="231">
        <v>950.26666666666665</v>
      </c>
      <c r="J102" s="231">
        <v>955.5333333333333</v>
      </c>
      <c r="K102" s="230">
        <v>945</v>
      </c>
      <c r="L102" s="230">
        <v>931.8</v>
      </c>
      <c r="M102" s="230">
        <v>215.0761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1098.55</v>
      </c>
      <c r="D103" s="231">
        <v>1093.3666666666666</v>
      </c>
      <c r="E103" s="231">
        <v>1085.833333333333</v>
      </c>
      <c r="F103" s="231">
        <v>1073.1166666666666</v>
      </c>
      <c r="G103" s="231">
        <v>1065.583333333333</v>
      </c>
      <c r="H103" s="231">
        <v>1106.083333333333</v>
      </c>
      <c r="I103" s="231">
        <v>1113.6166666666663</v>
      </c>
      <c r="J103" s="231">
        <v>1126.333333333333</v>
      </c>
      <c r="K103" s="230">
        <v>1100.9000000000001</v>
      </c>
      <c r="L103" s="230">
        <v>1080.6500000000001</v>
      </c>
      <c r="M103" s="230">
        <v>4.2809600000000003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444.7</v>
      </c>
      <c r="D104" s="231">
        <v>445.48333333333329</v>
      </c>
      <c r="E104" s="231">
        <v>441.06666666666661</v>
      </c>
      <c r="F104" s="231">
        <v>437.43333333333334</v>
      </c>
      <c r="G104" s="231">
        <v>433.01666666666665</v>
      </c>
      <c r="H104" s="231">
        <v>449.11666666666656</v>
      </c>
      <c r="I104" s="231">
        <v>453.53333333333319</v>
      </c>
      <c r="J104" s="231">
        <v>457.16666666666652</v>
      </c>
      <c r="K104" s="230">
        <v>449.9</v>
      </c>
      <c r="L104" s="230">
        <v>441.85</v>
      </c>
      <c r="M104" s="230">
        <v>11.42348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481.95</v>
      </c>
      <c r="D105" s="231">
        <v>478.73333333333335</v>
      </c>
      <c r="E105" s="231">
        <v>472.4666666666667</v>
      </c>
      <c r="F105" s="231">
        <v>462.98333333333335</v>
      </c>
      <c r="G105" s="231">
        <v>456.7166666666667</v>
      </c>
      <c r="H105" s="231">
        <v>488.2166666666667</v>
      </c>
      <c r="I105" s="231">
        <v>494.48333333333335</v>
      </c>
      <c r="J105" s="231">
        <v>503.9666666666667</v>
      </c>
      <c r="K105" s="230">
        <v>485</v>
      </c>
      <c r="L105" s="230">
        <v>469.25</v>
      </c>
      <c r="M105" s="230">
        <v>2.2970999999999999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64.45</v>
      </c>
      <c r="D106" s="231">
        <v>64.8</v>
      </c>
      <c r="E106" s="231">
        <v>63.75</v>
      </c>
      <c r="F106" s="231">
        <v>63.05</v>
      </c>
      <c r="G106" s="231">
        <v>62</v>
      </c>
      <c r="H106" s="231">
        <v>65.5</v>
      </c>
      <c r="I106" s="231">
        <v>66.549999999999983</v>
      </c>
      <c r="J106" s="231">
        <v>67.25</v>
      </c>
      <c r="K106" s="230">
        <v>65.849999999999994</v>
      </c>
      <c r="L106" s="230">
        <v>64.099999999999994</v>
      </c>
      <c r="M106" s="230">
        <v>566.10569999999996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423.8</v>
      </c>
      <c r="D107" s="231">
        <v>426.15000000000003</v>
      </c>
      <c r="E107" s="231">
        <v>419.15000000000009</v>
      </c>
      <c r="F107" s="231">
        <v>414.50000000000006</v>
      </c>
      <c r="G107" s="231">
        <v>407.50000000000011</v>
      </c>
      <c r="H107" s="231">
        <v>430.80000000000007</v>
      </c>
      <c r="I107" s="231">
        <v>437.79999999999995</v>
      </c>
      <c r="J107" s="231">
        <v>442.45000000000005</v>
      </c>
      <c r="K107" s="230">
        <v>433.15</v>
      </c>
      <c r="L107" s="230">
        <v>421.5</v>
      </c>
      <c r="M107" s="230">
        <v>99.92962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5939.3</v>
      </c>
      <c r="D108" s="231">
        <v>5948.5166666666673</v>
      </c>
      <c r="E108" s="231">
        <v>5872.883333333335</v>
      </c>
      <c r="F108" s="231">
        <v>5806.4666666666681</v>
      </c>
      <c r="G108" s="231">
        <v>5730.8333333333358</v>
      </c>
      <c r="H108" s="231">
        <v>6014.9333333333343</v>
      </c>
      <c r="I108" s="231">
        <v>6090.5666666666675</v>
      </c>
      <c r="J108" s="231">
        <v>6156.9833333333336</v>
      </c>
      <c r="K108" s="230">
        <v>6024.15</v>
      </c>
      <c r="L108" s="230">
        <v>5882.1</v>
      </c>
      <c r="M108" s="230">
        <v>1.0252600000000001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296.75</v>
      </c>
      <c r="D109" s="231">
        <v>304.2</v>
      </c>
      <c r="E109" s="231">
        <v>286.39999999999998</v>
      </c>
      <c r="F109" s="231">
        <v>276.05</v>
      </c>
      <c r="G109" s="231">
        <v>258.25</v>
      </c>
      <c r="H109" s="231">
        <v>314.54999999999995</v>
      </c>
      <c r="I109" s="231">
        <v>332.35</v>
      </c>
      <c r="J109" s="231">
        <v>342.69999999999993</v>
      </c>
      <c r="K109" s="230">
        <v>322</v>
      </c>
      <c r="L109" s="230">
        <v>293.85000000000002</v>
      </c>
      <c r="M109" s="230">
        <v>47.389969999999998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160.4</v>
      </c>
      <c r="D110" s="231">
        <v>160.65</v>
      </c>
      <c r="E110" s="231">
        <v>159.15</v>
      </c>
      <c r="F110" s="231">
        <v>157.9</v>
      </c>
      <c r="G110" s="231">
        <v>156.4</v>
      </c>
      <c r="H110" s="231">
        <v>161.9</v>
      </c>
      <c r="I110" s="231">
        <v>163.4</v>
      </c>
      <c r="J110" s="231">
        <v>164.65</v>
      </c>
      <c r="K110" s="230">
        <v>162.15</v>
      </c>
      <c r="L110" s="230">
        <v>159.4</v>
      </c>
      <c r="M110" s="230">
        <v>63.601239999999997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374.25</v>
      </c>
      <c r="D111" s="231">
        <v>374.43333333333339</v>
      </c>
      <c r="E111" s="231">
        <v>370.9166666666668</v>
      </c>
      <c r="F111" s="231">
        <v>367.58333333333343</v>
      </c>
      <c r="G111" s="231">
        <v>364.06666666666683</v>
      </c>
      <c r="H111" s="231">
        <v>377.76666666666677</v>
      </c>
      <c r="I111" s="231">
        <v>381.28333333333342</v>
      </c>
      <c r="J111" s="231">
        <v>384.61666666666673</v>
      </c>
      <c r="K111" s="230">
        <v>377.95</v>
      </c>
      <c r="L111" s="230">
        <v>371.1</v>
      </c>
      <c r="M111" s="230">
        <v>77.959630000000004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84</v>
      </c>
      <c r="D112" s="231">
        <v>83.933333333333337</v>
      </c>
      <c r="E112" s="231">
        <v>83.566666666666677</v>
      </c>
      <c r="F112" s="231">
        <v>83.13333333333334</v>
      </c>
      <c r="G112" s="231">
        <v>82.76666666666668</v>
      </c>
      <c r="H112" s="231">
        <v>84.366666666666674</v>
      </c>
      <c r="I112" s="231">
        <v>84.733333333333348</v>
      </c>
      <c r="J112" s="231">
        <v>85.166666666666671</v>
      </c>
      <c r="K112" s="230">
        <v>84.3</v>
      </c>
      <c r="L112" s="230">
        <v>83.5</v>
      </c>
      <c r="M112" s="230">
        <v>72.864720000000005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622.6</v>
      </c>
      <c r="D113" s="231">
        <v>625.33333333333337</v>
      </c>
      <c r="E113" s="231">
        <v>617.26666666666677</v>
      </c>
      <c r="F113" s="231">
        <v>611.93333333333339</v>
      </c>
      <c r="G113" s="231">
        <v>603.86666666666679</v>
      </c>
      <c r="H113" s="231">
        <v>630.66666666666674</v>
      </c>
      <c r="I113" s="231">
        <v>638.73333333333335</v>
      </c>
      <c r="J113" s="231">
        <v>644.06666666666672</v>
      </c>
      <c r="K113" s="230">
        <v>633.4</v>
      </c>
      <c r="L113" s="230">
        <v>620</v>
      </c>
      <c r="M113" s="230">
        <v>9.3539499999999993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498.6</v>
      </c>
      <c r="D114" s="231">
        <v>501.78333333333336</v>
      </c>
      <c r="E114" s="231">
        <v>487.86666666666667</v>
      </c>
      <c r="F114" s="231">
        <v>477.13333333333333</v>
      </c>
      <c r="G114" s="231">
        <v>463.21666666666664</v>
      </c>
      <c r="H114" s="231">
        <v>512.51666666666665</v>
      </c>
      <c r="I114" s="231">
        <v>526.43333333333339</v>
      </c>
      <c r="J114" s="231">
        <v>537.16666666666674</v>
      </c>
      <c r="K114" s="230">
        <v>515.70000000000005</v>
      </c>
      <c r="L114" s="230">
        <v>491.05</v>
      </c>
      <c r="M114" s="230">
        <v>65.632220000000004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152.15</v>
      </c>
      <c r="D115" s="231">
        <v>152.80000000000001</v>
      </c>
      <c r="E115" s="231">
        <v>150.40000000000003</v>
      </c>
      <c r="F115" s="231">
        <v>148.65000000000003</v>
      </c>
      <c r="G115" s="231">
        <v>146.25000000000006</v>
      </c>
      <c r="H115" s="231">
        <v>154.55000000000001</v>
      </c>
      <c r="I115" s="231">
        <v>156.94999999999999</v>
      </c>
      <c r="J115" s="231">
        <v>158.69999999999999</v>
      </c>
      <c r="K115" s="230">
        <v>155.19999999999999</v>
      </c>
      <c r="L115" s="230">
        <v>151.05000000000001</v>
      </c>
      <c r="M115" s="230">
        <v>61.923409999999997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1140.5999999999999</v>
      </c>
      <c r="D116" s="231">
        <v>1140.5333333333333</v>
      </c>
      <c r="E116" s="231">
        <v>1131.1666666666665</v>
      </c>
      <c r="F116" s="231">
        <v>1121.7333333333331</v>
      </c>
      <c r="G116" s="231">
        <v>1112.3666666666663</v>
      </c>
      <c r="H116" s="231">
        <v>1149.9666666666667</v>
      </c>
      <c r="I116" s="231">
        <v>1159.3333333333335</v>
      </c>
      <c r="J116" s="231">
        <v>1168.7666666666669</v>
      </c>
      <c r="K116" s="230">
        <v>1149.9000000000001</v>
      </c>
      <c r="L116" s="230">
        <v>1131.0999999999999</v>
      </c>
      <c r="M116" s="230">
        <v>41.814979999999998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3906.3</v>
      </c>
      <c r="D117" s="231">
        <v>3910.1</v>
      </c>
      <c r="E117" s="231">
        <v>3872.2</v>
      </c>
      <c r="F117" s="231">
        <v>3838.1</v>
      </c>
      <c r="G117" s="231">
        <v>3800.2</v>
      </c>
      <c r="H117" s="231">
        <v>3944.2</v>
      </c>
      <c r="I117" s="231">
        <v>3982.1000000000004</v>
      </c>
      <c r="J117" s="231">
        <v>4016.2</v>
      </c>
      <c r="K117" s="230">
        <v>3948</v>
      </c>
      <c r="L117" s="230">
        <v>3876</v>
      </c>
      <c r="M117" s="230">
        <v>2.0312700000000001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1270.7</v>
      </c>
      <c r="D118" s="231">
        <v>1267.8</v>
      </c>
      <c r="E118" s="231">
        <v>1263.5999999999999</v>
      </c>
      <c r="F118" s="231">
        <v>1256.5</v>
      </c>
      <c r="G118" s="231">
        <v>1252.3</v>
      </c>
      <c r="H118" s="231">
        <v>1274.8999999999999</v>
      </c>
      <c r="I118" s="231">
        <v>1279.1000000000001</v>
      </c>
      <c r="J118" s="231">
        <v>1286.1999999999998</v>
      </c>
      <c r="K118" s="230">
        <v>1272</v>
      </c>
      <c r="L118" s="230">
        <v>1260.7</v>
      </c>
      <c r="M118" s="230">
        <v>49.698970000000003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2207.85</v>
      </c>
      <c r="D119" s="231">
        <v>2209.9</v>
      </c>
      <c r="E119" s="231">
        <v>2195.9500000000003</v>
      </c>
      <c r="F119" s="231">
        <v>2184.0500000000002</v>
      </c>
      <c r="G119" s="231">
        <v>2170.1000000000004</v>
      </c>
      <c r="H119" s="231">
        <v>2221.8000000000002</v>
      </c>
      <c r="I119" s="231">
        <v>2235.75</v>
      </c>
      <c r="J119" s="231">
        <v>2247.65</v>
      </c>
      <c r="K119" s="230">
        <v>2223.85</v>
      </c>
      <c r="L119" s="230">
        <v>2198</v>
      </c>
      <c r="M119" s="230">
        <v>3.9351699999999998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699.6</v>
      </c>
      <c r="D120" s="231">
        <v>702.75</v>
      </c>
      <c r="E120" s="231">
        <v>693.85</v>
      </c>
      <c r="F120" s="231">
        <v>688.1</v>
      </c>
      <c r="G120" s="231">
        <v>679.2</v>
      </c>
      <c r="H120" s="231">
        <v>708.5</v>
      </c>
      <c r="I120" s="231">
        <v>717.40000000000009</v>
      </c>
      <c r="J120" s="231">
        <v>723.15</v>
      </c>
      <c r="K120" s="230">
        <v>711.65</v>
      </c>
      <c r="L120" s="230">
        <v>697</v>
      </c>
      <c r="M120" s="230">
        <v>7.8080699999999998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260.5</v>
      </c>
      <c r="D121" s="231">
        <v>261.63333333333338</v>
      </c>
      <c r="E121" s="231">
        <v>257.06666666666678</v>
      </c>
      <c r="F121" s="231">
        <v>253.63333333333338</v>
      </c>
      <c r="G121" s="231">
        <v>249.06666666666678</v>
      </c>
      <c r="H121" s="231">
        <v>265.06666666666678</v>
      </c>
      <c r="I121" s="231">
        <v>269.63333333333338</v>
      </c>
      <c r="J121" s="231">
        <v>273.06666666666678</v>
      </c>
      <c r="K121" s="230">
        <v>266.2</v>
      </c>
      <c r="L121" s="230">
        <v>258.2</v>
      </c>
      <c r="M121" s="230">
        <v>7.0471500000000002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724.6</v>
      </c>
      <c r="D122" s="231">
        <v>729.19999999999993</v>
      </c>
      <c r="E122" s="231">
        <v>717.89999999999986</v>
      </c>
      <c r="F122" s="231">
        <v>711.19999999999993</v>
      </c>
      <c r="G122" s="231">
        <v>699.89999999999986</v>
      </c>
      <c r="H122" s="231">
        <v>735.89999999999986</v>
      </c>
      <c r="I122" s="231">
        <v>747.19999999999982</v>
      </c>
      <c r="J122" s="231">
        <v>753.89999999999986</v>
      </c>
      <c r="K122" s="230">
        <v>740.5</v>
      </c>
      <c r="L122" s="230">
        <v>722.5</v>
      </c>
      <c r="M122" s="230">
        <v>11.79219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587.65</v>
      </c>
      <c r="D123" s="231">
        <v>592.81666666666672</v>
      </c>
      <c r="E123" s="231">
        <v>581.13333333333344</v>
      </c>
      <c r="F123" s="231">
        <v>574.61666666666667</v>
      </c>
      <c r="G123" s="231">
        <v>562.93333333333339</v>
      </c>
      <c r="H123" s="231">
        <v>599.33333333333348</v>
      </c>
      <c r="I123" s="231">
        <v>611.01666666666665</v>
      </c>
      <c r="J123" s="231">
        <v>617.53333333333353</v>
      </c>
      <c r="K123" s="230">
        <v>604.5</v>
      </c>
      <c r="L123" s="230">
        <v>586.29999999999995</v>
      </c>
      <c r="M123" s="230">
        <v>17.442019999999999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463.6</v>
      </c>
      <c r="D124" s="231">
        <v>465.0333333333333</v>
      </c>
      <c r="E124" s="231">
        <v>459.86666666666662</v>
      </c>
      <c r="F124" s="231">
        <v>456.13333333333333</v>
      </c>
      <c r="G124" s="231">
        <v>450.96666666666664</v>
      </c>
      <c r="H124" s="231">
        <v>468.76666666666659</v>
      </c>
      <c r="I124" s="231">
        <v>473.93333333333334</v>
      </c>
      <c r="J124" s="231">
        <v>477.66666666666657</v>
      </c>
      <c r="K124" s="230">
        <v>470.2</v>
      </c>
      <c r="L124" s="230">
        <v>461.3</v>
      </c>
      <c r="M124" s="230">
        <v>10.389860000000001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1954.3</v>
      </c>
      <c r="D125" s="231">
        <v>1957.4833333333336</v>
      </c>
      <c r="E125" s="231">
        <v>1944.9666666666672</v>
      </c>
      <c r="F125" s="231">
        <v>1935.6333333333337</v>
      </c>
      <c r="G125" s="231">
        <v>1923.1166666666672</v>
      </c>
      <c r="H125" s="231">
        <v>1966.8166666666671</v>
      </c>
      <c r="I125" s="231">
        <v>1979.3333333333335</v>
      </c>
      <c r="J125" s="231">
        <v>1988.666666666667</v>
      </c>
      <c r="K125" s="230">
        <v>1970</v>
      </c>
      <c r="L125" s="230">
        <v>1948.15</v>
      </c>
      <c r="M125" s="230">
        <v>36.23075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96.1</v>
      </c>
      <c r="D126" s="231">
        <v>96.816666666666663</v>
      </c>
      <c r="E126" s="231">
        <v>95.083333333333329</v>
      </c>
      <c r="F126" s="231">
        <v>94.066666666666663</v>
      </c>
      <c r="G126" s="231">
        <v>92.333333333333329</v>
      </c>
      <c r="H126" s="231">
        <v>97.833333333333329</v>
      </c>
      <c r="I126" s="231">
        <v>99.566666666666677</v>
      </c>
      <c r="J126" s="231">
        <v>100.58333333333333</v>
      </c>
      <c r="K126" s="230">
        <v>98.55</v>
      </c>
      <c r="L126" s="230">
        <v>95.8</v>
      </c>
      <c r="M126" s="230">
        <v>62.536349999999999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3763.5</v>
      </c>
      <c r="D127" s="231">
        <v>3773.8333333333335</v>
      </c>
      <c r="E127" s="231">
        <v>3727.666666666667</v>
      </c>
      <c r="F127" s="231">
        <v>3691.8333333333335</v>
      </c>
      <c r="G127" s="231">
        <v>3645.666666666667</v>
      </c>
      <c r="H127" s="231">
        <v>3809.666666666667</v>
      </c>
      <c r="I127" s="231">
        <v>3855.8333333333339</v>
      </c>
      <c r="J127" s="231">
        <v>3891.666666666667</v>
      </c>
      <c r="K127" s="230">
        <v>3820</v>
      </c>
      <c r="L127" s="230">
        <v>3738</v>
      </c>
      <c r="M127" s="230">
        <v>2.3979499999999998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368.7</v>
      </c>
      <c r="D128" s="231">
        <v>369.86666666666662</v>
      </c>
      <c r="E128" s="231">
        <v>365.83333333333326</v>
      </c>
      <c r="F128" s="231">
        <v>362.96666666666664</v>
      </c>
      <c r="G128" s="231">
        <v>358.93333333333328</v>
      </c>
      <c r="H128" s="231">
        <v>372.73333333333323</v>
      </c>
      <c r="I128" s="231">
        <v>376.76666666666665</v>
      </c>
      <c r="J128" s="231">
        <v>379.63333333333321</v>
      </c>
      <c r="K128" s="230">
        <v>373.9</v>
      </c>
      <c r="L128" s="230">
        <v>367</v>
      </c>
      <c r="M128" s="230">
        <v>9.4403699999999997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4622.6499999999996</v>
      </c>
      <c r="D129" s="231">
        <v>4603.083333333333</v>
      </c>
      <c r="E129" s="231">
        <v>4539.5666666666657</v>
      </c>
      <c r="F129" s="231">
        <v>4456.4833333333327</v>
      </c>
      <c r="G129" s="231">
        <v>4392.9666666666653</v>
      </c>
      <c r="H129" s="231">
        <v>4686.1666666666661</v>
      </c>
      <c r="I129" s="231">
        <v>4749.6833333333343</v>
      </c>
      <c r="J129" s="231">
        <v>4832.7666666666664</v>
      </c>
      <c r="K129" s="230">
        <v>4666.6000000000004</v>
      </c>
      <c r="L129" s="230">
        <v>4520</v>
      </c>
      <c r="M129" s="230">
        <v>5.3506200000000002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2374.35</v>
      </c>
      <c r="D130" s="231">
        <v>2381.2999999999997</v>
      </c>
      <c r="E130" s="231">
        <v>2360.6999999999994</v>
      </c>
      <c r="F130" s="231">
        <v>2347.0499999999997</v>
      </c>
      <c r="G130" s="231">
        <v>2326.4499999999994</v>
      </c>
      <c r="H130" s="231">
        <v>2394.9499999999994</v>
      </c>
      <c r="I130" s="231">
        <v>2415.5499999999997</v>
      </c>
      <c r="J130" s="231">
        <v>2429.1999999999994</v>
      </c>
      <c r="K130" s="230">
        <v>2401.9</v>
      </c>
      <c r="L130" s="230">
        <v>2367.65</v>
      </c>
      <c r="M130" s="230">
        <v>14.17301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334.15</v>
      </c>
      <c r="D131" s="231">
        <v>332.15</v>
      </c>
      <c r="E131" s="231">
        <v>328.4</v>
      </c>
      <c r="F131" s="231">
        <v>322.64999999999998</v>
      </c>
      <c r="G131" s="231">
        <v>318.89999999999998</v>
      </c>
      <c r="H131" s="231">
        <v>337.9</v>
      </c>
      <c r="I131" s="231">
        <v>341.65</v>
      </c>
      <c r="J131" s="231">
        <v>347.4</v>
      </c>
      <c r="K131" s="230">
        <v>335.9</v>
      </c>
      <c r="L131" s="230">
        <v>326.39999999999998</v>
      </c>
      <c r="M131" s="230">
        <v>31.52122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557.35</v>
      </c>
      <c r="D132" s="231">
        <v>559.91666666666674</v>
      </c>
      <c r="E132" s="231">
        <v>553.38333333333344</v>
      </c>
      <c r="F132" s="231">
        <v>549.41666666666674</v>
      </c>
      <c r="G132" s="231">
        <v>542.88333333333344</v>
      </c>
      <c r="H132" s="231">
        <v>563.88333333333344</v>
      </c>
      <c r="I132" s="231">
        <v>570.41666666666674</v>
      </c>
      <c r="J132" s="231">
        <v>574.38333333333344</v>
      </c>
      <c r="K132" s="230">
        <v>566.45000000000005</v>
      </c>
      <c r="L132" s="230">
        <v>555.95000000000005</v>
      </c>
      <c r="M132" s="230">
        <v>10.15395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3998.8</v>
      </c>
      <c r="D133" s="231">
        <v>4010.8833333333332</v>
      </c>
      <c r="E133" s="231">
        <v>3957.9166666666665</v>
      </c>
      <c r="F133" s="231">
        <v>3917.0333333333333</v>
      </c>
      <c r="G133" s="231">
        <v>3864.0666666666666</v>
      </c>
      <c r="H133" s="231">
        <v>4051.7666666666664</v>
      </c>
      <c r="I133" s="231">
        <v>4104.7333333333336</v>
      </c>
      <c r="J133" s="231">
        <v>4145.6166666666668</v>
      </c>
      <c r="K133" s="230">
        <v>4063.85</v>
      </c>
      <c r="L133" s="230">
        <v>3970</v>
      </c>
      <c r="M133" s="230">
        <v>0.24621999999999999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745.55</v>
      </c>
      <c r="D134" s="231">
        <v>741.18333333333339</v>
      </c>
      <c r="E134" s="231">
        <v>730.36666666666679</v>
      </c>
      <c r="F134" s="231">
        <v>715.18333333333339</v>
      </c>
      <c r="G134" s="231">
        <v>704.36666666666679</v>
      </c>
      <c r="H134" s="231">
        <v>756.36666666666679</v>
      </c>
      <c r="I134" s="231">
        <v>767.18333333333339</v>
      </c>
      <c r="J134" s="231">
        <v>782.36666666666679</v>
      </c>
      <c r="K134" s="230">
        <v>752</v>
      </c>
      <c r="L134" s="230">
        <v>726</v>
      </c>
      <c r="M134" s="230">
        <v>18.9724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97499.75</v>
      </c>
      <c r="D135" s="231">
        <v>97967.033333333326</v>
      </c>
      <c r="E135" s="231">
        <v>96734.066666666651</v>
      </c>
      <c r="F135" s="231">
        <v>95968.383333333331</v>
      </c>
      <c r="G135" s="231">
        <v>94735.416666666657</v>
      </c>
      <c r="H135" s="231">
        <v>98732.716666666645</v>
      </c>
      <c r="I135" s="231">
        <v>99965.68333333332</v>
      </c>
      <c r="J135" s="231">
        <v>100731.36666666664</v>
      </c>
      <c r="K135" s="230">
        <v>99200</v>
      </c>
      <c r="L135" s="230">
        <v>97201.35</v>
      </c>
      <c r="M135" s="230">
        <v>0.13521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288.7</v>
      </c>
      <c r="D136" s="231">
        <v>290.90000000000003</v>
      </c>
      <c r="E136" s="231">
        <v>285.35000000000008</v>
      </c>
      <c r="F136" s="231">
        <v>282.00000000000006</v>
      </c>
      <c r="G136" s="231">
        <v>276.4500000000001</v>
      </c>
      <c r="H136" s="231">
        <v>294.25000000000006</v>
      </c>
      <c r="I136" s="231">
        <v>299.8</v>
      </c>
      <c r="J136" s="231">
        <v>303.15000000000003</v>
      </c>
      <c r="K136" s="230">
        <v>296.45</v>
      </c>
      <c r="L136" s="230">
        <v>287.55</v>
      </c>
      <c r="M136" s="230">
        <v>56.92145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1245.45</v>
      </c>
      <c r="D137" s="231">
        <v>1243.1666666666667</v>
      </c>
      <c r="E137" s="231">
        <v>1236.3333333333335</v>
      </c>
      <c r="F137" s="231">
        <v>1227.2166666666667</v>
      </c>
      <c r="G137" s="231">
        <v>1220.3833333333334</v>
      </c>
      <c r="H137" s="231">
        <v>1252.2833333333335</v>
      </c>
      <c r="I137" s="231">
        <v>1259.116666666667</v>
      </c>
      <c r="J137" s="231">
        <v>1268.2333333333336</v>
      </c>
      <c r="K137" s="230">
        <v>1250</v>
      </c>
      <c r="L137" s="230">
        <v>1234.05</v>
      </c>
      <c r="M137" s="230">
        <v>18.46359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536.9</v>
      </c>
      <c r="D138" s="231">
        <v>535.94999999999993</v>
      </c>
      <c r="E138" s="231">
        <v>531.94999999999982</v>
      </c>
      <c r="F138" s="231">
        <v>526.99999999999989</v>
      </c>
      <c r="G138" s="231">
        <v>522.99999999999977</v>
      </c>
      <c r="H138" s="231">
        <v>540.89999999999986</v>
      </c>
      <c r="I138" s="231">
        <v>544.90000000000009</v>
      </c>
      <c r="J138" s="231">
        <v>549.84999999999991</v>
      </c>
      <c r="K138" s="230">
        <v>539.95000000000005</v>
      </c>
      <c r="L138" s="230">
        <v>531</v>
      </c>
      <c r="M138" s="230">
        <v>24.691020000000002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9111.5499999999993</v>
      </c>
      <c r="D139" s="231">
        <v>9101.1333333333332</v>
      </c>
      <c r="E139" s="231">
        <v>9062.2666666666664</v>
      </c>
      <c r="F139" s="231">
        <v>9012.9833333333336</v>
      </c>
      <c r="G139" s="231">
        <v>8974.1166666666668</v>
      </c>
      <c r="H139" s="231">
        <v>9150.4166666666661</v>
      </c>
      <c r="I139" s="231">
        <v>9189.283333333331</v>
      </c>
      <c r="J139" s="231">
        <v>9238.5666666666657</v>
      </c>
      <c r="K139" s="230">
        <v>9140</v>
      </c>
      <c r="L139" s="230">
        <v>9051.85</v>
      </c>
      <c r="M139" s="230">
        <v>4.1539400000000004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667.95</v>
      </c>
      <c r="D140" s="231">
        <v>667.36666666666667</v>
      </c>
      <c r="E140" s="231">
        <v>660.7833333333333</v>
      </c>
      <c r="F140" s="231">
        <v>653.61666666666667</v>
      </c>
      <c r="G140" s="231">
        <v>647.0333333333333</v>
      </c>
      <c r="H140" s="231">
        <v>674.5333333333333</v>
      </c>
      <c r="I140" s="231">
        <v>681.11666666666656</v>
      </c>
      <c r="J140" s="231">
        <v>688.2833333333333</v>
      </c>
      <c r="K140" s="230">
        <v>673.95</v>
      </c>
      <c r="L140" s="230">
        <v>660.2</v>
      </c>
      <c r="M140" s="230">
        <v>13.23325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481.3</v>
      </c>
      <c r="D141" s="231">
        <v>479.08333333333331</v>
      </c>
      <c r="E141" s="231">
        <v>473.41666666666663</v>
      </c>
      <c r="F141" s="231">
        <v>465.5333333333333</v>
      </c>
      <c r="G141" s="231">
        <v>459.86666666666662</v>
      </c>
      <c r="H141" s="231">
        <v>486.96666666666664</v>
      </c>
      <c r="I141" s="231">
        <v>492.63333333333327</v>
      </c>
      <c r="J141" s="231">
        <v>500.51666666666665</v>
      </c>
      <c r="K141" s="230">
        <v>484.75</v>
      </c>
      <c r="L141" s="230">
        <v>471.2</v>
      </c>
      <c r="M141" s="230">
        <v>21.5242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54.95</v>
      </c>
      <c r="D142" s="231">
        <v>54.35</v>
      </c>
      <c r="E142" s="231">
        <v>53.150000000000006</v>
      </c>
      <c r="F142" s="231">
        <v>51.35</v>
      </c>
      <c r="G142" s="231">
        <v>50.150000000000006</v>
      </c>
      <c r="H142" s="231">
        <v>56.150000000000006</v>
      </c>
      <c r="I142" s="231">
        <v>57.350000000000009</v>
      </c>
      <c r="J142" s="231">
        <v>59.150000000000006</v>
      </c>
      <c r="K142" s="230">
        <v>55.55</v>
      </c>
      <c r="L142" s="230">
        <v>52.55</v>
      </c>
      <c r="M142" s="230">
        <v>107.27175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1860.2</v>
      </c>
      <c r="D143" s="231">
        <v>1857.4333333333334</v>
      </c>
      <c r="E143" s="231">
        <v>1839.9166666666667</v>
      </c>
      <c r="F143" s="231">
        <v>1819.6333333333334</v>
      </c>
      <c r="G143" s="231">
        <v>1802.1166666666668</v>
      </c>
      <c r="H143" s="231">
        <v>1877.7166666666667</v>
      </c>
      <c r="I143" s="231">
        <v>1895.2333333333331</v>
      </c>
      <c r="J143" s="231">
        <v>1915.5166666666667</v>
      </c>
      <c r="K143" s="230">
        <v>1874.95</v>
      </c>
      <c r="L143" s="230">
        <v>1837.15</v>
      </c>
      <c r="M143" s="230">
        <v>4.1415199999999999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1064.05</v>
      </c>
      <c r="D144" s="231">
        <v>1067.6000000000001</v>
      </c>
      <c r="E144" s="231">
        <v>1055.2000000000003</v>
      </c>
      <c r="F144" s="231">
        <v>1046.3500000000001</v>
      </c>
      <c r="G144" s="231">
        <v>1033.9500000000003</v>
      </c>
      <c r="H144" s="231">
        <v>1076.4500000000003</v>
      </c>
      <c r="I144" s="231">
        <v>1088.8500000000004</v>
      </c>
      <c r="J144" s="231">
        <v>1097.7000000000003</v>
      </c>
      <c r="K144" s="230">
        <v>1080</v>
      </c>
      <c r="L144" s="230">
        <v>1058.75</v>
      </c>
      <c r="M144" s="230">
        <v>2.59334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176</v>
      </c>
      <c r="D145" s="231">
        <v>176.61666666666665</v>
      </c>
      <c r="E145" s="231">
        <v>174.58333333333329</v>
      </c>
      <c r="F145" s="231">
        <v>173.16666666666663</v>
      </c>
      <c r="G145" s="231">
        <v>171.13333333333327</v>
      </c>
      <c r="H145" s="231">
        <v>178.0333333333333</v>
      </c>
      <c r="I145" s="231">
        <v>180.06666666666666</v>
      </c>
      <c r="J145" s="231">
        <v>181.48333333333332</v>
      </c>
      <c r="K145" s="230">
        <v>178.65</v>
      </c>
      <c r="L145" s="230">
        <v>175.2</v>
      </c>
      <c r="M145" s="230">
        <v>79.187479999999994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82.65</v>
      </c>
      <c r="D146" s="231">
        <v>82.533333333333346</v>
      </c>
      <c r="E146" s="231">
        <v>81.916666666666686</v>
      </c>
      <c r="F146" s="231">
        <v>81.183333333333337</v>
      </c>
      <c r="G146" s="231">
        <v>80.566666666666677</v>
      </c>
      <c r="H146" s="231">
        <v>83.266666666666694</v>
      </c>
      <c r="I146" s="231">
        <v>83.88333333333334</v>
      </c>
      <c r="J146" s="231">
        <v>84.616666666666703</v>
      </c>
      <c r="K146" s="230">
        <v>83.15</v>
      </c>
      <c r="L146" s="230">
        <v>81.8</v>
      </c>
      <c r="M146" s="230">
        <v>66.33014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4799</v>
      </c>
      <c r="D147" s="231">
        <v>4807.6166666666668</v>
      </c>
      <c r="E147" s="231">
        <v>4761.3833333333332</v>
      </c>
      <c r="F147" s="231">
        <v>4723.7666666666664</v>
      </c>
      <c r="G147" s="231">
        <v>4677.5333333333328</v>
      </c>
      <c r="H147" s="231">
        <v>4845.2333333333336</v>
      </c>
      <c r="I147" s="231">
        <v>4891.4666666666672</v>
      </c>
      <c r="J147" s="231">
        <v>4929.0833333333339</v>
      </c>
      <c r="K147" s="230">
        <v>4853.8500000000004</v>
      </c>
      <c r="L147" s="230">
        <v>4770</v>
      </c>
      <c r="M147" s="230">
        <v>1.3261400000000001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21971.35</v>
      </c>
      <c r="D148" s="231">
        <v>21987.666666666668</v>
      </c>
      <c r="E148" s="231">
        <v>21830.383333333335</v>
      </c>
      <c r="F148" s="231">
        <v>21689.416666666668</v>
      </c>
      <c r="G148" s="231">
        <v>21532.133333333335</v>
      </c>
      <c r="H148" s="231">
        <v>22128.633333333335</v>
      </c>
      <c r="I148" s="231">
        <v>22285.916666666668</v>
      </c>
      <c r="J148" s="231">
        <v>22426.883333333335</v>
      </c>
      <c r="K148" s="230">
        <v>22144.95</v>
      </c>
      <c r="L148" s="230">
        <v>21846.7</v>
      </c>
      <c r="M148" s="230">
        <v>0.43286999999999998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239.1</v>
      </c>
      <c r="D149" s="231">
        <v>239.08333333333334</v>
      </c>
      <c r="E149" s="231">
        <v>236.31666666666669</v>
      </c>
      <c r="F149" s="231">
        <v>233.53333333333336</v>
      </c>
      <c r="G149" s="231">
        <v>230.76666666666671</v>
      </c>
      <c r="H149" s="231">
        <v>241.86666666666667</v>
      </c>
      <c r="I149" s="231">
        <v>244.63333333333333</v>
      </c>
      <c r="J149" s="231">
        <v>247.41666666666666</v>
      </c>
      <c r="K149" s="230">
        <v>241.85</v>
      </c>
      <c r="L149" s="230">
        <v>236.3</v>
      </c>
      <c r="M149" s="230">
        <v>6.8465199999999999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931.5</v>
      </c>
      <c r="D150" s="231">
        <v>936.61666666666667</v>
      </c>
      <c r="E150" s="231">
        <v>922.5333333333333</v>
      </c>
      <c r="F150" s="231">
        <v>913.56666666666661</v>
      </c>
      <c r="G150" s="231">
        <v>899.48333333333323</v>
      </c>
      <c r="H150" s="231">
        <v>945.58333333333337</v>
      </c>
      <c r="I150" s="231">
        <v>959.66666666666663</v>
      </c>
      <c r="J150" s="231">
        <v>968.63333333333344</v>
      </c>
      <c r="K150" s="230">
        <v>950.7</v>
      </c>
      <c r="L150" s="230">
        <v>927.65</v>
      </c>
      <c r="M150" s="230">
        <v>5.5097800000000001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165.25</v>
      </c>
      <c r="D151" s="231">
        <v>165.38333333333333</v>
      </c>
      <c r="E151" s="231">
        <v>164.26666666666665</v>
      </c>
      <c r="F151" s="231">
        <v>163.28333333333333</v>
      </c>
      <c r="G151" s="231">
        <v>162.16666666666666</v>
      </c>
      <c r="H151" s="231">
        <v>166.36666666666665</v>
      </c>
      <c r="I151" s="231">
        <v>167.48333333333332</v>
      </c>
      <c r="J151" s="231">
        <v>168.46666666666664</v>
      </c>
      <c r="K151" s="230">
        <v>166.5</v>
      </c>
      <c r="L151" s="230">
        <v>164.4</v>
      </c>
      <c r="M151" s="230">
        <v>76.008340000000004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254.05</v>
      </c>
      <c r="D152" s="231">
        <v>255.70000000000005</v>
      </c>
      <c r="E152" s="231">
        <v>251.80000000000007</v>
      </c>
      <c r="F152" s="231">
        <v>249.55</v>
      </c>
      <c r="G152" s="231">
        <v>245.65000000000003</v>
      </c>
      <c r="H152" s="231">
        <v>257.9500000000001</v>
      </c>
      <c r="I152" s="231">
        <v>261.85000000000008</v>
      </c>
      <c r="J152" s="231">
        <v>264.10000000000014</v>
      </c>
      <c r="K152" s="230">
        <v>259.60000000000002</v>
      </c>
      <c r="L152" s="230">
        <v>253.45</v>
      </c>
      <c r="M152" s="230">
        <v>13.66438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707.45</v>
      </c>
      <c r="D153" s="231">
        <v>716.98333333333323</v>
      </c>
      <c r="E153" s="231">
        <v>691.96666666666647</v>
      </c>
      <c r="F153" s="231">
        <v>676.48333333333323</v>
      </c>
      <c r="G153" s="231">
        <v>651.46666666666647</v>
      </c>
      <c r="H153" s="231">
        <v>732.46666666666647</v>
      </c>
      <c r="I153" s="231">
        <v>757.48333333333312</v>
      </c>
      <c r="J153" s="231">
        <v>772.96666666666647</v>
      </c>
      <c r="K153" s="230">
        <v>742</v>
      </c>
      <c r="L153" s="230">
        <v>701.5</v>
      </c>
      <c r="M153" s="230">
        <v>100.98236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3437.25</v>
      </c>
      <c r="D154" s="231">
        <v>3455.7999999999997</v>
      </c>
      <c r="E154" s="231">
        <v>3398.6999999999994</v>
      </c>
      <c r="F154" s="231">
        <v>3360.1499999999996</v>
      </c>
      <c r="G154" s="231">
        <v>3303.0499999999993</v>
      </c>
      <c r="H154" s="231">
        <v>3494.3499999999995</v>
      </c>
      <c r="I154" s="231">
        <v>3551.45</v>
      </c>
      <c r="J154" s="231">
        <v>3589.9999999999995</v>
      </c>
      <c r="K154" s="230">
        <v>3512.9</v>
      </c>
      <c r="L154" s="230">
        <v>3417.25</v>
      </c>
      <c r="M154" s="230">
        <v>3.5778300000000001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610.45000000000005</v>
      </c>
      <c r="D155" s="231">
        <v>613.05000000000007</v>
      </c>
      <c r="E155" s="231">
        <v>604.40000000000009</v>
      </c>
      <c r="F155" s="231">
        <v>598.35</v>
      </c>
      <c r="G155" s="231">
        <v>589.70000000000005</v>
      </c>
      <c r="H155" s="231">
        <v>619.10000000000014</v>
      </c>
      <c r="I155" s="231">
        <v>627.75</v>
      </c>
      <c r="J155" s="231">
        <v>633.80000000000018</v>
      </c>
      <c r="K155" s="230">
        <v>621.70000000000005</v>
      </c>
      <c r="L155" s="230">
        <v>607</v>
      </c>
      <c r="M155" s="230">
        <v>7.5734599999999999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3460.1</v>
      </c>
      <c r="D156" s="231">
        <v>3469.4833333333336</v>
      </c>
      <c r="E156" s="231">
        <v>3431.666666666667</v>
      </c>
      <c r="F156" s="231">
        <v>3403.2333333333336</v>
      </c>
      <c r="G156" s="231">
        <v>3365.416666666667</v>
      </c>
      <c r="H156" s="231">
        <v>3497.916666666667</v>
      </c>
      <c r="I156" s="231">
        <v>3535.7333333333336</v>
      </c>
      <c r="J156" s="231">
        <v>3564.166666666667</v>
      </c>
      <c r="K156" s="230">
        <v>3507.3</v>
      </c>
      <c r="L156" s="230">
        <v>3441.05</v>
      </c>
      <c r="M156" s="230">
        <v>2.42035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41362</v>
      </c>
      <c r="D157" s="231">
        <v>41434</v>
      </c>
      <c r="E157" s="231">
        <v>40943</v>
      </c>
      <c r="F157" s="231">
        <v>40524</v>
      </c>
      <c r="G157" s="231">
        <v>40033</v>
      </c>
      <c r="H157" s="231">
        <v>41853</v>
      </c>
      <c r="I157" s="231">
        <v>42344</v>
      </c>
      <c r="J157" s="231">
        <v>42763</v>
      </c>
      <c r="K157" s="230">
        <v>41925</v>
      </c>
      <c r="L157" s="230">
        <v>41015</v>
      </c>
      <c r="M157" s="230">
        <v>0.19405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930.2</v>
      </c>
      <c r="D158" s="231">
        <v>927.75</v>
      </c>
      <c r="E158" s="231">
        <v>920.5</v>
      </c>
      <c r="F158" s="231">
        <v>910.8</v>
      </c>
      <c r="G158" s="231">
        <v>903.55</v>
      </c>
      <c r="H158" s="231">
        <v>937.45</v>
      </c>
      <c r="I158" s="231">
        <v>944.7</v>
      </c>
      <c r="J158" s="231">
        <v>954.40000000000009</v>
      </c>
      <c r="K158" s="230">
        <v>935</v>
      </c>
      <c r="L158" s="230">
        <v>918.05</v>
      </c>
      <c r="M158" s="230">
        <v>0.69957999999999998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4695.1000000000004</v>
      </c>
      <c r="D159" s="231">
        <v>4714.1333333333341</v>
      </c>
      <c r="E159" s="231">
        <v>4662.2666666666682</v>
      </c>
      <c r="F159" s="231">
        <v>4629.4333333333343</v>
      </c>
      <c r="G159" s="231">
        <v>4577.5666666666684</v>
      </c>
      <c r="H159" s="231">
        <v>4746.9666666666681</v>
      </c>
      <c r="I159" s="231">
        <v>4798.8333333333348</v>
      </c>
      <c r="J159" s="231">
        <v>4831.6666666666679</v>
      </c>
      <c r="K159" s="230">
        <v>4766</v>
      </c>
      <c r="L159" s="230">
        <v>4681.3</v>
      </c>
      <c r="M159" s="230">
        <v>2.7442299999999999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226.2</v>
      </c>
      <c r="D160" s="231">
        <v>225.5</v>
      </c>
      <c r="E160" s="231">
        <v>224.25</v>
      </c>
      <c r="F160" s="231">
        <v>222.3</v>
      </c>
      <c r="G160" s="231">
        <v>221.05</v>
      </c>
      <c r="H160" s="231">
        <v>227.45</v>
      </c>
      <c r="I160" s="231">
        <v>228.7</v>
      </c>
      <c r="J160" s="231">
        <v>230.64999999999998</v>
      </c>
      <c r="K160" s="230">
        <v>226.75</v>
      </c>
      <c r="L160" s="230">
        <v>223.55</v>
      </c>
      <c r="M160" s="230">
        <v>26.778500000000001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2471.75</v>
      </c>
      <c r="D161" s="231">
        <v>2450.1333333333332</v>
      </c>
      <c r="E161" s="231">
        <v>2421.7666666666664</v>
      </c>
      <c r="F161" s="231">
        <v>2371.7833333333333</v>
      </c>
      <c r="G161" s="231">
        <v>2343.4166666666665</v>
      </c>
      <c r="H161" s="231">
        <v>2500.1166666666663</v>
      </c>
      <c r="I161" s="231">
        <v>2528.4833333333331</v>
      </c>
      <c r="J161" s="231">
        <v>2578.4666666666662</v>
      </c>
      <c r="K161" s="230">
        <v>2478.5</v>
      </c>
      <c r="L161" s="230">
        <v>2400.15</v>
      </c>
      <c r="M161" s="230">
        <v>11.02876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3222</v>
      </c>
      <c r="D162" s="231">
        <v>3230.6666666666665</v>
      </c>
      <c r="E162" s="231">
        <v>3198.333333333333</v>
      </c>
      <c r="F162" s="231">
        <v>3174.6666666666665</v>
      </c>
      <c r="G162" s="231">
        <v>3142.333333333333</v>
      </c>
      <c r="H162" s="231">
        <v>3254.333333333333</v>
      </c>
      <c r="I162" s="231">
        <v>3286.6666666666661</v>
      </c>
      <c r="J162" s="231">
        <v>3310.333333333333</v>
      </c>
      <c r="K162" s="230">
        <v>3263</v>
      </c>
      <c r="L162" s="230">
        <v>3207</v>
      </c>
      <c r="M162" s="230">
        <v>2.9295399999999998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323.35000000000002</v>
      </c>
      <c r="D163" s="231">
        <v>323.41666666666669</v>
      </c>
      <c r="E163" s="231">
        <v>318.48333333333335</v>
      </c>
      <c r="F163" s="231">
        <v>313.61666666666667</v>
      </c>
      <c r="G163" s="231">
        <v>308.68333333333334</v>
      </c>
      <c r="H163" s="231">
        <v>328.28333333333336</v>
      </c>
      <c r="I163" s="231">
        <v>333.21666666666664</v>
      </c>
      <c r="J163" s="231">
        <v>338.08333333333337</v>
      </c>
      <c r="K163" s="230">
        <v>328.35</v>
      </c>
      <c r="L163" s="230">
        <v>318.55</v>
      </c>
      <c r="M163" s="230">
        <v>24.017679999999999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166.5</v>
      </c>
      <c r="D164" s="231">
        <v>168.38333333333333</v>
      </c>
      <c r="E164" s="231">
        <v>164.31666666666666</v>
      </c>
      <c r="F164" s="231">
        <v>162.13333333333333</v>
      </c>
      <c r="G164" s="231">
        <v>158.06666666666666</v>
      </c>
      <c r="H164" s="231">
        <v>170.56666666666666</v>
      </c>
      <c r="I164" s="231">
        <v>174.63333333333333</v>
      </c>
      <c r="J164" s="231">
        <v>176.81666666666666</v>
      </c>
      <c r="K164" s="230">
        <v>172.45</v>
      </c>
      <c r="L164" s="230">
        <v>166.2</v>
      </c>
      <c r="M164" s="230">
        <v>91.996340000000004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243.4</v>
      </c>
      <c r="D165" s="231">
        <v>244.33333333333334</v>
      </c>
      <c r="E165" s="231">
        <v>241.76666666666668</v>
      </c>
      <c r="F165" s="231">
        <v>240.13333333333333</v>
      </c>
      <c r="G165" s="231">
        <v>237.56666666666666</v>
      </c>
      <c r="H165" s="231">
        <v>245.9666666666667</v>
      </c>
      <c r="I165" s="231">
        <v>248.53333333333336</v>
      </c>
      <c r="J165" s="231">
        <v>250.16666666666671</v>
      </c>
      <c r="K165" s="230">
        <v>246.9</v>
      </c>
      <c r="L165" s="230">
        <v>242.7</v>
      </c>
      <c r="M165" s="230">
        <v>68.75206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477.85</v>
      </c>
      <c r="D166" s="231">
        <v>482.33333333333331</v>
      </c>
      <c r="E166" s="231">
        <v>470.76666666666665</v>
      </c>
      <c r="F166" s="231">
        <v>463.68333333333334</v>
      </c>
      <c r="G166" s="231">
        <v>452.11666666666667</v>
      </c>
      <c r="H166" s="231">
        <v>489.41666666666663</v>
      </c>
      <c r="I166" s="231">
        <v>500.98333333333335</v>
      </c>
      <c r="J166" s="231">
        <v>508.06666666666661</v>
      </c>
      <c r="K166" s="230">
        <v>493.9</v>
      </c>
      <c r="L166" s="230">
        <v>475.25</v>
      </c>
      <c r="M166" s="230">
        <v>4.2289500000000002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13785.8</v>
      </c>
      <c r="D167" s="231">
        <v>13828.6</v>
      </c>
      <c r="E167" s="231">
        <v>13667.2</v>
      </c>
      <c r="F167" s="231">
        <v>13548.6</v>
      </c>
      <c r="G167" s="231">
        <v>13387.2</v>
      </c>
      <c r="H167" s="231">
        <v>13947.2</v>
      </c>
      <c r="I167" s="231">
        <v>14108.599999999999</v>
      </c>
      <c r="J167" s="231">
        <v>14227.2</v>
      </c>
      <c r="K167" s="230">
        <v>13990</v>
      </c>
      <c r="L167" s="230">
        <v>13710</v>
      </c>
      <c r="M167" s="230">
        <v>0.16974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50.25</v>
      </c>
      <c r="D168" s="231">
        <v>50.949999999999996</v>
      </c>
      <c r="E168" s="231">
        <v>49.349999999999994</v>
      </c>
      <c r="F168" s="231">
        <v>48.449999999999996</v>
      </c>
      <c r="G168" s="231">
        <v>46.849999999999994</v>
      </c>
      <c r="H168" s="231">
        <v>51.849999999999994</v>
      </c>
      <c r="I168" s="231">
        <v>53.45</v>
      </c>
      <c r="J168" s="231">
        <v>54.349999999999994</v>
      </c>
      <c r="K168" s="230">
        <v>52.55</v>
      </c>
      <c r="L168" s="230">
        <v>50.05</v>
      </c>
      <c r="M168" s="230">
        <v>515.16931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131.94999999999999</v>
      </c>
      <c r="D169" s="231">
        <v>132.96666666666667</v>
      </c>
      <c r="E169" s="231">
        <v>130.48333333333335</v>
      </c>
      <c r="F169" s="231">
        <v>129.01666666666668</v>
      </c>
      <c r="G169" s="231">
        <v>126.53333333333336</v>
      </c>
      <c r="H169" s="231">
        <v>134.43333333333334</v>
      </c>
      <c r="I169" s="231">
        <v>136.91666666666663</v>
      </c>
      <c r="J169" s="231">
        <v>138.38333333333333</v>
      </c>
      <c r="K169" s="230">
        <v>135.44999999999999</v>
      </c>
      <c r="L169" s="230">
        <v>131.5</v>
      </c>
      <c r="M169" s="230">
        <v>60.292200000000001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2479.5500000000002</v>
      </c>
      <c r="D170" s="231">
        <v>2476.5333333333333</v>
      </c>
      <c r="E170" s="231">
        <v>2466.2666666666664</v>
      </c>
      <c r="F170" s="231">
        <v>2452.9833333333331</v>
      </c>
      <c r="G170" s="231">
        <v>2442.7166666666662</v>
      </c>
      <c r="H170" s="231">
        <v>2489.8166666666666</v>
      </c>
      <c r="I170" s="231">
        <v>2500.0833333333339</v>
      </c>
      <c r="J170" s="231">
        <v>2513.3666666666668</v>
      </c>
      <c r="K170" s="230">
        <v>2486.8000000000002</v>
      </c>
      <c r="L170" s="230">
        <v>2463.25</v>
      </c>
      <c r="M170" s="230">
        <v>29.834679999999999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820.7</v>
      </c>
      <c r="D171" s="231">
        <v>818.13333333333333</v>
      </c>
      <c r="E171" s="231">
        <v>813.26666666666665</v>
      </c>
      <c r="F171" s="231">
        <v>805.83333333333337</v>
      </c>
      <c r="G171" s="231">
        <v>800.9666666666667</v>
      </c>
      <c r="H171" s="231">
        <v>825.56666666666661</v>
      </c>
      <c r="I171" s="231">
        <v>830.43333333333317</v>
      </c>
      <c r="J171" s="231">
        <v>837.86666666666656</v>
      </c>
      <c r="K171" s="230">
        <v>823</v>
      </c>
      <c r="L171" s="230">
        <v>810.7</v>
      </c>
      <c r="M171" s="230">
        <v>16.815750000000001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1183.1500000000001</v>
      </c>
      <c r="D172" s="231">
        <v>1183.3333333333335</v>
      </c>
      <c r="E172" s="231">
        <v>1176.7166666666669</v>
      </c>
      <c r="F172" s="231">
        <v>1170.2833333333335</v>
      </c>
      <c r="G172" s="231">
        <v>1163.666666666667</v>
      </c>
      <c r="H172" s="231">
        <v>1189.7666666666669</v>
      </c>
      <c r="I172" s="231">
        <v>1196.3833333333337</v>
      </c>
      <c r="J172" s="231">
        <v>1202.8166666666668</v>
      </c>
      <c r="K172" s="230">
        <v>1189.95</v>
      </c>
      <c r="L172" s="230">
        <v>1176.9000000000001</v>
      </c>
      <c r="M172" s="230">
        <v>14.122540000000001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2587.4</v>
      </c>
      <c r="D173" s="231">
        <v>2594.1166666666663</v>
      </c>
      <c r="E173" s="231">
        <v>2552.2333333333327</v>
      </c>
      <c r="F173" s="231">
        <v>2517.0666666666662</v>
      </c>
      <c r="G173" s="231">
        <v>2475.1833333333325</v>
      </c>
      <c r="H173" s="231">
        <v>2629.2833333333328</v>
      </c>
      <c r="I173" s="231">
        <v>2671.166666666667</v>
      </c>
      <c r="J173" s="231">
        <v>2706.333333333333</v>
      </c>
      <c r="K173" s="230">
        <v>2636</v>
      </c>
      <c r="L173" s="230">
        <v>2558.9499999999998</v>
      </c>
      <c r="M173" s="230">
        <v>14.169180000000001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75.900000000000006</v>
      </c>
      <c r="D174" s="231">
        <v>76.13333333333334</v>
      </c>
      <c r="E174" s="231">
        <v>75.166666666666686</v>
      </c>
      <c r="F174" s="231">
        <v>74.433333333333351</v>
      </c>
      <c r="G174" s="231">
        <v>73.466666666666697</v>
      </c>
      <c r="H174" s="231">
        <v>76.866666666666674</v>
      </c>
      <c r="I174" s="231">
        <v>77.833333333333343</v>
      </c>
      <c r="J174" s="231">
        <v>78.566666666666663</v>
      </c>
      <c r="K174" s="230">
        <v>77.099999999999994</v>
      </c>
      <c r="L174" s="230">
        <v>75.400000000000006</v>
      </c>
      <c r="M174" s="230">
        <v>81.825749999999999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24207</v>
      </c>
      <c r="D175" s="231">
        <v>24339.083333333332</v>
      </c>
      <c r="E175" s="231">
        <v>23936.866666666665</v>
      </c>
      <c r="F175" s="231">
        <v>23666.733333333334</v>
      </c>
      <c r="G175" s="231">
        <v>23264.516666666666</v>
      </c>
      <c r="H175" s="231">
        <v>24609.216666666664</v>
      </c>
      <c r="I175" s="231">
        <v>25011.433333333331</v>
      </c>
      <c r="J175" s="231">
        <v>25281.566666666662</v>
      </c>
      <c r="K175" s="230">
        <v>24741.3</v>
      </c>
      <c r="L175" s="230">
        <v>24068.95</v>
      </c>
      <c r="M175" s="230">
        <v>0.23538999999999999</v>
      </c>
      <c r="N175" s="1"/>
      <c r="O175" s="1"/>
    </row>
    <row r="176" spans="1:15" ht="12.75" customHeight="1">
      <c r="A176" s="213">
        <v>167</v>
      </c>
      <c r="B176" t="s">
        <v>865</v>
      </c>
      <c r="C176" s="275">
        <v>1348.25</v>
      </c>
      <c r="D176" s="276">
        <v>1364.6499999999999</v>
      </c>
      <c r="E176" s="276">
        <v>1329.2999999999997</v>
      </c>
      <c r="F176" s="276">
        <v>1310.3499999999999</v>
      </c>
      <c r="G176" s="276">
        <v>1274.9999999999998</v>
      </c>
      <c r="H176" s="276">
        <v>1383.5999999999997</v>
      </c>
      <c r="I176" s="276">
        <v>1418.9499999999996</v>
      </c>
      <c r="J176" s="276">
        <v>1437.8999999999996</v>
      </c>
      <c r="K176" s="275">
        <v>1400</v>
      </c>
      <c r="L176" s="275">
        <v>1345.7</v>
      </c>
      <c r="M176" s="275">
        <v>9.4359099999999998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3664.6</v>
      </c>
      <c r="D177" s="231">
        <v>3673.75</v>
      </c>
      <c r="E177" s="231">
        <v>3623.25</v>
      </c>
      <c r="F177" s="231">
        <v>3581.9</v>
      </c>
      <c r="G177" s="231">
        <v>3531.4</v>
      </c>
      <c r="H177" s="231">
        <v>3715.1</v>
      </c>
      <c r="I177" s="231">
        <v>3765.6</v>
      </c>
      <c r="J177" s="231">
        <v>3806.95</v>
      </c>
      <c r="K177" s="230">
        <v>3724.25</v>
      </c>
      <c r="L177" s="230">
        <v>3632.4</v>
      </c>
      <c r="M177" s="230">
        <v>4.7442299999999999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521.70000000000005</v>
      </c>
      <c r="D178" s="231">
        <v>521.75000000000011</v>
      </c>
      <c r="E178" s="231">
        <v>516.1500000000002</v>
      </c>
      <c r="F178" s="231">
        <v>510.60000000000014</v>
      </c>
      <c r="G178" s="231">
        <v>505.00000000000023</v>
      </c>
      <c r="H178" s="231">
        <v>527.30000000000018</v>
      </c>
      <c r="I178" s="231">
        <v>532.90000000000009</v>
      </c>
      <c r="J178" s="231">
        <v>538.45000000000016</v>
      </c>
      <c r="K178" s="230">
        <v>527.35</v>
      </c>
      <c r="L178" s="230">
        <v>516.20000000000005</v>
      </c>
      <c r="M178" s="230">
        <v>47.208039999999997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573.5</v>
      </c>
      <c r="D179" s="231">
        <v>577.35</v>
      </c>
      <c r="E179" s="231">
        <v>568.25</v>
      </c>
      <c r="F179" s="231">
        <v>563</v>
      </c>
      <c r="G179" s="231">
        <v>553.9</v>
      </c>
      <c r="H179" s="231">
        <v>582.6</v>
      </c>
      <c r="I179" s="231">
        <v>591.70000000000016</v>
      </c>
      <c r="J179" s="231">
        <v>596.95000000000005</v>
      </c>
      <c r="K179" s="230">
        <v>586.45000000000005</v>
      </c>
      <c r="L179" s="230">
        <v>572.1</v>
      </c>
      <c r="M179" s="230">
        <v>189.59065000000001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84.2</v>
      </c>
      <c r="D180" s="231">
        <v>84.333333333333343</v>
      </c>
      <c r="E180" s="231">
        <v>83.51666666666668</v>
      </c>
      <c r="F180" s="231">
        <v>82.833333333333343</v>
      </c>
      <c r="G180" s="231">
        <v>82.01666666666668</v>
      </c>
      <c r="H180" s="231">
        <v>85.01666666666668</v>
      </c>
      <c r="I180" s="231">
        <v>85.833333333333343</v>
      </c>
      <c r="J180" s="231">
        <v>86.51666666666668</v>
      </c>
      <c r="K180" s="230">
        <v>85.15</v>
      </c>
      <c r="L180" s="230">
        <v>83.65</v>
      </c>
      <c r="M180" s="230">
        <v>135.23848000000001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957.45</v>
      </c>
      <c r="D181" s="231">
        <v>957.93333333333339</v>
      </c>
      <c r="E181" s="231">
        <v>949.01666666666677</v>
      </c>
      <c r="F181" s="231">
        <v>940.58333333333337</v>
      </c>
      <c r="G181" s="231">
        <v>931.66666666666674</v>
      </c>
      <c r="H181" s="231">
        <v>966.36666666666679</v>
      </c>
      <c r="I181" s="231">
        <v>975.2833333333333</v>
      </c>
      <c r="J181" s="231">
        <v>983.71666666666681</v>
      </c>
      <c r="K181" s="230">
        <v>966.85</v>
      </c>
      <c r="L181" s="230">
        <v>949.5</v>
      </c>
      <c r="M181" s="230">
        <v>69.021699999999996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433.35</v>
      </c>
      <c r="D182" s="231">
        <v>434.48333333333335</v>
      </c>
      <c r="E182" s="231">
        <v>430.61666666666667</v>
      </c>
      <c r="F182" s="231">
        <v>427.88333333333333</v>
      </c>
      <c r="G182" s="231">
        <v>424.01666666666665</v>
      </c>
      <c r="H182" s="231">
        <v>437.2166666666667</v>
      </c>
      <c r="I182" s="231">
        <v>441.08333333333337</v>
      </c>
      <c r="J182" s="231">
        <v>443.81666666666672</v>
      </c>
      <c r="K182" s="230">
        <v>438.35</v>
      </c>
      <c r="L182" s="230">
        <v>431.75</v>
      </c>
      <c r="M182" s="230">
        <v>1.65004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702.4</v>
      </c>
      <c r="D183" s="231">
        <v>704.33333333333337</v>
      </c>
      <c r="E183" s="231">
        <v>696.66666666666674</v>
      </c>
      <c r="F183" s="231">
        <v>690.93333333333339</v>
      </c>
      <c r="G183" s="231">
        <v>683.26666666666677</v>
      </c>
      <c r="H183" s="231">
        <v>710.06666666666672</v>
      </c>
      <c r="I183" s="231">
        <v>717.73333333333346</v>
      </c>
      <c r="J183" s="231">
        <v>723.4666666666667</v>
      </c>
      <c r="K183" s="230">
        <v>712</v>
      </c>
      <c r="L183" s="230">
        <v>698.6</v>
      </c>
      <c r="M183" s="230">
        <v>10.54242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1229.95</v>
      </c>
      <c r="D184" s="231">
        <v>1229.7666666666667</v>
      </c>
      <c r="E184" s="231">
        <v>1220.4333333333334</v>
      </c>
      <c r="F184" s="231">
        <v>1210.9166666666667</v>
      </c>
      <c r="G184" s="231">
        <v>1201.5833333333335</v>
      </c>
      <c r="H184" s="231">
        <v>1239.2833333333333</v>
      </c>
      <c r="I184" s="231">
        <v>1248.6166666666668</v>
      </c>
      <c r="J184" s="231">
        <v>1258.1333333333332</v>
      </c>
      <c r="K184" s="230">
        <v>1239.0999999999999</v>
      </c>
      <c r="L184" s="230">
        <v>1220.25</v>
      </c>
      <c r="M184" s="230">
        <v>8.4807100000000002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965.85</v>
      </c>
      <c r="D185" s="231">
        <v>969.6</v>
      </c>
      <c r="E185" s="231">
        <v>960.25</v>
      </c>
      <c r="F185" s="231">
        <v>954.65</v>
      </c>
      <c r="G185" s="231">
        <v>945.3</v>
      </c>
      <c r="H185" s="231">
        <v>975.2</v>
      </c>
      <c r="I185" s="231">
        <v>984.55000000000018</v>
      </c>
      <c r="J185" s="231">
        <v>990.15000000000009</v>
      </c>
      <c r="K185" s="230">
        <v>978.95</v>
      </c>
      <c r="L185" s="230">
        <v>964</v>
      </c>
      <c r="M185" s="230">
        <v>8.4276499999999999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1299.7</v>
      </c>
      <c r="D186" s="231">
        <v>1277.8333333333335</v>
      </c>
      <c r="E186" s="231">
        <v>1250.7666666666669</v>
      </c>
      <c r="F186" s="231">
        <v>1201.8333333333335</v>
      </c>
      <c r="G186" s="231">
        <v>1174.7666666666669</v>
      </c>
      <c r="H186" s="231">
        <v>1326.7666666666669</v>
      </c>
      <c r="I186" s="231">
        <v>1353.8333333333335</v>
      </c>
      <c r="J186" s="231">
        <v>1402.7666666666669</v>
      </c>
      <c r="K186" s="230">
        <v>1304.9000000000001</v>
      </c>
      <c r="L186" s="230">
        <v>1228.9000000000001</v>
      </c>
      <c r="M186" s="230">
        <v>17.400030000000001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3283.25</v>
      </c>
      <c r="D187" s="231">
        <v>3275.75</v>
      </c>
      <c r="E187" s="231">
        <v>3253.5</v>
      </c>
      <c r="F187" s="231">
        <v>3223.75</v>
      </c>
      <c r="G187" s="231">
        <v>3201.5</v>
      </c>
      <c r="H187" s="231">
        <v>3305.5</v>
      </c>
      <c r="I187" s="231">
        <v>3327.75</v>
      </c>
      <c r="J187" s="231">
        <v>3357.5</v>
      </c>
      <c r="K187" s="230">
        <v>3298</v>
      </c>
      <c r="L187" s="230">
        <v>3246</v>
      </c>
      <c r="M187" s="230">
        <v>11.07375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789</v>
      </c>
      <c r="D188" s="231">
        <v>788.73333333333323</v>
      </c>
      <c r="E188" s="231">
        <v>785.26666666666642</v>
      </c>
      <c r="F188" s="231">
        <v>781.53333333333319</v>
      </c>
      <c r="G188" s="231">
        <v>778.06666666666638</v>
      </c>
      <c r="H188" s="231">
        <v>792.46666666666647</v>
      </c>
      <c r="I188" s="231">
        <v>795.93333333333339</v>
      </c>
      <c r="J188" s="231">
        <v>799.66666666666652</v>
      </c>
      <c r="K188" s="230">
        <v>792.2</v>
      </c>
      <c r="L188" s="230">
        <v>785</v>
      </c>
      <c r="M188" s="230">
        <v>6.5239900000000004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6991.95</v>
      </c>
      <c r="D189" s="231">
        <v>6950.4333333333343</v>
      </c>
      <c r="E189" s="231">
        <v>6820.8666666666686</v>
      </c>
      <c r="F189" s="231">
        <v>6649.7833333333347</v>
      </c>
      <c r="G189" s="231">
        <v>6520.216666666669</v>
      </c>
      <c r="H189" s="231">
        <v>7121.5166666666682</v>
      </c>
      <c r="I189" s="231">
        <v>7251.0833333333339</v>
      </c>
      <c r="J189" s="231">
        <v>7422.1666666666679</v>
      </c>
      <c r="K189" s="230">
        <v>7080</v>
      </c>
      <c r="L189" s="230">
        <v>6779.35</v>
      </c>
      <c r="M189" s="230">
        <v>5.1234799999999998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503.65</v>
      </c>
      <c r="D190" s="231">
        <v>506</v>
      </c>
      <c r="E190" s="231">
        <v>499.20000000000005</v>
      </c>
      <c r="F190" s="231">
        <v>494.75000000000006</v>
      </c>
      <c r="G190" s="231">
        <v>487.9500000000001</v>
      </c>
      <c r="H190" s="231">
        <v>510.45</v>
      </c>
      <c r="I190" s="231">
        <v>517.25</v>
      </c>
      <c r="J190" s="231">
        <v>521.69999999999993</v>
      </c>
      <c r="K190" s="230">
        <v>512.79999999999995</v>
      </c>
      <c r="L190" s="230">
        <v>501.55</v>
      </c>
      <c r="M190" s="230">
        <v>198.18780000000001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203.3</v>
      </c>
      <c r="D191" s="231">
        <v>203.6</v>
      </c>
      <c r="E191" s="231">
        <v>202.1</v>
      </c>
      <c r="F191" s="231">
        <v>200.9</v>
      </c>
      <c r="G191" s="231">
        <v>199.4</v>
      </c>
      <c r="H191" s="231">
        <v>204.79999999999998</v>
      </c>
      <c r="I191" s="231">
        <v>206.29999999999998</v>
      </c>
      <c r="J191" s="231">
        <v>207.49999999999997</v>
      </c>
      <c r="K191" s="230">
        <v>205.1</v>
      </c>
      <c r="L191" s="230">
        <v>202.4</v>
      </c>
      <c r="M191" s="230">
        <v>79.568830000000005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109.55</v>
      </c>
      <c r="D192" s="231">
        <v>109.96666666666665</v>
      </c>
      <c r="E192" s="231">
        <v>108.73333333333331</v>
      </c>
      <c r="F192" s="231">
        <v>107.91666666666666</v>
      </c>
      <c r="G192" s="231">
        <v>106.68333333333331</v>
      </c>
      <c r="H192" s="231">
        <v>110.7833333333333</v>
      </c>
      <c r="I192" s="231">
        <v>112.01666666666665</v>
      </c>
      <c r="J192" s="231">
        <v>112.8333333333333</v>
      </c>
      <c r="K192" s="230">
        <v>111.2</v>
      </c>
      <c r="L192" s="230">
        <v>109.15</v>
      </c>
      <c r="M192" s="230">
        <v>279.99202000000002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62.9</v>
      </c>
      <c r="D193" s="231">
        <v>63.866666666666667</v>
      </c>
      <c r="E193" s="231">
        <v>61.433333333333337</v>
      </c>
      <c r="F193" s="231">
        <v>59.966666666666669</v>
      </c>
      <c r="G193" s="231">
        <v>57.533333333333339</v>
      </c>
      <c r="H193" s="231">
        <v>65.333333333333343</v>
      </c>
      <c r="I193" s="231">
        <v>67.766666666666652</v>
      </c>
      <c r="J193" s="231">
        <v>69.233333333333334</v>
      </c>
      <c r="K193" s="230">
        <v>66.3</v>
      </c>
      <c r="L193" s="230">
        <v>62.4</v>
      </c>
      <c r="M193" s="230">
        <v>28.58624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1047.8</v>
      </c>
      <c r="D194" s="231">
        <v>1046.3666666666666</v>
      </c>
      <c r="E194" s="231">
        <v>1041.2833333333331</v>
      </c>
      <c r="F194" s="231">
        <v>1034.7666666666664</v>
      </c>
      <c r="G194" s="231">
        <v>1029.6833333333329</v>
      </c>
      <c r="H194" s="231">
        <v>1052.8833333333332</v>
      </c>
      <c r="I194" s="231">
        <v>1057.9666666666667</v>
      </c>
      <c r="J194" s="231">
        <v>1064.4833333333333</v>
      </c>
      <c r="K194" s="230">
        <v>1051.45</v>
      </c>
      <c r="L194" s="230">
        <v>1039.8499999999999</v>
      </c>
      <c r="M194" s="230">
        <v>17.476299999999998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770.8</v>
      </c>
      <c r="D195" s="231">
        <v>774.05000000000007</v>
      </c>
      <c r="E195" s="231">
        <v>765.50000000000011</v>
      </c>
      <c r="F195" s="231">
        <v>760.2</v>
      </c>
      <c r="G195" s="231">
        <v>751.65000000000009</v>
      </c>
      <c r="H195" s="231">
        <v>779.35000000000014</v>
      </c>
      <c r="I195" s="231">
        <v>787.90000000000009</v>
      </c>
      <c r="J195" s="231">
        <v>793.20000000000016</v>
      </c>
      <c r="K195" s="230">
        <v>782.6</v>
      </c>
      <c r="L195" s="230">
        <v>768.75</v>
      </c>
      <c r="M195" s="230">
        <v>2.6354799999999998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2748.4</v>
      </c>
      <c r="D196" s="231">
        <v>2758.9499999999994</v>
      </c>
      <c r="E196" s="231">
        <v>2727.8999999999987</v>
      </c>
      <c r="F196" s="231">
        <v>2707.3999999999992</v>
      </c>
      <c r="G196" s="231">
        <v>2676.3499999999985</v>
      </c>
      <c r="H196" s="231">
        <v>2779.4499999999989</v>
      </c>
      <c r="I196" s="231">
        <v>2810.4999999999991</v>
      </c>
      <c r="J196" s="231">
        <v>2830.9999999999991</v>
      </c>
      <c r="K196" s="230">
        <v>2790</v>
      </c>
      <c r="L196" s="230">
        <v>2738.45</v>
      </c>
      <c r="M196" s="230">
        <v>8.9368599999999994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1650.75</v>
      </c>
      <c r="D197" s="231">
        <v>1657.9166666666667</v>
      </c>
      <c r="E197" s="231">
        <v>1638.4333333333334</v>
      </c>
      <c r="F197" s="231">
        <v>1626.1166666666666</v>
      </c>
      <c r="G197" s="231">
        <v>1606.6333333333332</v>
      </c>
      <c r="H197" s="231">
        <v>1670.2333333333336</v>
      </c>
      <c r="I197" s="231">
        <v>1689.7166666666667</v>
      </c>
      <c r="J197" s="231">
        <v>1702.0333333333338</v>
      </c>
      <c r="K197" s="230">
        <v>1677.4</v>
      </c>
      <c r="L197" s="230">
        <v>1645.6</v>
      </c>
      <c r="M197" s="230">
        <v>3.3360599999999998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533.6</v>
      </c>
      <c r="D198" s="231">
        <v>533.06666666666661</v>
      </c>
      <c r="E198" s="231">
        <v>519.13333333333321</v>
      </c>
      <c r="F198" s="231">
        <v>504.66666666666663</v>
      </c>
      <c r="G198" s="231">
        <v>490.73333333333323</v>
      </c>
      <c r="H198" s="231">
        <v>547.53333333333319</v>
      </c>
      <c r="I198" s="231">
        <v>561.46666666666658</v>
      </c>
      <c r="J198" s="231">
        <v>575.93333333333317</v>
      </c>
      <c r="K198" s="230">
        <v>547</v>
      </c>
      <c r="L198" s="230">
        <v>518.6</v>
      </c>
      <c r="M198" s="230">
        <v>2.1955100000000001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1432.95</v>
      </c>
      <c r="D199" s="231">
        <v>1434.3333333333333</v>
      </c>
      <c r="E199" s="231">
        <v>1420.6666666666665</v>
      </c>
      <c r="F199" s="231">
        <v>1408.3833333333332</v>
      </c>
      <c r="G199" s="231">
        <v>1394.7166666666665</v>
      </c>
      <c r="H199" s="231">
        <v>1446.6166666666666</v>
      </c>
      <c r="I199" s="231">
        <v>1460.2833333333331</v>
      </c>
      <c r="J199" s="231">
        <v>1472.5666666666666</v>
      </c>
      <c r="K199" s="230">
        <v>1448</v>
      </c>
      <c r="L199" s="230">
        <v>1422.05</v>
      </c>
      <c r="M199" s="230">
        <v>8.2464999999999993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31.9</v>
      </c>
      <c r="D200" s="231">
        <v>32.083333333333336</v>
      </c>
      <c r="E200" s="231">
        <v>31.416666666666671</v>
      </c>
      <c r="F200" s="231">
        <v>30.933333333333337</v>
      </c>
      <c r="G200" s="231">
        <v>30.266666666666673</v>
      </c>
      <c r="H200" s="231">
        <v>32.56666666666667</v>
      </c>
      <c r="I200" s="231">
        <v>33.233333333333341</v>
      </c>
      <c r="J200" s="231">
        <v>33.716666666666669</v>
      </c>
      <c r="K200" s="230">
        <v>32.75</v>
      </c>
      <c r="L200" s="230">
        <v>31.6</v>
      </c>
      <c r="M200" s="230">
        <v>52.746780000000001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2721.25</v>
      </c>
      <c r="D201" s="231">
        <v>2689.7000000000003</v>
      </c>
      <c r="E201" s="231">
        <v>2639.6500000000005</v>
      </c>
      <c r="F201" s="231">
        <v>2558.0500000000002</v>
      </c>
      <c r="G201" s="231">
        <v>2508.0000000000005</v>
      </c>
      <c r="H201" s="231">
        <v>2771.3000000000006</v>
      </c>
      <c r="I201" s="231">
        <v>2821.3500000000008</v>
      </c>
      <c r="J201" s="231">
        <v>2902.9500000000007</v>
      </c>
      <c r="K201" s="230">
        <v>2739.75</v>
      </c>
      <c r="L201" s="230">
        <v>2608.1</v>
      </c>
      <c r="M201" s="230">
        <v>2.1644899999999998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694.4</v>
      </c>
      <c r="D202" s="231">
        <v>699.01666666666677</v>
      </c>
      <c r="E202" s="231">
        <v>688.03333333333353</v>
      </c>
      <c r="F202" s="231">
        <v>681.66666666666674</v>
      </c>
      <c r="G202" s="231">
        <v>670.68333333333351</v>
      </c>
      <c r="H202" s="231">
        <v>705.38333333333355</v>
      </c>
      <c r="I202" s="231">
        <v>716.3666666666669</v>
      </c>
      <c r="J202" s="231">
        <v>722.73333333333358</v>
      </c>
      <c r="K202" s="230">
        <v>710</v>
      </c>
      <c r="L202" s="230">
        <v>692.65</v>
      </c>
      <c r="M202" s="230">
        <v>80.307119999999998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7716.25</v>
      </c>
      <c r="D203" s="231">
        <v>7742.25</v>
      </c>
      <c r="E203" s="231">
        <v>7661.5</v>
      </c>
      <c r="F203" s="231">
        <v>7606.75</v>
      </c>
      <c r="G203" s="231">
        <v>7526</v>
      </c>
      <c r="H203" s="231">
        <v>7797</v>
      </c>
      <c r="I203" s="231">
        <v>7877.75</v>
      </c>
      <c r="J203" s="231">
        <v>7932.5</v>
      </c>
      <c r="K203" s="230">
        <v>7823</v>
      </c>
      <c r="L203" s="230">
        <v>7687.5</v>
      </c>
      <c r="M203" s="230">
        <v>2.8979699999999999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72.099999999999994</v>
      </c>
      <c r="D204" s="231">
        <v>72.966666666666654</v>
      </c>
      <c r="E204" s="231">
        <v>70.933333333333309</v>
      </c>
      <c r="F204" s="231">
        <v>69.766666666666652</v>
      </c>
      <c r="G204" s="231">
        <v>67.733333333333306</v>
      </c>
      <c r="H204" s="231">
        <v>74.133333333333312</v>
      </c>
      <c r="I204" s="231">
        <v>76.166666666666643</v>
      </c>
      <c r="J204" s="231">
        <v>77.333333333333314</v>
      </c>
      <c r="K204" s="230">
        <v>75</v>
      </c>
      <c r="L204" s="230">
        <v>71.8</v>
      </c>
      <c r="M204" s="230">
        <v>120.31576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1385.9</v>
      </c>
      <c r="D205" s="231">
        <v>1386.6166666666668</v>
      </c>
      <c r="E205" s="231">
        <v>1372.2833333333335</v>
      </c>
      <c r="F205" s="231">
        <v>1358.6666666666667</v>
      </c>
      <c r="G205" s="231">
        <v>1344.3333333333335</v>
      </c>
      <c r="H205" s="231">
        <v>1400.2333333333336</v>
      </c>
      <c r="I205" s="231">
        <v>1414.5666666666666</v>
      </c>
      <c r="J205" s="231">
        <v>1428.1833333333336</v>
      </c>
      <c r="K205" s="230">
        <v>1400.95</v>
      </c>
      <c r="L205" s="230">
        <v>1373</v>
      </c>
      <c r="M205" s="230">
        <v>4.0576299999999996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792.4</v>
      </c>
      <c r="D206" s="231">
        <v>795.80000000000007</v>
      </c>
      <c r="E206" s="231">
        <v>785.60000000000014</v>
      </c>
      <c r="F206" s="231">
        <v>778.80000000000007</v>
      </c>
      <c r="G206" s="231">
        <v>768.60000000000014</v>
      </c>
      <c r="H206" s="231">
        <v>802.60000000000014</v>
      </c>
      <c r="I206" s="231">
        <v>812.80000000000018</v>
      </c>
      <c r="J206" s="231">
        <v>819.60000000000014</v>
      </c>
      <c r="K206" s="230">
        <v>806</v>
      </c>
      <c r="L206" s="230">
        <v>789</v>
      </c>
      <c r="M206" s="230">
        <v>10.96632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1505.45</v>
      </c>
      <c r="D207" s="231">
        <v>1498.2833333333335</v>
      </c>
      <c r="E207" s="231">
        <v>1467.2666666666671</v>
      </c>
      <c r="F207" s="231">
        <v>1429.0833333333335</v>
      </c>
      <c r="G207" s="231">
        <v>1398.0666666666671</v>
      </c>
      <c r="H207" s="231">
        <v>1536.4666666666672</v>
      </c>
      <c r="I207" s="231">
        <v>1567.4833333333336</v>
      </c>
      <c r="J207" s="231">
        <v>1605.6666666666672</v>
      </c>
      <c r="K207" s="230">
        <v>1529.3</v>
      </c>
      <c r="L207" s="230">
        <v>1460.1</v>
      </c>
      <c r="M207" s="230">
        <v>22.156220000000001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283.75</v>
      </c>
      <c r="D208" s="231">
        <v>283.84999999999997</v>
      </c>
      <c r="E208" s="231">
        <v>279.69999999999993</v>
      </c>
      <c r="F208" s="231">
        <v>275.64999999999998</v>
      </c>
      <c r="G208" s="231">
        <v>271.49999999999994</v>
      </c>
      <c r="H208" s="231">
        <v>287.89999999999992</v>
      </c>
      <c r="I208" s="231">
        <v>292.0499999999999</v>
      </c>
      <c r="J208" s="231">
        <v>296.09999999999991</v>
      </c>
      <c r="K208" s="230">
        <v>288</v>
      </c>
      <c r="L208" s="230">
        <v>279.8</v>
      </c>
      <c r="M208" s="230">
        <v>119.33072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6.8</v>
      </c>
      <c r="D209" s="231">
        <v>6.8666666666666671</v>
      </c>
      <c r="E209" s="231">
        <v>6.7333333333333343</v>
      </c>
      <c r="F209" s="231">
        <v>6.666666666666667</v>
      </c>
      <c r="G209" s="231">
        <v>6.5333333333333341</v>
      </c>
      <c r="H209" s="231">
        <v>6.9333333333333345</v>
      </c>
      <c r="I209" s="231">
        <v>7.0666666666666673</v>
      </c>
      <c r="J209" s="231">
        <v>7.1333333333333346</v>
      </c>
      <c r="K209" s="230">
        <v>7</v>
      </c>
      <c r="L209" s="230">
        <v>6.8</v>
      </c>
      <c r="M209" s="230">
        <v>319.86883999999998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803.75</v>
      </c>
      <c r="D210" s="231">
        <v>804.43333333333339</v>
      </c>
      <c r="E210" s="231">
        <v>800.41666666666674</v>
      </c>
      <c r="F210" s="231">
        <v>797.08333333333337</v>
      </c>
      <c r="G210" s="231">
        <v>793.06666666666672</v>
      </c>
      <c r="H210" s="231">
        <v>807.76666666666677</v>
      </c>
      <c r="I210" s="231">
        <v>811.78333333333342</v>
      </c>
      <c r="J210" s="231">
        <v>815.11666666666679</v>
      </c>
      <c r="K210" s="230">
        <v>808.45</v>
      </c>
      <c r="L210" s="230">
        <v>801.1</v>
      </c>
      <c r="M210" s="230">
        <v>9.4065399999999997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1333.45</v>
      </c>
      <c r="D211" s="231">
        <v>1337.3333333333335</v>
      </c>
      <c r="E211" s="231">
        <v>1322.2666666666669</v>
      </c>
      <c r="F211" s="231">
        <v>1311.0833333333335</v>
      </c>
      <c r="G211" s="231">
        <v>1296.0166666666669</v>
      </c>
      <c r="H211" s="231">
        <v>1348.5166666666669</v>
      </c>
      <c r="I211" s="231">
        <v>1363.5833333333335</v>
      </c>
      <c r="J211" s="231">
        <v>1374.7666666666669</v>
      </c>
      <c r="K211" s="230">
        <v>1352.4</v>
      </c>
      <c r="L211" s="230">
        <v>1326.15</v>
      </c>
      <c r="M211" s="230">
        <v>0.76056000000000001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382.3</v>
      </c>
      <c r="D212" s="231">
        <v>381.93333333333334</v>
      </c>
      <c r="E212" s="231">
        <v>380.41666666666669</v>
      </c>
      <c r="F212" s="231">
        <v>378.53333333333336</v>
      </c>
      <c r="G212" s="231">
        <v>377.01666666666671</v>
      </c>
      <c r="H212" s="231">
        <v>383.81666666666666</v>
      </c>
      <c r="I212" s="231">
        <v>385.33333333333331</v>
      </c>
      <c r="J212" s="231">
        <v>387.21666666666664</v>
      </c>
      <c r="K212" s="230">
        <v>383.45</v>
      </c>
      <c r="L212" s="230">
        <v>380.05</v>
      </c>
      <c r="M212" s="230">
        <v>28.583490000000001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16.100000000000001</v>
      </c>
      <c r="D213" s="231">
        <v>16.116666666666667</v>
      </c>
      <c r="E213" s="231">
        <v>15.983333333333334</v>
      </c>
      <c r="F213" s="231">
        <v>15.866666666666667</v>
      </c>
      <c r="G213" s="231">
        <v>15.733333333333334</v>
      </c>
      <c r="H213" s="231">
        <v>16.233333333333334</v>
      </c>
      <c r="I213" s="231">
        <v>16.366666666666667</v>
      </c>
      <c r="J213" s="231">
        <v>16.483333333333334</v>
      </c>
      <c r="K213" s="230">
        <v>16.25</v>
      </c>
      <c r="L213" s="230">
        <v>16</v>
      </c>
      <c r="M213" s="230">
        <v>767.80927999999994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189.45</v>
      </c>
      <c r="D214" s="231">
        <v>190.43333333333331</v>
      </c>
      <c r="E214" s="231">
        <v>188.01666666666662</v>
      </c>
      <c r="F214" s="231">
        <v>186.58333333333331</v>
      </c>
      <c r="G214" s="231">
        <v>184.16666666666663</v>
      </c>
      <c r="H214" s="231">
        <v>191.86666666666662</v>
      </c>
      <c r="I214" s="231">
        <v>194.2833333333333</v>
      </c>
      <c r="J214" s="231">
        <v>195.71666666666661</v>
      </c>
      <c r="K214" s="230">
        <v>192.85</v>
      </c>
      <c r="L214" s="230">
        <v>189</v>
      </c>
      <c r="M214" s="230">
        <v>44.01972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60.95</v>
      </c>
      <c r="D215" s="231">
        <v>61.983333333333327</v>
      </c>
      <c r="E215" s="231">
        <v>59.266666666666652</v>
      </c>
      <c r="F215" s="231">
        <v>57.583333333333321</v>
      </c>
      <c r="G215" s="231">
        <v>54.866666666666646</v>
      </c>
      <c r="H215" s="231">
        <v>63.666666666666657</v>
      </c>
      <c r="I215" s="231">
        <v>66.38333333333334</v>
      </c>
      <c r="J215" s="231">
        <v>68.066666666666663</v>
      </c>
      <c r="K215" s="230">
        <v>64.7</v>
      </c>
      <c r="L215" s="230">
        <v>60.3</v>
      </c>
      <c r="M215" s="230">
        <v>1278.54883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524.95000000000005</v>
      </c>
      <c r="D216" s="231">
        <v>525.76666666666677</v>
      </c>
      <c r="E216" s="231">
        <v>520.68333333333351</v>
      </c>
      <c r="F216" s="231">
        <v>516.41666666666674</v>
      </c>
      <c r="G216" s="231">
        <v>511.33333333333348</v>
      </c>
      <c r="H216" s="231">
        <v>530.03333333333353</v>
      </c>
      <c r="I216" s="231">
        <v>535.11666666666679</v>
      </c>
      <c r="J216" s="231">
        <v>539.38333333333355</v>
      </c>
      <c r="K216" s="230">
        <v>530.85</v>
      </c>
      <c r="L216" s="230">
        <v>521.5</v>
      </c>
      <c r="M216" s="230">
        <v>10.42675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G25" sqref="G2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2"/>
      <c r="B1" s="363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45056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5" t="s">
        <v>16</v>
      </c>
      <c r="B9" s="357" t="s">
        <v>18</v>
      </c>
      <c r="C9" s="361" t="s">
        <v>20</v>
      </c>
      <c r="D9" s="361" t="s">
        <v>21</v>
      </c>
      <c r="E9" s="352" t="s">
        <v>22</v>
      </c>
      <c r="F9" s="353"/>
      <c r="G9" s="354"/>
      <c r="H9" s="352" t="s">
        <v>23</v>
      </c>
      <c r="I9" s="353"/>
      <c r="J9" s="354"/>
      <c r="K9" s="23"/>
      <c r="L9" s="24"/>
      <c r="M9" s="50"/>
      <c r="N9" s="1"/>
      <c r="O9" s="1"/>
    </row>
    <row r="10" spans="1:15" ht="42.75" customHeight="1">
      <c r="A10" s="359"/>
      <c r="B10" s="360"/>
      <c r="C10" s="360"/>
      <c r="D10" s="36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4" t="s">
        <v>867</v>
      </c>
      <c r="C11" s="230">
        <v>401.35</v>
      </c>
      <c r="D11" s="231">
        <v>404.34999999999997</v>
      </c>
      <c r="E11" s="231">
        <v>396.69999999999993</v>
      </c>
      <c r="F11" s="231">
        <v>392.04999999999995</v>
      </c>
      <c r="G11" s="231">
        <v>384.39999999999992</v>
      </c>
      <c r="H11" s="231">
        <v>408.99999999999994</v>
      </c>
      <c r="I11" s="231">
        <v>416.64999999999992</v>
      </c>
      <c r="J11" s="231">
        <v>421.29999999999995</v>
      </c>
      <c r="K11" s="230">
        <v>412</v>
      </c>
      <c r="L11" s="230">
        <v>399.7</v>
      </c>
      <c r="M11" s="230">
        <v>5.8998100000000004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23927.45</v>
      </c>
      <c r="D12" s="231">
        <v>23934.133333333335</v>
      </c>
      <c r="E12" s="231">
        <v>23778.366666666669</v>
      </c>
      <c r="F12" s="231">
        <v>23629.283333333333</v>
      </c>
      <c r="G12" s="231">
        <v>23473.516666666666</v>
      </c>
      <c r="H12" s="231">
        <v>24083.216666666671</v>
      </c>
      <c r="I12" s="231">
        <v>24238.983333333341</v>
      </c>
      <c r="J12" s="231">
        <v>24388.066666666673</v>
      </c>
      <c r="K12" s="230">
        <v>24089.9</v>
      </c>
      <c r="L12" s="230">
        <v>23785.05</v>
      </c>
      <c r="M12" s="230">
        <v>0.13938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3807.05</v>
      </c>
      <c r="D13" s="231">
        <v>3796.3166666666671</v>
      </c>
      <c r="E13" s="231">
        <v>3775.7833333333342</v>
      </c>
      <c r="F13" s="231">
        <v>3744.5166666666673</v>
      </c>
      <c r="G13" s="231">
        <v>3723.9833333333345</v>
      </c>
      <c r="H13" s="231">
        <v>3827.5833333333339</v>
      </c>
      <c r="I13" s="231">
        <v>3848.1166666666668</v>
      </c>
      <c r="J13" s="231">
        <v>3879.3833333333337</v>
      </c>
      <c r="K13" s="230">
        <v>3816.85</v>
      </c>
      <c r="L13" s="230">
        <v>3765.05</v>
      </c>
      <c r="M13" s="230">
        <v>3.95444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1759.3</v>
      </c>
      <c r="D14" s="231">
        <v>1765.0833333333333</v>
      </c>
      <c r="E14" s="231">
        <v>1746.2166666666665</v>
      </c>
      <c r="F14" s="231">
        <v>1733.1333333333332</v>
      </c>
      <c r="G14" s="231">
        <v>1714.2666666666664</v>
      </c>
      <c r="H14" s="231">
        <v>1778.1666666666665</v>
      </c>
      <c r="I14" s="231">
        <v>1797.0333333333333</v>
      </c>
      <c r="J14" s="231">
        <v>1810.1166666666666</v>
      </c>
      <c r="K14" s="230">
        <v>1783.95</v>
      </c>
      <c r="L14" s="230">
        <v>1752</v>
      </c>
      <c r="M14" s="230">
        <v>4.3160499999999997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2698.05</v>
      </c>
      <c r="D15" s="231">
        <v>2711.3666666666668</v>
      </c>
      <c r="E15" s="231">
        <v>2677.6833333333334</v>
      </c>
      <c r="F15" s="231">
        <v>2657.3166666666666</v>
      </c>
      <c r="G15" s="231">
        <v>2623.6333333333332</v>
      </c>
      <c r="H15" s="231">
        <v>2731.7333333333336</v>
      </c>
      <c r="I15" s="231">
        <v>2765.416666666667</v>
      </c>
      <c r="J15" s="231">
        <v>2785.7833333333338</v>
      </c>
      <c r="K15" s="230">
        <v>2745.05</v>
      </c>
      <c r="L15" s="230">
        <v>2691</v>
      </c>
      <c r="M15" s="230">
        <v>0.26275999999999999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1183.4000000000001</v>
      </c>
      <c r="D16" s="231">
        <v>1185.5333333333335</v>
      </c>
      <c r="E16" s="231">
        <v>1175.0666666666671</v>
      </c>
      <c r="F16" s="231">
        <v>1166.7333333333336</v>
      </c>
      <c r="G16" s="231">
        <v>1156.2666666666671</v>
      </c>
      <c r="H16" s="231">
        <v>1193.866666666667</v>
      </c>
      <c r="I16" s="231">
        <v>1204.3333333333337</v>
      </c>
      <c r="J16" s="231">
        <v>1212.666666666667</v>
      </c>
      <c r="K16" s="230">
        <v>1196</v>
      </c>
      <c r="L16" s="230">
        <v>1177.2</v>
      </c>
      <c r="M16" s="230">
        <v>3.3416199999999998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700.1</v>
      </c>
      <c r="D17" s="231">
        <v>698.7166666666667</v>
      </c>
      <c r="E17" s="231">
        <v>692.48333333333335</v>
      </c>
      <c r="F17" s="231">
        <v>684.86666666666667</v>
      </c>
      <c r="G17" s="231">
        <v>678.63333333333333</v>
      </c>
      <c r="H17" s="231">
        <v>706.33333333333337</v>
      </c>
      <c r="I17" s="231">
        <v>712.56666666666672</v>
      </c>
      <c r="J17" s="231">
        <v>720.18333333333339</v>
      </c>
      <c r="K17" s="230">
        <v>704.95</v>
      </c>
      <c r="L17" s="230">
        <v>691.1</v>
      </c>
      <c r="M17" s="230">
        <v>21.971119999999999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437.5</v>
      </c>
      <c r="D18" s="231">
        <v>439.55</v>
      </c>
      <c r="E18" s="231">
        <v>432</v>
      </c>
      <c r="F18" s="231">
        <v>426.5</v>
      </c>
      <c r="G18" s="231">
        <v>418.95</v>
      </c>
      <c r="H18" s="231">
        <v>445.05</v>
      </c>
      <c r="I18" s="231">
        <v>452.60000000000008</v>
      </c>
      <c r="J18" s="231">
        <v>458.1</v>
      </c>
      <c r="K18" s="230">
        <v>447.1</v>
      </c>
      <c r="L18" s="230">
        <v>434.05</v>
      </c>
      <c r="M18" s="230">
        <v>1.73306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1489.9</v>
      </c>
      <c r="D19" s="231">
        <v>1484.8333333333333</v>
      </c>
      <c r="E19" s="231">
        <v>1472.1166666666666</v>
      </c>
      <c r="F19" s="231">
        <v>1454.3333333333333</v>
      </c>
      <c r="G19" s="231">
        <v>1441.6166666666666</v>
      </c>
      <c r="H19" s="231">
        <v>1502.6166666666666</v>
      </c>
      <c r="I19" s="231">
        <v>1515.3333333333333</v>
      </c>
      <c r="J19" s="231">
        <v>1533.1166666666666</v>
      </c>
      <c r="K19" s="230">
        <v>1497.55</v>
      </c>
      <c r="L19" s="230">
        <v>1467.05</v>
      </c>
      <c r="M19" s="230">
        <v>4.4146599999999996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21929.3</v>
      </c>
      <c r="D20" s="231">
        <v>22088.433333333334</v>
      </c>
      <c r="E20" s="231">
        <v>21476.866666666669</v>
      </c>
      <c r="F20" s="231">
        <v>21024.433333333334</v>
      </c>
      <c r="G20" s="231">
        <v>20412.866666666669</v>
      </c>
      <c r="H20" s="231">
        <v>22540.866666666669</v>
      </c>
      <c r="I20" s="231">
        <v>23152.433333333334</v>
      </c>
      <c r="J20" s="231">
        <v>23604.866666666669</v>
      </c>
      <c r="K20" s="230">
        <v>22700</v>
      </c>
      <c r="L20" s="230">
        <v>21636</v>
      </c>
      <c r="M20" s="230">
        <v>0.26496999999999998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1896.1</v>
      </c>
      <c r="D21" s="231">
        <v>1905.0666666666666</v>
      </c>
      <c r="E21" s="231">
        <v>1880.1333333333332</v>
      </c>
      <c r="F21" s="231">
        <v>1864.1666666666665</v>
      </c>
      <c r="G21" s="231">
        <v>1839.2333333333331</v>
      </c>
      <c r="H21" s="231">
        <v>1921.0333333333333</v>
      </c>
      <c r="I21" s="231">
        <v>1945.9666666666667</v>
      </c>
      <c r="J21" s="231">
        <v>1961.9333333333334</v>
      </c>
      <c r="K21" s="230">
        <v>1930</v>
      </c>
      <c r="L21" s="230">
        <v>1889.1</v>
      </c>
      <c r="M21" s="230">
        <v>27.00563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903.15</v>
      </c>
      <c r="D22" s="231">
        <v>910.4666666666667</v>
      </c>
      <c r="E22" s="231">
        <v>892.03333333333342</v>
      </c>
      <c r="F22" s="231">
        <v>880.91666666666674</v>
      </c>
      <c r="G22" s="231">
        <v>862.48333333333346</v>
      </c>
      <c r="H22" s="231">
        <v>921.58333333333337</v>
      </c>
      <c r="I22" s="231">
        <v>940.01666666666677</v>
      </c>
      <c r="J22" s="231">
        <v>951.13333333333333</v>
      </c>
      <c r="K22" s="230">
        <v>928.9</v>
      </c>
      <c r="L22" s="230">
        <v>899.35</v>
      </c>
      <c r="M22" s="230">
        <v>34.769770000000001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690.5</v>
      </c>
      <c r="D23" s="231">
        <v>690.30000000000007</v>
      </c>
      <c r="E23" s="231">
        <v>684.70000000000016</v>
      </c>
      <c r="F23" s="231">
        <v>678.90000000000009</v>
      </c>
      <c r="G23" s="231">
        <v>673.30000000000018</v>
      </c>
      <c r="H23" s="231">
        <v>696.10000000000014</v>
      </c>
      <c r="I23" s="231">
        <v>701.7</v>
      </c>
      <c r="J23" s="231">
        <v>707.50000000000011</v>
      </c>
      <c r="K23" s="230">
        <v>695.9</v>
      </c>
      <c r="L23" s="230">
        <v>684.5</v>
      </c>
      <c r="M23" s="230">
        <v>40.293120000000002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845.1</v>
      </c>
      <c r="D24" s="231">
        <v>855.81666666666661</v>
      </c>
      <c r="E24" s="231">
        <v>828.28333333333319</v>
      </c>
      <c r="F24" s="231">
        <v>811.46666666666658</v>
      </c>
      <c r="G24" s="231">
        <v>783.93333333333317</v>
      </c>
      <c r="H24" s="231">
        <v>872.63333333333321</v>
      </c>
      <c r="I24" s="231">
        <v>900.16666666666652</v>
      </c>
      <c r="J24" s="231">
        <v>916.98333333333323</v>
      </c>
      <c r="K24" s="230">
        <v>883.35</v>
      </c>
      <c r="L24" s="230">
        <v>839</v>
      </c>
      <c r="M24" s="230">
        <v>10.24558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901.6</v>
      </c>
      <c r="D25" s="231">
        <v>913.06666666666661</v>
      </c>
      <c r="E25" s="231">
        <v>890.13333333333321</v>
      </c>
      <c r="F25" s="231">
        <v>878.66666666666663</v>
      </c>
      <c r="G25" s="231">
        <v>855.73333333333323</v>
      </c>
      <c r="H25" s="231">
        <v>924.53333333333319</v>
      </c>
      <c r="I25" s="231">
        <v>947.46666666666658</v>
      </c>
      <c r="J25" s="231">
        <v>958.93333333333317</v>
      </c>
      <c r="K25" s="230">
        <v>936</v>
      </c>
      <c r="L25" s="230">
        <v>901.6</v>
      </c>
      <c r="M25" s="230">
        <v>25.95054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390.3</v>
      </c>
      <c r="D26" s="231">
        <v>392.5</v>
      </c>
      <c r="E26" s="231">
        <v>387.8</v>
      </c>
      <c r="F26" s="231">
        <v>385.3</v>
      </c>
      <c r="G26" s="231">
        <v>380.6</v>
      </c>
      <c r="H26" s="231">
        <v>395</v>
      </c>
      <c r="I26" s="231">
        <v>399.70000000000005</v>
      </c>
      <c r="J26" s="231">
        <v>402.2</v>
      </c>
      <c r="K26" s="230">
        <v>397.2</v>
      </c>
      <c r="L26" s="230">
        <v>390</v>
      </c>
      <c r="M26" s="230">
        <v>9.3537499999999998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170.9</v>
      </c>
      <c r="D27" s="231">
        <v>171.81666666666669</v>
      </c>
      <c r="E27" s="231">
        <v>168.53333333333339</v>
      </c>
      <c r="F27" s="231">
        <v>166.16666666666669</v>
      </c>
      <c r="G27" s="231">
        <v>162.88333333333338</v>
      </c>
      <c r="H27" s="231">
        <v>174.18333333333339</v>
      </c>
      <c r="I27" s="231">
        <v>177.4666666666667</v>
      </c>
      <c r="J27" s="231">
        <v>179.8333333333334</v>
      </c>
      <c r="K27" s="230">
        <v>175.1</v>
      </c>
      <c r="L27" s="230">
        <v>169.45</v>
      </c>
      <c r="M27" s="230">
        <v>30.819839999999999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204.55</v>
      </c>
      <c r="D28" s="231">
        <v>207.13333333333335</v>
      </c>
      <c r="E28" s="231">
        <v>201.4666666666667</v>
      </c>
      <c r="F28" s="231">
        <v>198.38333333333335</v>
      </c>
      <c r="G28" s="231">
        <v>192.7166666666667</v>
      </c>
      <c r="H28" s="231">
        <v>210.2166666666667</v>
      </c>
      <c r="I28" s="231">
        <v>215.88333333333338</v>
      </c>
      <c r="J28" s="231">
        <v>218.9666666666667</v>
      </c>
      <c r="K28" s="230">
        <v>212.8</v>
      </c>
      <c r="L28" s="230">
        <v>204.05</v>
      </c>
      <c r="M28" s="230">
        <v>83.438509999999994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362.85</v>
      </c>
      <c r="D29" s="231">
        <v>360.91666666666669</v>
      </c>
      <c r="E29" s="231">
        <v>357.93333333333339</v>
      </c>
      <c r="F29" s="231">
        <v>353.01666666666671</v>
      </c>
      <c r="G29" s="231">
        <v>350.03333333333342</v>
      </c>
      <c r="H29" s="231">
        <v>365.83333333333337</v>
      </c>
      <c r="I29" s="231">
        <v>368.81666666666661</v>
      </c>
      <c r="J29" s="231">
        <v>373.73333333333335</v>
      </c>
      <c r="K29" s="230">
        <v>363.9</v>
      </c>
      <c r="L29" s="230">
        <v>356</v>
      </c>
      <c r="M29" s="230">
        <v>0.70569000000000004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395.25</v>
      </c>
      <c r="D30" s="231">
        <v>397.55</v>
      </c>
      <c r="E30" s="231">
        <v>390</v>
      </c>
      <c r="F30" s="231">
        <v>384.75</v>
      </c>
      <c r="G30" s="231">
        <v>377.2</v>
      </c>
      <c r="H30" s="231">
        <v>402.8</v>
      </c>
      <c r="I30" s="231">
        <v>410.35000000000008</v>
      </c>
      <c r="J30" s="231">
        <v>415.6</v>
      </c>
      <c r="K30" s="230">
        <v>405.1</v>
      </c>
      <c r="L30" s="230">
        <v>392.3</v>
      </c>
      <c r="M30" s="230">
        <v>2.3207200000000001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931.7</v>
      </c>
      <c r="D31" s="231">
        <v>944.65</v>
      </c>
      <c r="E31" s="231">
        <v>912.05</v>
      </c>
      <c r="F31" s="231">
        <v>892.4</v>
      </c>
      <c r="G31" s="231">
        <v>859.8</v>
      </c>
      <c r="H31" s="231">
        <v>964.3</v>
      </c>
      <c r="I31" s="231">
        <v>996.90000000000009</v>
      </c>
      <c r="J31" s="231">
        <v>1016.55</v>
      </c>
      <c r="K31" s="230">
        <v>977.25</v>
      </c>
      <c r="L31" s="230">
        <v>925</v>
      </c>
      <c r="M31" s="230">
        <v>2.6983799999999998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944.7</v>
      </c>
      <c r="D32" s="231">
        <v>944.23333333333323</v>
      </c>
      <c r="E32" s="231">
        <v>939.46666666666647</v>
      </c>
      <c r="F32" s="231">
        <v>934.23333333333323</v>
      </c>
      <c r="G32" s="231">
        <v>929.46666666666647</v>
      </c>
      <c r="H32" s="231">
        <v>949.46666666666647</v>
      </c>
      <c r="I32" s="231">
        <v>954.23333333333312</v>
      </c>
      <c r="J32" s="231">
        <v>959.46666666666647</v>
      </c>
      <c r="K32" s="230">
        <v>949</v>
      </c>
      <c r="L32" s="230">
        <v>939</v>
      </c>
      <c r="M32" s="230">
        <v>2.77319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1279.6500000000001</v>
      </c>
      <c r="D33" s="231">
        <v>1281.1333333333334</v>
      </c>
      <c r="E33" s="231">
        <v>1268.2666666666669</v>
      </c>
      <c r="F33" s="231">
        <v>1256.8833333333334</v>
      </c>
      <c r="G33" s="231">
        <v>1244.0166666666669</v>
      </c>
      <c r="H33" s="231">
        <v>1292.5166666666669</v>
      </c>
      <c r="I33" s="231">
        <v>1305.3833333333332</v>
      </c>
      <c r="J33" s="231">
        <v>1316.7666666666669</v>
      </c>
      <c r="K33" s="230">
        <v>1294</v>
      </c>
      <c r="L33" s="230">
        <v>1269.75</v>
      </c>
      <c r="M33" s="230">
        <v>0.53337000000000001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572.04999999999995</v>
      </c>
      <c r="D34" s="231">
        <v>579.69999999999993</v>
      </c>
      <c r="E34" s="231">
        <v>561.39999999999986</v>
      </c>
      <c r="F34" s="231">
        <v>550.74999999999989</v>
      </c>
      <c r="G34" s="231">
        <v>532.44999999999982</v>
      </c>
      <c r="H34" s="231">
        <v>590.34999999999991</v>
      </c>
      <c r="I34" s="231">
        <v>608.64999999999986</v>
      </c>
      <c r="J34" s="231">
        <v>619.29999999999995</v>
      </c>
      <c r="K34" s="230">
        <v>598</v>
      </c>
      <c r="L34" s="230">
        <v>569.04999999999995</v>
      </c>
      <c r="M34" s="230">
        <v>1.8091200000000001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3618.05</v>
      </c>
      <c r="D35" s="231">
        <v>3586.1833333333329</v>
      </c>
      <c r="E35" s="231">
        <v>3547.3666666666659</v>
      </c>
      <c r="F35" s="231">
        <v>3476.6833333333329</v>
      </c>
      <c r="G35" s="231">
        <v>3437.8666666666659</v>
      </c>
      <c r="H35" s="231">
        <v>3656.8666666666659</v>
      </c>
      <c r="I35" s="231">
        <v>3695.6833333333325</v>
      </c>
      <c r="J35" s="231">
        <v>3766.3666666666659</v>
      </c>
      <c r="K35" s="230">
        <v>3625</v>
      </c>
      <c r="L35" s="230">
        <v>3515.5</v>
      </c>
      <c r="M35" s="230">
        <v>5.9080199999999996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2536.4499999999998</v>
      </c>
      <c r="D36" s="231">
        <v>2542.0666666666666</v>
      </c>
      <c r="E36" s="231">
        <v>2514.6833333333334</v>
      </c>
      <c r="F36" s="231">
        <v>2492.916666666667</v>
      </c>
      <c r="G36" s="231">
        <v>2465.5333333333338</v>
      </c>
      <c r="H36" s="231">
        <v>2563.833333333333</v>
      </c>
      <c r="I36" s="231">
        <v>2591.2166666666662</v>
      </c>
      <c r="J36" s="231">
        <v>2612.9833333333327</v>
      </c>
      <c r="K36" s="230">
        <v>2569.4499999999998</v>
      </c>
      <c r="L36" s="230">
        <v>2520.3000000000002</v>
      </c>
      <c r="M36" s="230">
        <v>0.18164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13.65</v>
      </c>
      <c r="D37" s="231">
        <v>13.766666666666666</v>
      </c>
      <c r="E37" s="231">
        <v>13.333333333333332</v>
      </c>
      <c r="F37" s="231">
        <v>13.016666666666666</v>
      </c>
      <c r="G37" s="231">
        <v>12.583333333333332</v>
      </c>
      <c r="H37" s="231">
        <v>14.083333333333332</v>
      </c>
      <c r="I37" s="231">
        <v>14.516666666666666</v>
      </c>
      <c r="J37" s="231">
        <v>14.833333333333332</v>
      </c>
      <c r="K37" s="230">
        <v>14.2</v>
      </c>
      <c r="L37" s="230">
        <v>13.45</v>
      </c>
      <c r="M37" s="230">
        <v>79.189989999999995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622.29999999999995</v>
      </c>
      <c r="D38" s="231">
        <v>623.44999999999993</v>
      </c>
      <c r="E38" s="231">
        <v>616.39999999999986</v>
      </c>
      <c r="F38" s="231">
        <v>610.49999999999989</v>
      </c>
      <c r="G38" s="231">
        <v>603.44999999999982</v>
      </c>
      <c r="H38" s="231">
        <v>629.34999999999991</v>
      </c>
      <c r="I38" s="231">
        <v>636.39999999999986</v>
      </c>
      <c r="J38" s="231">
        <v>642.29999999999995</v>
      </c>
      <c r="K38" s="230">
        <v>630.5</v>
      </c>
      <c r="L38" s="230">
        <v>617.54999999999995</v>
      </c>
      <c r="M38" s="230">
        <v>3.7505700000000002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1809.75</v>
      </c>
      <c r="D39" s="231">
        <v>1820.95</v>
      </c>
      <c r="E39" s="231">
        <v>1794.5</v>
      </c>
      <c r="F39" s="231">
        <v>1779.25</v>
      </c>
      <c r="G39" s="231">
        <v>1752.8</v>
      </c>
      <c r="H39" s="231">
        <v>1836.2</v>
      </c>
      <c r="I39" s="231">
        <v>1862.6500000000003</v>
      </c>
      <c r="J39" s="231">
        <v>1877.9</v>
      </c>
      <c r="K39" s="230">
        <v>1847.4</v>
      </c>
      <c r="L39" s="230">
        <v>1805.7</v>
      </c>
      <c r="M39" s="230">
        <v>0.50929999999999997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405.65</v>
      </c>
      <c r="D40" s="231">
        <v>407.16666666666669</v>
      </c>
      <c r="E40" s="231">
        <v>401.93333333333339</v>
      </c>
      <c r="F40" s="231">
        <v>398.2166666666667</v>
      </c>
      <c r="G40" s="231">
        <v>392.98333333333341</v>
      </c>
      <c r="H40" s="231">
        <v>410.88333333333338</v>
      </c>
      <c r="I40" s="231">
        <v>416.11666666666662</v>
      </c>
      <c r="J40" s="231">
        <v>419.83333333333337</v>
      </c>
      <c r="K40" s="230">
        <v>412.4</v>
      </c>
      <c r="L40" s="230">
        <v>403.45</v>
      </c>
      <c r="M40" s="230">
        <v>74.017930000000007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1300.1500000000001</v>
      </c>
      <c r="D41" s="231">
        <v>1293.6000000000001</v>
      </c>
      <c r="E41" s="231">
        <v>1277.2000000000003</v>
      </c>
      <c r="F41" s="231">
        <v>1254.2500000000002</v>
      </c>
      <c r="G41" s="231">
        <v>1237.8500000000004</v>
      </c>
      <c r="H41" s="231">
        <v>1316.5500000000002</v>
      </c>
      <c r="I41" s="231">
        <v>1332.9500000000003</v>
      </c>
      <c r="J41" s="231">
        <v>1355.9</v>
      </c>
      <c r="K41" s="230">
        <v>1310</v>
      </c>
      <c r="L41" s="230">
        <v>1270.6500000000001</v>
      </c>
      <c r="M41" s="230">
        <v>6.06053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1136.55</v>
      </c>
      <c r="D42" s="231">
        <v>1129.5166666666667</v>
      </c>
      <c r="E42" s="231">
        <v>1112.0333333333333</v>
      </c>
      <c r="F42" s="231">
        <v>1087.5166666666667</v>
      </c>
      <c r="G42" s="231">
        <v>1070.0333333333333</v>
      </c>
      <c r="H42" s="231">
        <v>1154.0333333333333</v>
      </c>
      <c r="I42" s="231">
        <v>1171.5166666666664</v>
      </c>
      <c r="J42" s="231">
        <v>1196.0333333333333</v>
      </c>
      <c r="K42" s="230">
        <v>1147</v>
      </c>
      <c r="L42" s="230">
        <v>1105</v>
      </c>
      <c r="M42" s="230">
        <v>4.0352300000000003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4593.05</v>
      </c>
      <c r="D43" s="231">
        <v>4607.75</v>
      </c>
      <c r="E43" s="231">
        <v>4567.6000000000004</v>
      </c>
      <c r="F43" s="231">
        <v>4542.1500000000005</v>
      </c>
      <c r="G43" s="231">
        <v>4502.0000000000009</v>
      </c>
      <c r="H43" s="231">
        <v>4633.2</v>
      </c>
      <c r="I43" s="231">
        <v>4673.3499999999995</v>
      </c>
      <c r="J43" s="231">
        <v>4698.7999999999993</v>
      </c>
      <c r="K43" s="230">
        <v>4647.8999999999996</v>
      </c>
      <c r="L43" s="230">
        <v>4582.3</v>
      </c>
      <c r="M43" s="230">
        <v>2.0756600000000001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381.6</v>
      </c>
      <c r="D44" s="231">
        <v>379.9666666666667</v>
      </c>
      <c r="E44" s="231">
        <v>376.63333333333338</v>
      </c>
      <c r="F44" s="231">
        <v>371.66666666666669</v>
      </c>
      <c r="G44" s="231">
        <v>368.33333333333337</v>
      </c>
      <c r="H44" s="231">
        <v>384.93333333333339</v>
      </c>
      <c r="I44" s="231">
        <v>388.26666666666665</v>
      </c>
      <c r="J44" s="231">
        <v>393.23333333333341</v>
      </c>
      <c r="K44" s="230">
        <v>383.3</v>
      </c>
      <c r="L44" s="230">
        <v>375</v>
      </c>
      <c r="M44" s="230">
        <v>65.855779999999996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258.39999999999998</v>
      </c>
      <c r="D45" s="231">
        <v>260.95</v>
      </c>
      <c r="E45" s="231">
        <v>254.25</v>
      </c>
      <c r="F45" s="231">
        <v>250.10000000000002</v>
      </c>
      <c r="G45" s="231">
        <v>243.40000000000003</v>
      </c>
      <c r="H45" s="231">
        <v>265.09999999999997</v>
      </c>
      <c r="I45" s="231">
        <v>271.7999999999999</v>
      </c>
      <c r="J45" s="231">
        <v>275.94999999999993</v>
      </c>
      <c r="K45" s="230">
        <v>267.64999999999998</v>
      </c>
      <c r="L45" s="230">
        <v>256.8</v>
      </c>
      <c r="M45" s="230">
        <v>2.3144200000000001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487.75</v>
      </c>
      <c r="D46" s="231">
        <v>491.0333333333333</v>
      </c>
      <c r="E46" s="231">
        <v>481.71666666666658</v>
      </c>
      <c r="F46" s="231">
        <v>475.68333333333328</v>
      </c>
      <c r="G46" s="231">
        <v>466.36666666666656</v>
      </c>
      <c r="H46" s="231">
        <v>497.06666666666661</v>
      </c>
      <c r="I46" s="231">
        <v>506.38333333333333</v>
      </c>
      <c r="J46" s="231">
        <v>512.41666666666663</v>
      </c>
      <c r="K46" s="230">
        <v>500.35</v>
      </c>
      <c r="L46" s="230">
        <v>485</v>
      </c>
      <c r="M46" s="230">
        <v>0.53352999999999995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147.05000000000001</v>
      </c>
      <c r="D47" s="231">
        <v>147.45000000000002</v>
      </c>
      <c r="E47" s="231">
        <v>146.10000000000002</v>
      </c>
      <c r="F47" s="231">
        <v>145.15</v>
      </c>
      <c r="G47" s="231">
        <v>143.80000000000001</v>
      </c>
      <c r="H47" s="231">
        <v>148.40000000000003</v>
      </c>
      <c r="I47" s="231">
        <v>149.75</v>
      </c>
      <c r="J47" s="231">
        <v>150.70000000000005</v>
      </c>
      <c r="K47" s="230">
        <v>148.80000000000001</v>
      </c>
      <c r="L47" s="230">
        <v>146.5</v>
      </c>
      <c r="M47" s="230">
        <v>50.552990000000001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3034.8</v>
      </c>
      <c r="D48" s="231">
        <v>3040.1166666666668</v>
      </c>
      <c r="E48" s="231">
        <v>3005.4333333333334</v>
      </c>
      <c r="F48" s="231">
        <v>2976.0666666666666</v>
      </c>
      <c r="G48" s="231">
        <v>2941.3833333333332</v>
      </c>
      <c r="H48" s="231">
        <v>3069.4833333333336</v>
      </c>
      <c r="I48" s="231">
        <v>3104.166666666667</v>
      </c>
      <c r="J48" s="231">
        <v>3133.5333333333338</v>
      </c>
      <c r="K48" s="230">
        <v>3074.8</v>
      </c>
      <c r="L48" s="230">
        <v>3010.75</v>
      </c>
      <c r="M48" s="230">
        <v>10.2585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243.6</v>
      </c>
      <c r="D49" s="231">
        <v>244.81666666666663</v>
      </c>
      <c r="E49" s="231">
        <v>239.18333333333328</v>
      </c>
      <c r="F49" s="231">
        <v>234.76666666666665</v>
      </c>
      <c r="G49" s="231">
        <v>229.1333333333333</v>
      </c>
      <c r="H49" s="231">
        <v>249.23333333333326</v>
      </c>
      <c r="I49" s="231">
        <v>254.86666666666665</v>
      </c>
      <c r="J49" s="231">
        <v>259.28333333333325</v>
      </c>
      <c r="K49" s="230">
        <v>250.45</v>
      </c>
      <c r="L49" s="230">
        <v>240.4</v>
      </c>
      <c r="M49" s="230">
        <v>2.1729699999999998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3211</v>
      </c>
      <c r="D50" s="231">
        <v>3209.2333333333336</v>
      </c>
      <c r="E50" s="231">
        <v>3183.7666666666673</v>
      </c>
      <c r="F50" s="231">
        <v>3156.5333333333338</v>
      </c>
      <c r="G50" s="231">
        <v>3131.0666666666675</v>
      </c>
      <c r="H50" s="231">
        <v>3236.4666666666672</v>
      </c>
      <c r="I50" s="231">
        <v>3261.9333333333334</v>
      </c>
      <c r="J50" s="231">
        <v>3289.166666666667</v>
      </c>
      <c r="K50" s="230">
        <v>3234.7</v>
      </c>
      <c r="L50" s="230">
        <v>3182</v>
      </c>
      <c r="M50" s="230">
        <v>0.14357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1548.25</v>
      </c>
      <c r="D51" s="231">
        <v>1551.1499999999999</v>
      </c>
      <c r="E51" s="231">
        <v>1537.2999999999997</v>
      </c>
      <c r="F51" s="231">
        <v>1526.35</v>
      </c>
      <c r="G51" s="231">
        <v>1512.4999999999998</v>
      </c>
      <c r="H51" s="231">
        <v>1562.0999999999997</v>
      </c>
      <c r="I51" s="231">
        <v>1575.9499999999996</v>
      </c>
      <c r="J51" s="231">
        <v>1586.8999999999996</v>
      </c>
      <c r="K51" s="230">
        <v>1565</v>
      </c>
      <c r="L51" s="230">
        <v>1540.2</v>
      </c>
      <c r="M51" s="230">
        <v>5.2165499999999998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6806.55</v>
      </c>
      <c r="D52" s="231">
        <v>6775.4833333333336</v>
      </c>
      <c r="E52" s="231">
        <v>6731.0666666666675</v>
      </c>
      <c r="F52" s="231">
        <v>6655.5833333333339</v>
      </c>
      <c r="G52" s="231">
        <v>6611.1666666666679</v>
      </c>
      <c r="H52" s="231">
        <v>6850.9666666666672</v>
      </c>
      <c r="I52" s="231">
        <v>6895.3833333333332</v>
      </c>
      <c r="J52" s="231">
        <v>6970.8666666666668</v>
      </c>
      <c r="K52" s="230">
        <v>6819.9</v>
      </c>
      <c r="L52" s="230">
        <v>6700</v>
      </c>
      <c r="M52" s="230">
        <v>0.76468999999999998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614.15</v>
      </c>
      <c r="D53" s="231">
        <v>616.01666666666665</v>
      </c>
      <c r="E53" s="231">
        <v>610.13333333333333</v>
      </c>
      <c r="F53" s="231">
        <v>606.11666666666667</v>
      </c>
      <c r="G53" s="231">
        <v>600.23333333333335</v>
      </c>
      <c r="H53" s="231">
        <v>620.0333333333333</v>
      </c>
      <c r="I53" s="231">
        <v>625.91666666666652</v>
      </c>
      <c r="J53" s="231">
        <v>629.93333333333328</v>
      </c>
      <c r="K53" s="230">
        <v>621.9</v>
      </c>
      <c r="L53" s="230">
        <v>612</v>
      </c>
      <c r="M53" s="230">
        <v>8.1496499999999994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367</v>
      </c>
      <c r="D54" s="231">
        <v>369.98333333333335</v>
      </c>
      <c r="E54" s="231">
        <v>363.06666666666672</v>
      </c>
      <c r="F54" s="231">
        <v>359.13333333333338</v>
      </c>
      <c r="G54" s="231">
        <v>352.21666666666675</v>
      </c>
      <c r="H54" s="231">
        <v>373.91666666666669</v>
      </c>
      <c r="I54" s="231">
        <v>380.83333333333331</v>
      </c>
      <c r="J54" s="231">
        <v>384.76666666666665</v>
      </c>
      <c r="K54" s="230">
        <v>376.9</v>
      </c>
      <c r="L54" s="230">
        <v>366.05</v>
      </c>
      <c r="M54" s="230">
        <v>1.03725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3659.7</v>
      </c>
      <c r="D55" s="231">
        <v>3683.2999999999997</v>
      </c>
      <c r="E55" s="231">
        <v>3616.5999999999995</v>
      </c>
      <c r="F55" s="231">
        <v>3573.4999999999995</v>
      </c>
      <c r="G55" s="231">
        <v>3506.7999999999993</v>
      </c>
      <c r="H55" s="231">
        <v>3726.3999999999996</v>
      </c>
      <c r="I55" s="231">
        <v>3793.0999999999995</v>
      </c>
      <c r="J55" s="231">
        <v>3836.2</v>
      </c>
      <c r="K55" s="230">
        <v>3750</v>
      </c>
      <c r="L55" s="230">
        <v>3640.2</v>
      </c>
      <c r="M55" s="230">
        <v>3.8575499999999998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888.25</v>
      </c>
      <c r="D56" s="231">
        <v>886.15</v>
      </c>
      <c r="E56" s="231">
        <v>882.09999999999991</v>
      </c>
      <c r="F56" s="231">
        <v>875.94999999999993</v>
      </c>
      <c r="G56" s="231">
        <v>871.89999999999986</v>
      </c>
      <c r="H56" s="231">
        <v>892.3</v>
      </c>
      <c r="I56" s="231">
        <v>896.34999999999991</v>
      </c>
      <c r="J56" s="231">
        <v>902.5</v>
      </c>
      <c r="K56" s="230">
        <v>890.2</v>
      </c>
      <c r="L56" s="230">
        <v>880</v>
      </c>
      <c r="M56" s="230">
        <v>121.17151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2425.15</v>
      </c>
      <c r="D57" s="231">
        <v>2424.4166666666665</v>
      </c>
      <c r="E57" s="231">
        <v>2398.833333333333</v>
      </c>
      <c r="F57" s="231">
        <v>2372.5166666666664</v>
      </c>
      <c r="G57" s="231">
        <v>2346.9333333333329</v>
      </c>
      <c r="H57" s="231">
        <v>2450.7333333333331</v>
      </c>
      <c r="I57" s="231">
        <v>2476.3166666666662</v>
      </c>
      <c r="J57" s="231">
        <v>2502.6333333333332</v>
      </c>
      <c r="K57" s="230">
        <v>2450</v>
      </c>
      <c r="L57" s="230">
        <v>2398.1</v>
      </c>
      <c r="M57" s="230">
        <v>9.2520000000000005E-2</v>
      </c>
      <c r="N57" s="1"/>
      <c r="O57" s="1"/>
    </row>
    <row r="58" spans="1:15" ht="12.75" customHeight="1">
      <c r="A58" s="30">
        <v>48</v>
      </c>
      <c r="B58" s="216" t="s">
        <v>870</v>
      </c>
      <c r="C58" s="230">
        <v>1411.4</v>
      </c>
      <c r="D58" s="231">
        <v>1403.3999999999999</v>
      </c>
      <c r="E58" s="231">
        <v>1386.7999999999997</v>
      </c>
      <c r="F58" s="231">
        <v>1362.1999999999998</v>
      </c>
      <c r="G58" s="231">
        <v>1345.5999999999997</v>
      </c>
      <c r="H58" s="231">
        <v>1427.9999999999998</v>
      </c>
      <c r="I58" s="231">
        <v>1444.5999999999997</v>
      </c>
      <c r="J58" s="231">
        <v>1469.1999999999998</v>
      </c>
      <c r="K58" s="230">
        <v>1420</v>
      </c>
      <c r="L58" s="230">
        <v>1378.8</v>
      </c>
      <c r="M58" s="230">
        <v>2.52454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530.85</v>
      </c>
      <c r="D59" s="231">
        <v>535.08333333333337</v>
      </c>
      <c r="E59" s="231">
        <v>523.86666666666679</v>
      </c>
      <c r="F59" s="231">
        <v>516.88333333333344</v>
      </c>
      <c r="G59" s="231">
        <v>505.66666666666686</v>
      </c>
      <c r="H59" s="231">
        <v>542.06666666666672</v>
      </c>
      <c r="I59" s="231">
        <v>553.28333333333319</v>
      </c>
      <c r="J59" s="231">
        <v>560.26666666666665</v>
      </c>
      <c r="K59" s="230">
        <v>546.29999999999995</v>
      </c>
      <c r="L59" s="230">
        <v>528.1</v>
      </c>
      <c r="M59" s="230">
        <v>13.010450000000001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4528.8500000000004</v>
      </c>
      <c r="D60" s="231">
        <v>4541.833333333333</v>
      </c>
      <c r="E60" s="231">
        <v>4506.6666666666661</v>
      </c>
      <c r="F60" s="231">
        <v>4484.4833333333327</v>
      </c>
      <c r="G60" s="231">
        <v>4449.3166666666657</v>
      </c>
      <c r="H60" s="231">
        <v>4564.0166666666664</v>
      </c>
      <c r="I60" s="231">
        <v>4599.1833333333325</v>
      </c>
      <c r="J60" s="231">
        <v>4621.3666666666668</v>
      </c>
      <c r="K60" s="230">
        <v>4577</v>
      </c>
      <c r="L60" s="230">
        <v>4519.6499999999996</v>
      </c>
      <c r="M60" s="230">
        <v>3.2908300000000001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1173.05</v>
      </c>
      <c r="D61" s="231">
        <v>1172.1333333333332</v>
      </c>
      <c r="E61" s="231">
        <v>1145.9166666666665</v>
      </c>
      <c r="F61" s="231">
        <v>1118.7833333333333</v>
      </c>
      <c r="G61" s="231">
        <v>1092.5666666666666</v>
      </c>
      <c r="H61" s="231">
        <v>1199.2666666666664</v>
      </c>
      <c r="I61" s="231">
        <v>1225.4833333333331</v>
      </c>
      <c r="J61" s="231">
        <v>1252.6166666666663</v>
      </c>
      <c r="K61" s="230">
        <v>1198.3499999999999</v>
      </c>
      <c r="L61" s="230">
        <v>1145</v>
      </c>
      <c r="M61" s="230">
        <v>1.02254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6552.25</v>
      </c>
      <c r="D62" s="231">
        <v>6611.3666666666659</v>
      </c>
      <c r="E62" s="231">
        <v>6482.8833333333314</v>
      </c>
      <c r="F62" s="231">
        <v>6413.5166666666655</v>
      </c>
      <c r="G62" s="231">
        <v>6285.033333333331</v>
      </c>
      <c r="H62" s="231">
        <v>6680.7333333333318</v>
      </c>
      <c r="I62" s="231">
        <v>6809.2166666666672</v>
      </c>
      <c r="J62" s="231">
        <v>6878.5833333333321</v>
      </c>
      <c r="K62" s="230">
        <v>6739.85</v>
      </c>
      <c r="L62" s="230">
        <v>6542</v>
      </c>
      <c r="M62" s="230">
        <v>21.307700000000001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1408.7</v>
      </c>
      <c r="D63" s="231">
        <v>1419.3</v>
      </c>
      <c r="E63" s="231">
        <v>1391.8999999999999</v>
      </c>
      <c r="F63" s="231">
        <v>1375.1</v>
      </c>
      <c r="G63" s="231">
        <v>1347.6999999999998</v>
      </c>
      <c r="H63" s="231">
        <v>1436.1</v>
      </c>
      <c r="I63" s="231">
        <v>1463.5</v>
      </c>
      <c r="J63" s="231">
        <v>1480.3</v>
      </c>
      <c r="K63" s="230">
        <v>1446.7</v>
      </c>
      <c r="L63" s="230">
        <v>1402.5</v>
      </c>
      <c r="M63" s="230">
        <v>37.727449999999997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6915.4</v>
      </c>
      <c r="D64" s="231">
        <v>6894.3666666666659</v>
      </c>
      <c r="E64" s="231">
        <v>6862.4833333333318</v>
      </c>
      <c r="F64" s="231">
        <v>6809.5666666666657</v>
      </c>
      <c r="G64" s="231">
        <v>6777.6833333333316</v>
      </c>
      <c r="H64" s="231">
        <v>6947.2833333333319</v>
      </c>
      <c r="I64" s="231">
        <v>6979.1666666666652</v>
      </c>
      <c r="J64" s="231">
        <v>7032.0833333333321</v>
      </c>
      <c r="K64" s="230">
        <v>6926.25</v>
      </c>
      <c r="L64" s="230">
        <v>6841.45</v>
      </c>
      <c r="M64" s="230">
        <v>0.17849999999999999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2387.0500000000002</v>
      </c>
      <c r="D65" s="231">
        <v>2391.2999999999997</v>
      </c>
      <c r="E65" s="231">
        <v>2365.7499999999995</v>
      </c>
      <c r="F65" s="231">
        <v>2344.4499999999998</v>
      </c>
      <c r="G65" s="231">
        <v>2318.8999999999996</v>
      </c>
      <c r="H65" s="231">
        <v>2412.5999999999995</v>
      </c>
      <c r="I65" s="231">
        <v>2438.1499999999996</v>
      </c>
      <c r="J65" s="231">
        <v>2459.4499999999994</v>
      </c>
      <c r="K65" s="230">
        <v>2416.85</v>
      </c>
      <c r="L65" s="230">
        <v>2370</v>
      </c>
      <c r="M65" s="230">
        <v>1.3345499999999999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2157.75</v>
      </c>
      <c r="D66" s="231">
        <v>2162.9833333333331</v>
      </c>
      <c r="E66" s="231">
        <v>2139.5666666666662</v>
      </c>
      <c r="F66" s="231">
        <v>2121.3833333333332</v>
      </c>
      <c r="G66" s="231">
        <v>2097.9666666666662</v>
      </c>
      <c r="H66" s="231">
        <v>2181.1666666666661</v>
      </c>
      <c r="I66" s="231">
        <v>2204.583333333333</v>
      </c>
      <c r="J66" s="231">
        <v>2222.766666666666</v>
      </c>
      <c r="K66" s="230">
        <v>2186.4</v>
      </c>
      <c r="L66" s="230">
        <v>2144.8000000000002</v>
      </c>
      <c r="M66" s="230">
        <v>2.8526099999999999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413.85</v>
      </c>
      <c r="D67" s="231">
        <v>417.4666666666667</v>
      </c>
      <c r="E67" s="231">
        <v>409.18333333333339</v>
      </c>
      <c r="F67" s="231">
        <v>404.51666666666671</v>
      </c>
      <c r="G67" s="231">
        <v>396.23333333333341</v>
      </c>
      <c r="H67" s="231">
        <v>422.13333333333338</v>
      </c>
      <c r="I67" s="231">
        <v>430.41666666666669</v>
      </c>
      <c r="J67" s="231">
        <v>435.08333333333337</v>
      </c>
      <c r="K67" s="230">
        <v>425.75</v>
      </c>
      <c r="L67" s="230">
        <v>412.8</v>
      </c>
      <c r="M67" s="230">
        <v>7.9985799999999996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234.4</v>
      </c>
      <c r="D68" s="231">
        <v>234.78333333333333</v>
      </c>
      <c r="E68" s="231">
        <v>232.11666666666667</v>
      </c>
      <c r="F68" s="231">
        <v>229.83333333333334</v>
      </c>
      <c r="G68" s="231">
        <v>227.16666666666669</v>
      </c>
      <c r="H68" s="231">
        <v>237.06666666666666</v>
      </c>
      <c r="I68" s="231">
        <v>239.73333333333335</v>
      </c>
      <c r="J68" s="231">
        <v>242.01666666666665</v>
      </c>
      <c r="K68" s="230">
        <v>237.45</v>
      </c>
      <c r="L68" s="230">
        <v>232.5</v>
      </c>
      <c r="M68" s="230">
        <v>47.348419999999997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177.85</v>
      </c>
      <c r="D69" s="231">
        <v>179.93333333333331</v>
      </c>
      <c r="E69" s="231">
        <v>174.96666666666661</v>
      </c>
      <c r="F69" s="231">
        <v>172.08333333333331</v>
      </c>
      <c r="G69" s="231">
        <v>167.11666666666662</v>
      </c>
      <c r="H69" s="231">
        <v>182.81666666666661</v>
      </c>
      <c r="I69" s="231">
        <v>187.7833333333333</v>
      </c>
      <c r="J69" s="231">
        <v>190.6666666666666</v>
      </c>
      <c r="K69" s="230">
        <v>184.9</v>
      </c>
      <c r="L69" s="230">
        <v>177.05</v>
      </c>
      <c r="M69" s="230">
        <v>188.41857999999999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79.05</v>
      </c>
      <c r="D70" s="231">
        <v>79.983333333333334</v>
      </c>
      <c r="E70" s="231">
        <v>77.216666666666669</v>
      </c>
      <c r="F70" s="231">
        <v>75.38333333333334</v>
      </c>
      <c r="G70" s="231">
        <v>72.616666666666674</v>
      </c>
      <c r="H70" s="231">
        <v>81.816666666666663</v>
      </c>
      <c r="I70" s="231">
        <v>84.583333333333343</v>
      </c>
      <c r="J70" s="231">
        <v>86.416666666666657</v>
      </c>
      <c r="K70" s="230">
        <v>82.75</v>
      </c>
      <c r="L70" s="230">
        <v>78.150000000000006</v>
      </c>
      <c r="M70" s="230">
        <v>126.25095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30.25</v>
      </c>
      <c r="D71" s="231">
        <v>30.283333333333331</v>
      </c>
      <c r="E71" s="231">
        <v>29.866666666666664</v>
      </c>
      <c r="F71" s="231">
        <v>29.483333333333331</v>
      </c>
      <c r="G71" s="231">
        <v>29.066666666666663</v>
      </c>
      <c r="H71" s="231">
        <v>30.666666666666664</v>
      </c>
      <c r="I71" s="231">
        <v>31.083333333333336</v>
      </c>
      <c r="J71" s="231">
        <v>31.466666666666665</v>
      </c>
      <c r="K71" s="230">
        <v>30.7</v>
      </c>
      <c r="L71" s="230">
        <v>29.9</v>
      </c>
      <c r="M71" s="230">
        <v>125.51321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1499.3</v>
      </c>
      <c r="D72" s="231">
        <v>1500.0166666666667</v>
      </c>
      <c r="E72" s="231">
        <v>1492.0833333333333</v>
      </c>
      <c r="F72" s="231">
        <v>1484.8666666666666</v>
      </c>
      <c r="G72" s="231">
        <v>1476.9333333333332</v>
      </c>
      <c r="H72" s="231">
        <v>1507.2333333333333</v>
      </c>
      <c r="I72" s="231">
        <v>1515.1666666666667</v>
      </c>
      <c r="J72" s="231">
        <v>1522.3833333333334</v>
      </c>
      <c r="K72" s="230">
        <v>1507.95</v>
      </c>
      <c r="L72" s="230">
        <v>1492.8</v>
      </c>
      <c r="M72" s="230">
        <v>1.7011400000000001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4136.2</v>
      </c>
      <c r="D73" s="231">
        <v>4145.8833333333332</v>
      </c>
      <c r="E73" s="231">
        <v>4120.3166666666666</v>
      </c>
      <c r="F73" s="231">
        <v>4104.4333333333334</v>
      </c>
      <c r="G73" s="231">
        <v>4078.8666666666668</v>
      </c>
      <c r="H73" s="231">
        <v>4161.7666666666664</v>
      </c>
      <c r="I73" s="231">
        <v>4187.3333333333321</v>
      </c>
      <c r="J73" s="231">
        <v>4203.2166666666662</v>
      </c>
      <c r="K73" s="230">
        <v>4171.45</v>
      </c>
      <c r="L73" s="230">
        <v>4130</v>
      </c>
      <c r="M73" s="230">
        <v>6.0269999999999997E-2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626.5</v>
      </c>
      <c r="D74" s="231">
        <v>625.6</v>
      </c>
      <c r="E74" s="231">
        <v>618.25</v>
      </c>
      <c r="F74" s="231">
        <v>610</v>
      </c>
      <c r="G74" s="231">
        <v>602.65</v>
      </c>
      <c r="H74" s="231">
        <v>633.85</v>
      </c>
      <c r="I74" s="231">
        <v>641.20000000000016</v>
      </c>
      <c r="J74" s="231">
        <v>649.45000000000005</v>
      </c>
      <c r="K74" s="230">
        <v>632.95000000000005</v>
      </c>
      <c r="L74" s="230">
        <v>617.35</v>
      </c>
      <c r="M74" s="230">
        <v>10.729089999999999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1007</v>
      </c>
      <c r="D75" s="231">
        <v>1012.9833333333332</v>
      </c>
      <c r="E75" s="231">
        <v>998.26666666666642</v>
      </c>
      <c r="F75" s="231">
        <v>989.53333333333319</v>
      </c>
      <c r="G75" s="231">
        <v>974.81666666666638</v>
      </c>
      <c r="H75" s="231">
        <v>1021.7166666666665</v>
      </c>
      <c r="I75" s="231">
        <v>1036.4333333333334</v>
      </c>
      <c r="J75" s="231">
        <v>1045.1666666666665</v>
      </c>
      <c r="K75" s="230">
        <v>1027.7</v>
      </c>
      <c r="L75" s="230">
        <v>1004.25</v>
      </c>
      <c r="M75" s="230">
        <v>2.3350599999999999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107.55</v>
      </c>
      <c r="D76" s="231">
        <v>107.43333333333332</v>
      </c>
      <c r="E76" s="231">
        <v>106.71666666666664</v>
      </c>
      <c r="F76" s="231">
        <v>105.88333333333331</v>
      </c>
      <c r="G76" s="231">
        <v>105.16666666666663</v>
      </c>
      <c r="H76" s="231">
        <v>108.26666666666665</v>
      </c>
      <c r="I76" s="231">
        <v>108.98333333333332</v>
      </c>
      <c r="J76" s="231">
        <v>109.81666666666666</v>
      </c>
      <c r="K76" s="230">
        <v>108.15</v>
      </c>
      <c r="L76" s="230">
        <v>106.6</v>
      </c>
      <c r="M76" s="230">
        <v>100.63354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774.1</v>
      </c>
      <c r="D77" s="231">
        <v>777.76666666666677</v>
      </c>
      <c r="E77" s="231">
        <v>768.83333333333348</v>
      </c>
      <c r="F77" s="231">
        <v>763.56666666666672</v>
      </c>
      <c r="G77" s="231">
        <v>754.63333333333344</v>
      </c>
      <c r="H77" s="231">
        <v>783.03333333333353</v>
      </c>
      <c r="I77" s="231">
        <v>791.9666666666667</v>
      </c>
      <c r="J77" s="231">
        <v>797.23333333333358</v>
      </c>
      <c r="K77" s="230">
        <v>786.7</v>
      </c>
      <c r="L77" s="230">
        <v>772.5</v>
      </c>
      <c r="M77" s="230">
        <v>8.4127100000000006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79.400000000000006</v>
      </c>
      <c r="D78" s="231">
        <v>80.066666666666663</v>
      </c>
      <c r="E78" s="231">
        <v>78.133333333333326</v>
      </c>
      <c r="F78" s="231">
        <v>76.86666666666666</v>
      </c>
      <c r="G78" s="231">
        <v>74.933333333333323</v>
      </c>
      <c r="H78" s="231">
        <v>81.333333333333329</v>
      </c>
      <c r="I78" s="231">
        <v>83.266666666666666</v>
      </c>
      <c r="J78" s="231">
        <v>84.533333333333331</v>
      </c>
      <c r="K78" s="230">
        <v>82</v>
      </c>
      <c r="L78" s="230">
        <v>78.8</v>
      </c>
      <c r="M78" s="230">
        <v>208.42146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367.05</v>
      </c>
      <c r="D79" s="231">
        <v>367.25</v>
      </c>
      <c r="E79" s="231">
        <v>364.5</v>
      </c>
      <c r="F79" s="231">
        <v>361.95</v>
      </c>
      <c r="G79" s="231">
        <v>359.2</v>
      </c>
      <c r="H79" s="231">
        <v>369.8</v>
      </c>
      <c r="I79" s="231">
        <v>372.55</v>
      </c>
      <c r="J79" s="231">
        <v>375.1</v>
      </c>
      <c r="K79" s="230">
        <v>370</v>
      </c>
      <c r="L79" s="230">
        <v>364.7</v>
      </c>
      <c r="M79" s="230">
        <v>20.898389999999999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10081.049999999999</v>
      </c>
      <c r="D80" s="231">
        <v>10096.65</v>
      </c>
      <c r="E80" s="231">
        <v>9994.2999999999993</v>
      </c>
      <c r="F80" s="231">
        <v>9907.5499999999993</v>
      </c>
      <c r="G80" s="231">
        <v>9805.1999999999989</v>
      </c>
      <c r="H80" s="231">
        <v>10183.4</v>
      </c>
      <c r="I80" s="231">
        <v>10285.750000000002</v>
      </c>
      <c r="J80" s="231">
        <v>10372.5</v>
      </c>
      <c r="K80" s="230">
        <v>10199</v>
      </c>
      <c r="L80" s="230">
        <v>10009.9</v>
      </c>
      <c r="M80" s="230">
        <v>9.11E-3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793.6</v>
      </c>
      <c r="D81" s="231">
        <v>794.15</v>
      </c>
      <c r="E81" s="231">
        <v>789.94999999999993</v>
      </c>
      <c r="F81" s="231">
        <v>786.3</v>
      </c>
      <c r="G81" s="231">
        <v>782.09999999999991</v>
      </c>
      <c r="H81" s="231">
        <v>797.8</v>
      </c>
      <c r="I81" s="231">
        <v>802</v>
      </c>
      <c r="J81" s="231">
        <v>805.65</v>
      </c>
      <c r="K81" s="230">
        <v>798.35</v>
      </c>
      <c r="L81" s="230">
        <v>790.5</v>
      </c>
      <c r="M81" s="230">
        <v>24.863309999999998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246.25</v>
      </c>
      <c r="D82" s="231">
        <v>246.01666666666665</v>
      </c>
      <c r="E82" s="231">
        <v>244.58333333333331</v>
      </c>
      <c r="F82" s="231">
        <v>242.91666666666666</v>
      </c>
      <c r="G82" s="231">
        <v>241.48333333333332</v>
      </c>
      <c r="H82" s="231">
        <v>247.68333333333331</v>
      </c>
      <c r="I82" s="231">
        <v>249.11666666666665</v>
      </c>
      <c r="J82" s="231">
        <v>250.7833333333333</v>
      </c>
      <c r="K82" s="230">
        <v>247.45</v>
      </c>
      <c r="L82" s="230">
        <v>244.35</v>
      </c>
      <c r="M82" s="230">
        <v>30.227930000000001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990.45</v>
      </c>
      <c r="D83" s="231">
        <v>993.91666666666663</v>
      </c>
      <c r="E83" s="231">
        <v>982.88333333333321</v>
      </c>
      <c r="F83" s="231">
        <v>975.31666666666661</v>
      </c>
      <c r="G83" s="231">
        <v>964.28333333333319</v>
      </c>
      <c r="H83" s="231">
        <v>1001.4833333333332</v>
      </c>
      <c r="I83" s="231">
        <v>1012.5166666666668</v>
      </c>
      <c r="J83" s="231">
        <v>1020.0833333333333</v>
      </c>
      <c r="K83" s="230">
        <v>1004.95</v>
      </c>
      <c r="L83" s="230">
        <v>986.35</v>
      </c>
      <c r="M83" s="230">
        <v>1.39645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308.25</v>
      </c>
      <c r="D84" s="231">
        <v>304.76666666666665</v>
      </c>
      <c r="E84" s="231">
        <v>295.93333333333328</v>
      </c>
      <c r="F84" s="231">
        <v>283.61666666666662</v>
      </c>
      <c r="G84" s="231">
        <v>274.78333333333325</v>
      </c>
      <c r="H84" s="231">
        <v>317.08333333333331</v>
      </c>
      <c r="I84" s="231">
        <v>325.91666666666669</v>
      </c>
      <c r="J84" s="231">
        <v>338.23333333333335</v>
      </c>
      <c r="K84" s="230">
        <v>313.60000000000002</v>
      </c>
      <c r="L84" s="230">
        <v>292.45</v>
      </c>
      <c r="M84" s="230">
        <v>202.22326000000001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5734.3</v>
      </c>
      <c r="D85" s="231">
        <v>5750.8166666666666</v>
      </c>
      <c r="E85" s="231">
        <v>5685.7833333333328</v>
      </c>
      <c r="F85" s="231">
        <v>5637.2666666666664</v>
      </c>
      <c r="G85" s="231">
        <v>5572.2333333333327</v>
      </c>
      <c r="H85" s="231">
        <v>5799.333333333333</v>
      </c>
      <c r="I85" s="231">
        <v>5864.3666666666677</v>
      </c>
      <c r="J85" s="231">
        <v>5912.8833333333332</v>
      </c>
      <c r="K85" s="230">
        <v>5815.85</v>
      </c>
      <c r="L85" s="230">
        <v>5702.3</v>
      </c>
      <c r="M85" s="230">
        <v>0.11123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1406.6</v>
      </c>
      <c r="D86" s="231">
        <v>1411.2</v>
      </c>
      <c r="E86" s="231">
        <v>1382.4</v>
      </c>
      <c r="F86" s="231">
        <v>1358.2</v>
      </c>
      <c r="G86" s="231">
        <v>1329.4</v>
      </c>
      <c r="H86" s="231">
        <v>1435.4</v>
      </c>
      <c r="I86" s="231">
        <v>1464.1999999999998</v>
      </c>
      <c r="J86" s="231">
        <v>1488.4</v>
      </c>
      <c r="K86" s="230">
        <v>1440</v>
      </c>
      <c r="L86" s="230">
        <v>1387</v>
      </c>
      <c r="M86" s="230">
        <v>3.2752500000000002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956.2</v>
      </c>
      <c r="D87" s="231">
        <v>961.31666666666661</v>
      </c>
      <c r="E87" s="231">
        <v>944.93333333333317</v>
      </c>
      <c r="F87" s="231">
        <v>933.66666666666652</v>
      </c>
      <c r="G87" s="231">
        <v>917.28333333333308</v>
      </c>
      <c r="H87" s="231">
        <v>972.58333333333326</v>
      </c>
      <c r="I87" s="231">
        <v>988.9666666666667</v>
      </c>
      <c r="J87" s="231">
        <v>1000.2333333333333</v>
      </c>
      <c r="K87" s="230">
        <v>977.7</v>
      </c>
      <c r="L87" s="230">
        <v>950.05</v>
      </c>
      <c r="M87" s="230">
        <v>0.58262000000000003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512.79999999999995</v>
      </c>
      <c r="D88" s="231">
        <v>516.58333333333337</v>
      </c>
      <c r="E88" s="231">
        <v>507.2166666666667</v>
      </c>
      <c r="F88" s="231">
        <v>501.63333333333333</v>
      </c>
      <c r="G88" s="231">
        <v>492.26666666666665</v>
      </c>
      <c r="H88" s="231">
        <v>522.16666666666674</v>
      </c>
      <c r="I88" s="231">
        <v>531.5333333333333</v>
      </c>
      <c r="J88" s="231">
        <v>537.11666666666679</v>
      </c>
      <c r="K88" s="230">
        <v>525.95000000000005</v>
      </c>
      <c r="L88" s="230">
        <v>511</v>
      </c>
      <c r="M88" s="230">
        <v>1.6609499999999999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19226.349999999999</v>
      </c>
      <c r="D89" s="231">
        <v>19231.3</v>
      </c>
      <c r="E89" s="231">
        <v>19025.099999999999</v>
      </c>
      <c r="F89" s="231">
        <v>18823.849999999999</v>
      </c>
      <c r="G89" s="231">
        <v>18617.649999999998</v>
      </c>
      <c r="H89" s="231">
        <v>19432.55</v>
      </c>
      <c r="I89" s="231">
        <v>19638.750000000004</v>
      </c>
      <c r="J89" s="231">
        <v>19840</v>
      </c>
      <c r="K89" s="230">
        <v>19437.5</v>
      </c>
      <c r="L89" s="230">
        <v>19030.05</v>
      </c>
      <c r="M89" s="230">
        <v>0.22253000000000001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538.6</v>
      </c>
      <c r="D90" s="231">
        <v>537.01666666666665</v>
      </c>
      <c r="E90" s="231">
        <v>532.38333333333333</v>
      </c>
      <c r="F90" s="231">
        <v>526.16666666666663</v>
      </c>
      <c r="G90" s="231">
        <v>521.5333333333333</v>
      </c>
      <c r="H90" s="231">
        <v>543.23333333333335</v>
      </c>
      <c r="I90" s="231">
        <v>547.86666666666656</v>
      </c>
      <c r="J90" s="231">
        <v>554.08333333333337</v>
      </c>
      <c r="K90" s="230">
        <v>541.65</v>
      </c>
      <c r="L90" s="230">
        <v>530.79999999999995</v>
      </c>
      <c r="M90" s="230">
        <v>2.0315599999999998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12.35</v>
      </c>
      <c r="D91" s="231">
        <v>12.183333333333332</v>
      </c>
      <c r="E91" s="231">
        <v>12.016666666666664</v>
      </c>
      <c r="F91" s="231">
        <v>11.683333333333332</v>
      </c>
      <c r="G91" s="231">
        <v>11.516666666666664</v>
      </c>
      <c r="H91" s="231">
        <v>12.516666666666664</v>
      </c>
      <c r="I91" s="231">
        <v>12.683333333333332</v>
      </c>
      <c r="J91" s="231">
        <v>13.016666666666664</v>
      </c>
      <c r="K91" s="230">
        <v>12.35</v>
      </c>
      <c r="L91" s="230">
        <v>11.85</v>
      </c>
      <c r="M91" s="230">
        <v>319.73090000000002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4595.1499999999996</v>
      </c>
      <c r="D92" s="231">
        <v>4603.6500000000005</v>
      </c>
      <c r="E92" s="231">
        <v>4574.0500000000011</v>
      </c>
      <c r="F92" s="231">
        <v>4552.9500000000007</v>
      </c>
      <c r="G92" s="231">
        <v>4523.3500000000013</v>
      </c>
      <c r="H92" s="231">
        <v>4624.7500000000009</v>
      </c>
      <c r="I92" s="231">
        <v>4654.3500000000013</v>
      </c>
      <c r="J92" s="231">
        <v>4675.4500000000007</v>
      </c>
      <c r="K92" s="230">
        <v>4633.25</v>
      </c>
      <c r="L92" s="230">
        <v>4582.55</v>
      </c>
      <c r="M92" s="230">
        <v>3.6764999999999999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1081.7</v>
      </c>
      <c r="D93" s="231">
        <v>1090.3833333333332</v>
      </c>
      <c r="E93" s="231">
        <v>1067.7666666666664</v>
      </c>
      <c r="F93" s="231">
        <v>1053.8333333333333</v>
      </c>
      <c r="G93" s="231">
        <v>1031.2166666666665</v>
      </c>
      <c r="H93" s="231">
        <v>1104.3166666666664</v>
      </c>
      <c r="I93" s="231">
        <v>1126.9333333333332</v>
      </c>
      <c r="J93" s="231">
        <v>1140.8666666666663</v>
      </c>
      <c r="K93" s="230">
        <v>1113</v>
      </c>
      <c r="L93" s="230">
        <v>1076.45</v>
      </c>
      <c r="M93" s="230">
        <v>0.50366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599.6</v>
      </c>
      <c r="D94" s="231">
        <v>601.4666666666667</v>
      </c>
      <c r="E94" s="231">
        <v>583.03333333333342</v>
      </c>
      <c r="F94" s="231">
        <v>566.4666666666667</v>
      </c>
      <c r="G94" s="231">
        <v>548.03333333333342</v>
      </c>
      <c r="H94" s="231">
        <v>618.03333333333342</v>
      </c>
      <c r="I94" s="231">
        <v>636.46666666666681</v>
      </c>
      <c r="J94" s="231">
        <v>653.03333333333342</v>
      </c>
      <c r="K94" s="230">
        <v>619.9</v>
      </c>
      <c r="L94" s="230">
        <v>584.9</v>
      </c>
      <c r="M94" s="230">
        <v>7.2450099999999997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68.95</v>
      </c>
      <c r="D95" s="231">
        <v>69.283333333333346</v>
      </c>
      <c r="E95" s="231">
        <v>68.366666666666688</v>
      </c>
      <c r="F95" s="231">
        <v>67.783333333333346</v>
      </c>
      <c r="G95" s="231">
        <v>66.866666666666688</v>
      </c>
      <c r="H95" s="231">
        <v>69.866666666666688</v>
      </c>
      <c r="I95" s="231">
        <v>70.783333333333346</v>
      </c>
      <c r="J95" s="231">
        <v>71.366666666666688</v>
      </c>
      <c r="K95" s="230">
        <v>70.2</v>
      </c>
      <c r="L95" s="230">
        <v>68.7</v>
      </c>
      <c r="M95" s="230">
        <v>21.18863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320.5</v>
      </c>
      <c r="D96" s="231">
        <v>317.73333333333335</v>
      </c>
      <c r="E96" s="231">
        <v>312.06666666666672</v>
      </c>
      <c r="F96" s="231">
        <v>303.63333333333338</v>
      </c>
      <c r="G96" s="231">
        <v>297.96666666666675</v>
      </c>
      <c r="H96" s="231">
        <v>326.16666666666669</v>
      </c>
      <c r="I96" s="231">
        <v>331.83333333333331</v>
      </c>
      <c r="J96" s="231">
        <v>340.26666666666665</v>
      </c>
      <c r="K96" s="230">
        <v>323.39999999999998</v>
      </c>
      <c r="L96" s="230">
        <v>309.3</v>
      </c>
      <c r="M96" s="230">
        <v>34.931199999999997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3477.1</v>
      </c>
      <c r="D97" s="231">
        <v>3494.7000000000003</v>
      </c>
      <c r="E97" s="231">
        <v>3452.4000000000005</v>
      </c>
      <c r="F97" s="231">
        <v>3427.7000000000003</v>
      </c>
      <c r="G97" s="231">
        <v>3385.4000000000005</v>
      </c>
      <c r="H97" s="231">
        <v>3519.4000000000005</v>
      </c>
      <c r="I97" s="231">
        <v>3561.7000000000007</v>
      </c>
      <c r="J97" s="231">
        <v>3586.4000000000005</v>
      </c>
      <c r="K97" s="230">
        <v>3537</v>
      </c>
      <c r="L97" s="230">
        <v>3470</v>
      </c>
      <c r="M97" s="230">
        <v>0.21606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293.8</v>
      </c>
      <c r="D98" s="231">
        <v>292.93333333333334</v>
      </c>
      <c r="E98" s="231">
        <v>290.86666666666667</v>
      </c>
      <c r="F98" s="231">
        <v>287.93333333333334</v>
      </c>
      <c r="G98" s="231">
        <v>285.86666666666667</v>
      </c>
      <c r="H98" s="231">
        <v>295.86666666666667</v>
      </c>
      <c r="I98" s="231">
        <v>297.93333333333339</v>
      </c>
      <c r="J98" s="231">
        <v>300.86666666666667</v>
      </c>
      <c r="K98" s="230">
        <v>295</v>
      </c>
      <c r="L98" s="230">
        <v>290</v>
      </c>
      <c r="M98" s="230">
        <v>4.8494000000000002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363.55</v>
      </c>
      <c r="D99" s="231">
        <v>364.2</v>
      </c>
      <c r="E99" s="231">
        <v>360.59999999999997</v>
      </c>
      <c r="F99" s="231">
        <v>357.65</v>
      </c>
      <c r="G99" s="231">
        <v>354.04999999999995</v>
      </c>
      <c r="H99" s="231">
        <v>367.15</v>
      </c>
      <c r="I99" s="231">
        <v>370.75</v>
      </c>
      <c r="J99" s="231">
        <v>373.7</v>
      </c>
      <c r="K99" s="230">
        <v>367.8</v>
      </c>
      <c r="L99" s="230">
        <v>361.25</v>
      </c>
      <c r="M99" s="230">
        <v>1.8857200000000001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645.85</v>
      </c>
      <c r="D100" s="231">
        <v>649.23333333333346</v>
      </c>
      <c r="E100" s="231">
        <v>639.26666666666688</v>
      </c>
      <c r="F100" s="231">
        <v>632.68333333333339</v>
      </c>
      <c r="G100" s="231">
        <v>622.71666666666681</v>
      </c>
      <c r="H100" s="231">
        <v>655.81666666666695</v>
      </c>
      <c r="I100" s="231">
        <v>665.78333333333342</v>
      </c>
      <c r="J100" s="231">
        <v>672.36666666666702</v>
      </c>
      <c r="K100" s="230">
        <v>659.2</v>
      </c>
      <c r="L100" s="230">
        <v>642.65</v>
      </c>
      <c r="M100" s="230">
        <v>5.3558300000000001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302.85000000000002</v>
      </c>
      <c r="D101" s="231">
        <v>306.96666666666664</v>
      </c>
      <c r="E101" s="231">
        <v>297.23333333333329</v>
      </c>
      <c r="F101" s="231">
        <v>291.61666666666667</v>
      </c>
      <c r="G101" s="231">
        <v>281.88333333333333</v>
      </c>
      <c r="H101" s="231">
        <v>312.58333333333326</v>
      </c>
      <c r="I101" s="231">
        <v>322.31666666666661</v>
      </c>
      <c r="J101" s="231">
        <v>327.93333333333322</v>
      </c>
      <c r="K101" s="230">
        <v>316.7</v>
      </c>
      <c r="L101" s="230">
        <v>301.35000000000002</v>
      </c>
      <c r="M101" s="230">
        <v>236.03068999999999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685.25</v>
      </c>
      <c r="D102" s="231">
        <v>685.75</v>
      </c>
      <c r="E102" s="231">
        <v>678.5</v>
      </c>
      <c r="F102" s="231">
        <v>671.75</v>
      </c>
      <c r="G102" s="231">
        <v>664.5</v>
      </c>
      <c r="H102" s="231">
        <v>692.5</v>
      </c>
      <c r="I102" s="231">
        <v>699.75</v>
      </c>
      <c r="J102" s="231">
        <v>706.5</v>
      </c>
      <c r="K102" s="230">
        <v>693</v>
      </c>
      <c r="L102" s="230">
        <v>679</v>
      </c>
      <c r="M102" s="230">
        <v>0.24776000000000001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677.9</v>
      </c>
      <c r="D103" s="231">
        <v>677.91666666666663</v>
      </c>
      <c r="E103" s="231">
        <v>673.83333333333326</v>
      </c>
      <c r="F103" s="231">
        <v>669.76666666666665</v>
      </c>
      <c r="G103" s="231">
        <v>665.68333333333328</v>
      </c>
      <c r="H103" s="231">
        <v>681.98333333333323</v>
      </c>
      <c r="I103" s="231">
        <v>686.06666666666649</v>
      </c>
      <c r="J103" s="231">
        <v>690.13333333333321</v>
      </c>
      <c r="K103" s="230">
        <v>682</v>
      </c>
      <c r="L103" s="230">
        <v>673.85</v>
      </c>
      <c r="M103" s="230">
        <v>1.27803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1140.25</v>
      </c>
      <c r="D104" s="231">
        <v>1153.1833333333334</v>
      </c>
      <c r="E104" s="231">
        <v>1121.3666666666668</v>
      </c>
      <c r="F104" s="231">
        <v>1102.4833333333333</v>
      </c>
      <c r="G104" s="231">
        <v>1070.6666666666667</v>
      </c>
      <c r="H104" s="231">
        <v>1172.0666666666668</v>
      </c>
      <c r="I104" s="231">
        <v>1203.8833333333334</v>
      </c>
      <c r="J104" s="231">
        <v>1222.7666666666669</v>
      </c>
      <c r="K104" s="230">
        <v>1185</v>
      </c>
      <c r="L104" s="230">
        <v>1134.3</v>
      </c>
      <c r="M104" s="230">
        <v>8.4592299999999998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117.15</v>
      </c>
      <c r="D105" s="231">
        <v>117.2</v>
      </c>
      <c r="E105" s="231">
        <v>116.45</v>
      </c>
      <c r="F105" s="231">
        <v>115.75</v>
      </c>
      <c r="G105" s="231">
        <v>115</v>
      </c>
      <c r="H105" s="231">
        <v>117.9</v>
      </c>
      <c r="I105" s="231">
        <v>118.65</v>
      </c>
      <c r="J105" s="231">
        <v>119.35000000000001</v>
      </c>
      <c r="K105" s="230">
        <v>117.95</v>
      </c>
      <c r="L105" s="230">
        <v>116.5</v>
      </c>
      <c r="M105" s="230">
        <v>4.6643400000000002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1704.25</v>
      </c>
      <c r="D106" s="231">
        <v>1715.1333333333332</v>
      </c>
      <c r="E106" s="231">
        <v>1680.3166666666664</v>
      </c>
      <c r="F106" s="231">
        <v>1656.3833333333332</v>
      </c>
      <c r="G106" s="231">
        <v>1621.5666666666664</v>
      </c>
      <c r="H106" s="231">
        <v>1739.0666666666664</v>
      </c>
      <c r="I106" s="231">
        <v>1773.883333333333</v>
      </c>
      <c r="J106" s="231">
        <v>1797.8166666666664</v>
      </c>
      <c r="K106" s="230">
        <v>1749.95</v>
      </c>
      <c r="L106" s="230">
        <v>1691.2</v>
      </c>
      <c r="M106" s="230">
        <v>3.2368800000000002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27.4</v>
      </c>
      <c r="D107" s="231">
        <v>27.8</v>
      </c>
      <c r="E107" s="231">
        <v>26.700000000000003</v>
      </c>
      <c r="F107" s="231">
        <v>26.000000000000004</v>
      </c>
      <c r="G107" s="231">
        <v>24.900000000000006</v>
      </c>
      <c r="H107" s="231">
        <v>28.5</v>
      </c>
      <c r="I107" s="231">
        <v>29.6</v>
      </c>
      <c r="J107" s="231">
        <v>30.299999999999997</v>
      </c>
      <c r="K107" s="230">
        <v>28.9</v>
      </c>
      <c r="L107" s="230">
        <v>27.1</v>
      </c>
      <c r="M107" s="230">
        <v>73.688609999999997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981.95</v>
      </c>
      <c r="D108" s="231">
        <v>984.35</v>
      </c>
      <c r="E108" s="231">
        <v>972.7</v>
      </c>
      <c r="F108" s="231">
        <v>963.45</v>
      </c>
      <c r="G108" s="231">
        <v>951.80000000000007</v>
      </c>
      <c r="H108" s="231">
        <v>993.6</v>
      </c>
      <c r="I108" s="231">
        <v>1005.2499999999999</v>
      </c>
      <c r="J108" s="231">
        <v>1014.5</v>
      </c>
      <c r="K108" s="230">
        <v>996</v>
      </c>
      <c r="L108" s="230">
        <v>975.1</v>
      </c>
      <c r="M108" s="230">
        <v>3.74939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540.75</v>
      </c>
      <c r="D109" s="231">
        <v>541.4666666666667</v>
      </c>
      <c r="E109" s="231">
        <v>534.78333333333342</v>
      </c>
      <c r="F109" s="231">
        <v>528.81666666666672</v>
      </c>
      <c r="G109" s="231">
        <v>522.13333333333344</v>
      </c>
      <c r="H109" s="231">
        <v>547.43333333333339</v>
      </c>
      <c r="I109" s="231">
        <v>554.11666666666679</v>
      </c>
      <c r="J109" s="231">
        <v>560.08333333333337</v>
      </c>
      <c r="K109" s="230">
        <v>548.15</v>
      </c>
      <c r="L109" s="230">
        <v>535.5</v>
      </c>
      <c r="M109" s="230">
        <v>1.3067599999999999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768.5</v>
      </c>
      <c r="D110" s="231">
        <v>766.16666666666663</v>
      </c>
      <c r="E110" s="231">
        <v>752.5333333333333</v>
      </c>
      <c r="F110" s="231">
        <v>736.56666666666672</v>
      </c>
      <c r="G110" s="231">
        <v>722.93333333333339</v>
      </c>
      <c r="H110" s="231">
        <v>782.13333333333321</v>
      </c>
      <c r="I110" s="231">
        <v>795.76666666666665</v>
      </c>
      <c r="J110" s="231">
        <v>811.73333333333312</v>
      </c>
      <c r="K110" s="230">
        <v>779.8</v>
      </c>
      <c r="L110" s="230">
        <v>750.2</v>
      </c>
      <c r="M110" s="230">
        <v>8.4119899999999994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6575.8</v>
      </c>
      <c r="D111" s="231">
        <v>6638.666666666667</v>
      </c>
      <c r="E111" s="231">
        <v>6457.3333333333339</v>
      </c>
      <c r="F111" s="231">
        <v>6338.8666666666668</v>
      </c>
      <c r="G111" s="231">
        <v>6157.5333333333338</v>
      </c>
      <c r="H111" s="231">
        <v>6757.1333333333341</v>
      </c>
      <c r="I111" s="231">
        <v>6938.4666666666681</v>
      </c>
      <c r="J111" s="231">
        <v>7056.9333333333343</v>
      </c>
      <c r="K111" s="230">
        <v>6820</v>
      </c>
      <c r="L111" s="230">
        <v>6520.2</v>
      </c>
      <c r="M111" s="230">
        <v>0.21346000000000001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393.1</v>
      </c>
      <c r="D112" s="231">
        <v>393.26666666666665</v>
      </c>
      <c r="E112" s="231">
        <v>380.83333333333331</v>
      </c>
      <c r="F112" s="231">
        <v>368.56666666666666</v>
      </c>
      <c r="G112" s="231">
        <v>356.13333333333333</v>
      </c>
      <c r="H112" s="231">
        <v>405.5333333333333</v>
      </c>
      <c r="I112" s="231">
        <v>417.9666666666667</v>
      </c>
      <c r="J112" s="231">
        <v>430.23333333333329</v>
      </c>
      <c r="K112" s="230">
        <v>405.7</v>
      </c>
      <c r="L112" s="230">
        <v>381</v>
      </c>
      <c r="M112" s="230">
        <v>10.63453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300.25</v>
      </c>
      <c r="D113" s="231">
        <v>301.26666666666665</v>
      </c>
      <c r="E113" s="231">
        <v>296.48333333333329</v>
      </c>
      <c r="F113" s="231">
        <v>292.71666666666664</v>
      </c>
      <c r="G113" s="231">
        <v>287.93333333333328</v>
      </c>
      <c r="H113" s="231">
        <v>305.0333333333333</v>
      </c>
      <c r="I113" s="231">
        <v>309.81666666666661</v>
      </c>
      <c r="J113" s="231">
        <v>313.58333333333331</v>
      </c>
      <c r="K113" s="230">
        <v>306.05</v>
      </c>
      <c r="L113" s="230">
        <v>297.5</v>
      </c>
      <c r="M113" s="230">
        <v>19.540710000000001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456.8</v>
      </c>
      <c r="D114" s="231">
        <v>456.15000000000003</v>
      </c>
      <c r="E114" s="231">
        <v>451.90000000000009</v>
      </c>
      <c r="F114" s="231">
        <v>447.00000000000006</v>
      </c>
      <c r="G114" s="231">
        <v>442.75000000000011</v>
      </c>
      <c r="H114" s="231">
        <v>461.05000000000007</v>
      </c>
      <c r="I114" s="231">
        <v>465.29999999999995</v>
      </c>
      <c r="J114" s="231">
        <v>470.20000000000005</v>
      </c>
      <c r="K114" s="230">
        <v>460.4</v>
      </c>
      <c r="L114" s="230">
        <v>451.25</v>
      </c>
      <c r="M114" s="230">
        <v>5.9745400000000002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693.9</v>
      </c>
      <c r="D115" s="231">
        <v>698.30000000000007</v>
      </c>
      <c r="E115" s="231">
        <v>685.60000000000014</v>
      </c>
      <c r="F115" s="231">
        <v>677.30000000000007</v>
      </c>
      <c r="G115" s="231">
        <v>664.60000000000014</v>
      </c>
      <c r="H115" s="231">
        <v>706.60000000000014</v>
      </c>
      <c r="I115" s="231">
        <v>719.30000000000018</v>
      </c>
      <c r="J115" s="231">
        <v>727.60000000000014</v>
      </c>
      <c r="K115" s="230">
        <v>711</v>
      </c>
      <c r="L115" s="230">
        <v>690</v>
      </c>
      <c r="M115" s="230">
        <v>2.8753700000000002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983.55</v>
      </c>
      <c r="D116" s="231">
        <v>990.01666666666677</v>
      </c>
      <c r="E116" s="231">
        <v>972.08333333333348</v>
      </c>
      <c r="F116" s="231">
        <v>960.61666666666667</v>
      </c>
      <c r="G116" s="231">
        <v>942.68333333333339</v>
      </c>
      <c r="H116" s="231">
        <v>1001.4833333333336</v>
      </c>
      <c r="I116" s="231">
        <v>1019.4166666666667</v>
      </c>
      <c r="J116" s="231">
        <v>1030.8833333333337</v>
      </c>
      <c r="K116" s="230">
        <v>1007.95</v>
      </c>
      <c r="L116" s="230">
        <v>978.55</v>
      </c>
      <c r="M116" s="230">
        <v>20.506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939.2</v>
      </c>
      <c r="D117" s="231">
        <v>937.1</v>
      </c>
      <c r="E117" s="231">
        <v>931.2</v>
      </c>
      <c r="F117" s="231">
        <v>923.2</v>
      </c>
      <c r="G117" s="231">
        <v>917.30000000000007</v>
      </c>
      <c r="H117" s="231">
        <v>945.1</v>
      </c>
      <c r="I117" s="231">
        <v>950.99999999999989</v>
      </c>
      <c r="J117" s="231">
        <v>959</v>
      </c>
      <c r="K117" s="230">
        <v>943</v>
      </c>
      <c r="L117" s="230">
        <v>929.1</v>
      </c>
      <c r="M117" s="230">
        <v>26.57968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138.80000000000001</v>
      </c>
      <c r="D118" s="231">
        <v>138.78333333333333</v>
      </c>
      <c r="E118" s="231">
        <v>136.56666666666666</v>
      </c>
      <c r="F118" s="231">
        <v>134.33333333333334</v>
      </c>
      <c r="G118" s="231">
        <v>132.11666666666667</v>
      </c>
      <c r="H118" s="231">
        <v>141.01666666666665</v>
      </c>
      <c r="I118" s="231">
        <v>143.23333333333329</v>
      </c>
      <c r="J118" s="231">
        <v>145.46666666666664</v>
      </c>
      <c r="K118" s="230">
        <v>141</v>
      </c>
      <c r="L118" s="230">
        <v>136.55000000000001</v>
      </c>
      <c r="M118" s="230">
        <v>33.54119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1492.45</v>
      </c>
      <c r="D119" s="231">
        <v>1499.4166666666667</v>
      </c>
      <c r="E119" s="231">
        <v>1474.4333333333334</v>
      </c>
      <c r="F119" s="231">
        <v>1456.4166666666667</v>
      </c>
      <c r="G119" s="231">
        <v>1431.4333333333334</v>
      </c>
      <c r="H119" s="231">
        <v>1517.4333333333334</v>
      </c>
      <c r="I119" s="231">
        <v>1542.4166666666665</v>
      </c>
      <c r="J119" s="231">
        <v>1560.4333333333334</v>
      </c>
      <c r="K119" s="230">
        <v>1524.4</v>
      </c>
      <c r="L119" s="230">
        <v>1481.4</v>
      </c>
      <c r="M119" s="230">
        <v>0.78224000000000005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236.35</v>
      </c>
      <c r="D120" s="231">
        <v>236.21666666666667</v>
      </c>
      <c r="E120" s="231">
        <v>233.63333333333333</v>
      </c>
      <c r="F120" s="231">
        <v>230.91666666666666</v>
      </c>
      <c r="G120" s="231">
        <v>228.33333333333331</v>
      </c>
      <c r="H120" s="231">
        <v>238.93333333333334</v>
      </c>
      <c r="I120" s="231">
        <v>241.51666666666665</v>
      </c>
      <c r="J120" s="231">
        <v>244.23333333333335</v>
      </c>
      <c r="K120" s="230">
        <v>238.8</v>
      </c>
      <c r="L120" s="230">
        <v>233.5</v>
      </c>
      <c r="M120" s="230">
        <v>73.189279999999997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531.35</v>
      </c>
      <c r="D121" s="231">
        <v>538.2166666666667</v>
      </c>
      <c r="E121" s="231">
        <v>522.13333333333344</v>
      </c>
      <c r="F121" s="231">
        <v>512.91666666666674</v>
      </c>
      <c r="G121" s="231">
        <v>496.83333333333348</v>
      </c>
      <c r="H121" s="231">
        <v>547.43333333333339</v>
      </c>
      <c r="I121" s="231">
        <v>563.51666666666665</v>
      </c>
      <c r="J121" s="231">
        <v>572.73333333333335</v>
      </c>
      <c r="K121" s="230">
        <v>554.29999999999995</v>
      </c>
      <c r="L121" s="230">
        <v>529</v>
      </c>
      <c r="M121" s="230">
        <v>5.6637599999999999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4125.05</v>
      </c>
      <c r="D122" s="231">
        <v>4129.5166666666664</v>
      </c>
      <c r="E122" s="231">
        <v>4087.0333333333328</v>
      </c>
      <c r="F122" s="231">
        <v>4049.0166666666664</v>
      </c>
      <c r="G122" s="231">
        <v>4006.5333333333328</v>
      </c>
      <c r="H122" s="231">
        <v>4167.5333333333328</v>
      </c>
      <c r="I122" s="231">
        <v>4210.0166666666664</v>
      </c>
      <c r="J122" s="231">
        <v>4248.0333333333328</v>
      </c>
      <c r="K122" s="230">
        <v>4172</v>
      </c>
      <c r="L122" s="230">
        <v>4091.5</v>
      </c>
      <c r="M122" s="230">
        <v>3.5459900000000002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1582.05</v>
      </c>
      <c r="D123" s="231">
        <v>1581.5833333333333</v>
      </c>
      <c r="E123" s="231">
        <v>1572.2166666666665</v>
      </c>
      <c r="F123" s="231">
        <v>1562.3833333333332</v>
      </c>
      <c r="G123" s="231">
        <v>1553.0166666666664</v>
      </c>
      <c r="H123" s="231">
        <v>1591.4166666666665</v>
      </c>
      <c r="I123" s="231">
        <v>1600.7833333333333</v>
      </c>
      <c r="J123" s="231">
        <v>1610.6166666666666</v>
      </c>
      <c r="K123" s="230">
        <v>1590.95</v>
      </c>
      <c r="L123" s="230">
        <v>1571.75</v>
      </c>
      <c r="M123" s="230">
        <v>1.9207099999999999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2110.35</v>
      </c>
      <c r="D124" s="231">
        <v>2095.5499999999997</v>
      </c>
      <c r="E124" s="231">
        <v>2073.1499999999996</v>
      </c>
      <c r="F124" s="231">
        <v>2035.9499999999998</v>
      </c>
      <c r="G124" s="231">
        <v>2013.5499999999997</v>
      </c>
      <c r="H124" s="231">
        <v>2132.7499999999995</v>
      </c>
      <c r="I124" s="231">
        <v>2155.15</v>
      </c>
      <c r="J124" s="231">
        <v>2192.3499999999995</v>
      </c>
      <c r="K124" s="230">
        <v>2117.9499999999998</v>
      </c>
      <c r="L124" s="230">
        <v>2058.35</v>
      </c>
      <c r="M124" s="230">
        <v>2.40428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634.9</v>
      </c>
      <c r="D125" s="231">
        <v>635.25</v>
      </c>
      <c r="E125" s="231">
        <v>629.5</v>
      </c>
      <c r="F125" s="231">
        <v>624.1</v>
      </c>
      <c r="G125" s="231">
        <v>618.35</v>
      </c>
      <c r="H125" s="231">
        <v>640.65</v>
      </c>
      <c r="I125" s="231">
        <v>646.4</v>
      </c>
      <c r="J125" s="231">
        <v>651.79999999999995</v>
      </c>
      <c r="K125" s="230">
        <v>641</v>
      </c>
      <c r="L125" s="230">
        <v>629.85</v>
      </c>
      <c r="M125" s="230">
        <v>7.2106000000000003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959.5</v>
      </c>
      <c r="D126" s="231">
        <v>965.06666666666661</v>
      </c>
      <c r="E126" s="231">
        <v>951.33333333333326</v>
      </c>
      <c r="F126" s="231">
        <v>943.16666666666663</v>
      </c>
      <c r="G126" s="231">
        <v>929.43333333333328</v>
      </c>
      <c r="H126" s="231">
        <v>973.23333333333323</v>
      </c>
      <c r="I126" s="231">
        <v>986.96666666666658</v>
      </c>
      <c r="J126" s="231">
        <v>995.13333333333321</v>
      </c>
      <c r="K126" s="230">
        <v>978.8</v>
      </c>
      <c r="L126" s="230">
        <v>956.9</v>
      </c>
      <c r="M126" s="230">
        <v>3.4509400000000001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1000.9</v>
      </c>
      <c r="D127" s="231">
        <v>1000.7833333333333</v>
      </c>
      <c r="E127" s="231">
        <v>987.96666666666658</v>
      </c>
      <c r="F127" s="231">
        <v>975.0333333333333</v>
      </c>
      <c r="G127" s="231">
        <v>962.21666666666658</v>
      </c>
      <c r="H127" s="231">
        <v>1013.7166666666666</v>
      </c>
      <c r="I127" s="231">
        <v>1026.5333333333333</v>
      </c>
      <c r="J127" s="231">
        <v>1039.4666666666667</v>
      </c>
      <c r="K127" s="230">
        <v>1013.6</v>
      </c>
      <c r="L127" s="230">
        <v>987.85</v>
      </c>
      <c r="M127" s="230">
        <v>1.4102699999999999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255.95</v>
      </c>
      <c r="D128" s="231">
        <v>257.63333333333333</v>
      </c>
      <c r="E128" s="231">
        <v>253.71666666666664</v>
      </c>
      <c r="F128" s="231">
        <v>251.48333333333332</v>
      </c>
      <c r="G128" s="231">
        <v>247.56666666666663</v>
      </c>
      <c r="H128" s="231">
        <v>259.86666666666667</v>
      </c>
      <c r="I128" s="231">
        <v>263.78333333333342</v>
      </c>
      <c r="J128" s="231">
        <v>266.01666666666665</v>
      </c>
      <c r="K128" s="230">
        <v>261.55</v>
      </c>
      <c r="L128" s="230">
        <v>255.4</v>
      </c>
      <c r="M128" s="230">
        <v>37.151090000000003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1622.15</v>
      </c>
      <c r="D129" s="231">
        <v>1621.4166666666667</v>
      </c>
      <c r="E129" s="231">
        <v>1608.8333333333335</v>
      </c>
      <c r="F129" s="231">
        <v>1595.5166666666667</v>
      </c>
      <c r="G129" s="231">
        <v>1582.9333333333334</v>
      </c>
      <c r="H129" s="231">
        <v>1634.7333333333336</v>
      </c>
      <c r="I129" s="231">
        <v>1647.3166666666671</v>
      </c>
      <c r="J129" s="231">
        <v>1660.6333333333337</v>
      </c>
      <c r="K129" s="230">
        <v>1634</v>
      </c>
      <c r="L129" s="230">
        <v>1608.1</v>
      </c>
      <c r="M129" s="230">
        <v>5.1955299999999998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1162.8</v>
      </c>
      <c r="D130" s="231">
        <v>1178.8999999999999</v>
      </c>
      <c r="E130" s="231">
        <v>1143.3999999999996</v>
      </c>
      <c r="F130" s="231">
        <v>1123.9999999999998</v>
      </c>
      <c r="G130" s="231">
        <v>1088.4999999999995</v>
      </c>
      <c r="H130" s="231">
        <v>1198.2999999999997</v>
      </c>
      <c r="I130" s="231">
        <v>1233.8000000000002</v>
      </c>
      <c r="J130" s="231">
        <v>1253.1999999999998</v>
      </c>
      <c r="K130" s="230">
        <v>1214.4000000000001</v>
      </c>
      <c r="L130" s="230">
        <v>1159.5</v>
      </c>
      <c r="M130" s="230">
        <v>3.0908000000000002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814.8</v>
      </c>
      <c r="D131" s="231">
        <v>820.36666666666667</v>
      </c>
      <c r="E131" s="231">
        <v>806.43333333333339</v>
      </c>
      <c r="F131" s="231">
        <v>798.06666666666672</v>
      </c>
      <c r="G131" s="231">
        <v>784.13333333333344</v>
      </c>
      <c r="H131" s="231">
        <v>828.73333333333335</v>
      </c>
      <c r="I131" s="231">
        <v>842.66666666666652</v>
      </c>
      <c r="J131" s="231">
        <v>851.0333333333333</v>
      </c>
      <c r="K131" s="230">
        <v>834.3</v>
      </c>
      <c r="L131" s="230">
        <v>812</v>
      </c>
      <c r="M131" s="230">
        <v>0.72950000000000004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432</v>
      </c>
      <c r="D132" s="231">
        <v>432.51666666666665</v>
      </c>
      <c r="E132" s="231">
        <v>426.2833333333333</v>
      </c>
      <c r="F132" s="231">
        <v>420.56666666666666</v>
      </c>
      <c r="G132" s="231">
        <v>414.33333333333331</v>
      </c>
      <c r="H132" s="231">
        <v>438.23333333333329</v>
      </c>
      <c r="I132" s="231">
        <v>444.46666666666664</v>
      </c>
      <c r="J132" s="231">
        <v>450.18333333333328</v>
      </c>
      <c r="K132" s="230">
        <v>438.75</v>
      </c>
      <c r="L132" s="230">
        <v>426.8</v>
      </c>
      <c r="M132" s="230">
        <v>52.395710000000001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517.9</v>
      </c>
      <c r="D133" s="231">
        <v>517.0333333333333</v>
      </c>
      <c r="E133" s="231">
        <v>515.41666666666663</v>
      </c>
      <c r="F133" s="231">
        <v>512.93333333333328</v>
      </c>
      <c r="G133" s="231">
        <v>511.31666666666661</v>
      </c>
      <c r="H133" s="231">
        <v>519.51666666666665</v>
      </c>
      <c r="I133" s="231">
        <v>521.13333333333344</v>
      </c>
      <c r="J133" s="231">
        <v>523.61666666666667</v>
      </c>
      <c r="K133" s="230">
        <v>518.65</v>
      </c>
      <c r="L133" s="230">
        <v>514.54999999999995</v>
      </c>
      <c r="M133" s="230">
        <v>14.472239999999999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2075.8000000000002</v>
      </c>
      <c r="D134" s="231">
        <v>2082.5333333333333</v>
      </c>
      <c r="E134" s="231">
        <v>2036.2666666666664</v>
      </c>
      <c r="F134" s="231">
        <v>1996.7333333333331</v>
      </c>
      <c r="G134" s="231">
        <v>1950.4666666666662</v>
      </c>
      <c r="H134" s="231">
        <v>2122.0666666666666</v>
      </c>
      <c r="I134" s="231">
        <v>2168.3333333333339</v>
      </c>
      <c r="J134" s="231">
        <v>2207.8666666666668</v>
      </c>
      <c r="K134" s="230">
        <v>2128.8000000000002</v>
      </c>
      <c r="L134" s="230">
        <v>2043</v>
      </c>
      <c r="M134" s="230">
        <v>5.3987600000000002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594.5</v>
      </c>
      <c r="D135" s="231">
        <v>597.68333333333339</v>
      </c>
      <c r="E135" s="231">
        <v>589.66666666666674</v>
      </c>
      <c r="F135" s="231">
        <v>584.83333333333337</v>
      </c>
      <c r="G135" s="231">
        <v>576.81666666666672</v>
      </c>
      <c r="H135" s="231">
        <v>602.51666666666677</v>
      </c>
      <c r="I135" s="231">
        <v>610.53333333333342</v>
      </c>
      <c r="J135" s="231">
        <v>615.36666666666679</v>
      </c>
      <c r="K135" s="230">
        <v>605.70000000000005</v>
      </c>
      <c r="L135" s="230">
        <v>592.85</v>
      </c>
      <c r="M135" s="230">
        <v>3.3164099999999999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1948.55</v>
      </c>
      <c r="D136" s="231">
        <v>1950.8833333333332</v>
      </c>
      <c r="E136" s="231">
        <v>1932.7666666666664</v>
      </c>
      <c r="F136" s="231">
        <v>1916.9833333333331</v>
      </c>
      <c r="G136" s="231">
        <v>1898.8666666666663</v>
      </c>
      <c r="H136" s="231">
        <v>1966.6666666666665</v>
      </c>
      <c r="I136" s="231">
        <v>1984.7833333333333</v>
      </c>
      <c r="J136" s="231">
        <v>2000.5666666666666</v>
      </c>
      <c r="K136" s="230">
        <v>1969</v>
      </c>
      <c r="L136" s="230">
        <v>1935.1</v>
      </c>
      <c r="M136" s="230">
        <v>4.33066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375.05</v>
      </c>
      <c r="D137" s="231">
        <v>377.40000000000003</v>
      </c>
      <c r="E137" s="231">
        <v>369.85000000000008</v>
      </c>
      <c r="F137" s="231">
        <v>364.65000000000003</v>
      </c>
      <c r="G137" s="231">
        <v>357.10000000000008</v>
      </c>
      <c r="H137" s="231">
        <v>382.60000000000008</v>
      </c>
      <c r="I137" s="231">
        <v>390.15000000000003</v>
      </c>
      <c r="J137" s="231">
        <v>395.35000000000008</v>
      </c>
      <c r="K137" s="230">
        <v>384.95</v>
      </c>
      <c r="L137" s="230">
        <v>372.2</v>
      </c>
      <c r="M137" s="230">
        <v>9.6160899999999998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206.95</v>
      </c>
      <c r="D138" s="231">
        <v>208.98333333333335</v>
      </c>
      <c r="E138" s="231">
        <v>203.9666666666667</v>
      </c>
      <c r="F138" s="231">
        <v>200.98333333333335</v>
      </c>
      <c r="G138" s="231">
        <v>195.9666666666667</v>
      </c>
      <c r="H138" s="231">
        <v>211.9666666666667</v>
      </c>
      <c r="I138" s="231">
        <v>216.98333333333335</v>
      </c>
      <c r="J138" s="231">
        <v>219.9666666666667</v>
      </c>
      <c r="K138" s="230">
        <v>214</v>
      </c>
      <c r="L138" s="230">
        <v>206</v>
      </c>
      <c r="M138" s="230">
        <v>44.408679999999997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178.15</v>
      </c>
      <c r="D139" s="231">
        <v>177.95000000000002</v>
      </c>
      <c r="E139" s="231">
        <v>176.10000000000002</v>
      </c>
      <c r="F139" s="231">
        <v>174.05</v>
      </c>
      <c r="G139" s="231">
        <v>172.20000000000002</v>
      </c>
      <c r="H139" s="231">
        <v>180.00000000000003</v>
      </c>
      <c r="I139" s="231">
        <v>181.85</v>
      </c>
      <c r="J139" s="231">
        <v>183.90000000000003</v>
      </c>
      <c r="K139" s="230">
        <v>179.8</v>
      </c>
      <c r="L139" s="230">
        <v>175.9</v>
      </c>
      <c r="M139" s="230">
        <v>21.52778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37.200000000000003</v>
      </c>
      <c r="D140" s="231">
        <v>37.550000000000004</v>
      </c>
      <c r="E140" s="231">
        <v>36.650000000000006</v>
      </c>
      <c r="F140" s="231">
        <v>36.1</v>
      </c>
      <c r="G140" s="231">
        <v>35.200000000000003</v>
      </c>
      <c r="H140" s="231">
        <v>38.100000000000009</v>
      </c>
      <c r="I140" s="231">
        <v>39</v>
      </c>
      <c r="J140" s="231">
        <v>39.550000000000011</v>
      </c>
      <c r="K140" s="230">
        <v>38.450000000000003</v>
      </c>
      <c r="L140" s="230">
        <v>37</v>
      </c>
      <c r="M140" s="230">
        <v>12.229039999999999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177.9</v>
      </c>
      <c r="D141" s="231">
        <v>179.13333333333333</v>
      </c>
      <c r="E141" s="231">
        <v>176.11666666666665</v>
      </c>
      <c r="F141" s="231">
        <v>174.33333333333331</v>
      </c>
      <c r="G141" s="231">
        <v>171.31666666666663</v>
      </c>
      <c r="H141" s="231">
        <v>180.91666666666666</v>
      </c>
      <c r="I141" s="231">
        <v>183.93333333333331</v>
      </c>
      <c r="J141" s="231">
        <v>185.71666666666667</v>
      </c>
      <c r="K141" s="230">
        <v>182.15</v>
      </c>
      <c r="L141" s="230">
        <v>177.35</v>
      </c>
      <c r="M141" s="230">
        <v>3.3361299999999998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3383.2</v>
      </c>
      <c r="D142" s="231">
        <v>3350.3000000000006</v>
      </c>
      <c r="E142" s="231">
        <v>3305.9500000000012</v>
      </c>
      <c r="F142" s="231">
        <v>3228.7000000000007</v>
      </c>
      <c r="G142" s="231">
        <v>3184.3500000000013</v>
      </c>
      <c r="H142" s="231">
        <v>3427.5500000000011</v>
      </c>
      <c r="I142" s="231">
        <v>3471.9000000000005</v>
      </c>
      <c r="J142" s="231">
        <v>3549.150000000001</v>
      </c>
      <c r="K142" s="230">
        <v>3394.65</v>
      </c>
      <c r="L142" s="230">
        <v>3273.05</v>
      </c>
      <c r="M142" s="230">
        <v>5.6680900000000003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2898.95</v>
      </c>
      <c r="D143" s="231">
        <v>2907.1333333333332</v>
      </c>
      <c r="E143" s="231">
        <v>2886.0666666666666</v>
      </c>
      <c r="F143" s="231">
        <v>2873.1833333333334</v>
      </c>
      <c r="G143" s="231">
        <v>2852.1166666666668</v>
      </c>
      <c r="H143" s="231">
        <v>2920.0166666666664</v>
      </c>
      <c r="I143" s="231">
        <v>2941.083333333333</v>
      </c>
      <c r="J143" s="231">
        <v>2953.9666666666662</v>
      </c>
      <c r="K143" s="230">
        <v>2928.2</v>
      </c>
      <c r="L143" s="230">
        <v>2894.25</v>
      </c>
      <c r="M143" s="230">
        <v>1.34009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1929.25</v>
      </c>
      <c r="D144" s="231">
        <v>1935.9833333333333</v>
      </c>
      <c r="E144" s="231">
        <v>1915.8166666666666</v>
      </c>
      <c r="F144" s="231">
        <v>1902.3833333333332</v>
      </c>
      <c r="G144" s="231">
        <v>1882.2166666666665</v>
      </c>
      <c r="H144" s="231">
        <v>1949.4166666666667</v>
      </c>
      <c r="I144" s="231">
        <v>1969.5833333333333</v>
      </c>
      <c r="J144" s="231">
        <v>1983.0166666666669</v>
      </c>
      <c r="K144" s="230">
        <v>1956.15</v>
      </c>
      <c r="L144" s="230">
        <v>1922.55</v>
      </c>
      <c r="M144" s="230">
        <v>0.83292999999999995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4933.25</v>
      </c>
      <c r="D145" s="231">
        <v>4921.0666666666666</v>
      </c>
      <c r="E145" s="231">
        <v>4902.2333333333336</v>
      </c>
      <c r="F145" s="231">
        <v>4871.2166666666672</v>
      </c>
      <c r="G145" s="231">
        <v>4852.3833333333341</v>
      </c>
      <c r="H145" s="231">
        <v>4952.083333333333</v>
      </c>
      <c r="I145" s="231">
        <v>4970.916666666667</v>
      </c>
      <c r="J145" s="231">
        <v>5001.9333333333325</v>
      </c>
      <c r="K145" s="230">
        <v>4939.8999999999996</v>
      </c>
      <c r="L145" s="230">
        <v>4890.05</v>
      </c>
      <c r="M145" s="230">
        <v>3.0905900000000002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506.85</v>
      </c>
      <c r="D146" s="231">
        <v>510.16666666666669</v>
      </c>
      <c r="E146" s="231">
        <v>498.68333333333339</v>
      </c>
      <c r="F146" s="231">
        <v>490.51666666666671</v>
      </c>
      <c r="G146" s="231">
        <v>479.03333333333342</v>
      </c>
      <c r="H146" s="231">
        <v>518.33333333333337</v>
      </c>
      <c r="I146" s="231">
        <v>529.81666666666661</v>
      </c>
      <c r="J146" s="231">
        <v>537.98333333333335</v>
      </c>
      <c r="K146" s="230">
        <v>521.65</v>
      </c>
      <c r="L146" s="230">
        <v>502</v>
      </c>
      <c r="M146" s="230">
        <v>2.3435600000000001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188.5</v>
      </c>
      <c r="D147" s="231">
        <v>189.20000000000002</v>
      </c>
      <c r="E147" s="231">
        <v>186.30000000000004</v>
      </c>
      <c r="F147" s="231">
        <v>184.10000000000002</v>
      </c>
      <c r="G147" s="231">
        <v>181.20000000000005</v>
      </c>
      <c r="H147" s="231">
        <v>191.40000000000003</v>
      </c>
      <c r="I147" s="231">
        <v>194.3</v>
      </c>
      <c r="J147" s="231">
        <v>196.50000000000003</v>
      </c>
      <c r="K147" s="230">
        <v>192.1</v>
      </c>
      <c r="L147" s="230">
        <v>187</v>
      </c>
      <c r="M147" s="230">
        <v>7.87338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172.2</v>
      </c>
      <c r="D148" s="231">
        <v>173.15</v>
      </c>
      <c r="E148" s="231">
        <v>170.15</v>
      </c>
      <c r="F148" s="231">
        <v>168.1</v>
      </c>
      <c r="G148" s="231">
        <v>165.1</v>
      </c>
      <c r="H148" s="231">
        <v>175.20000000000002</v>
      </c>
      <c r="I148" s="231">
        <v>178.20000000000002</v>
      </c>
      <c r="J148" s="231">
        <v>180.25000000000003</v>
      </c>
      <c r="K148" s="230">
        <v>176.15</v>
      </c>
      <c r="L148" s="230">
        <v>171.1</v>
      </c>
      <c r="M148" s="230">
        <v>2.1870400000000001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47.6</v>
      </c>
      <c r="D149" s="231">
        <v>48.166666666666664</v>
      </c>
      <c r="E149" s="231">
        <v>46.733333333333327</v>
      </c>
      <c r="F149" s="231">
        <v>45.86666666666666</v>
      </c>
      <c r="G149" s="231">
        <v>44.433333333333323</v>
      </c>
      <c r="H149" s="231">
        <v>49.033333333333331</v>
      </c>
      <c r="I149" s="231">
        <v>50.466666666666669</v>
      </c>
      <c r="J149" s="231">
        <v>51.333333333333336</v>
      </c>
      <c r="K149" s="230">
        <v>49.6</v>
      </c>
      <c r="L149" s="230">
        <v>47.3</v>
      </c>
      <c r="M149" s="230">
        <v>126.81845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65.150000000000006</v>
      </c>
      <c r="D150" s="231">
        <v>64.816666666666677</v>
      </c>
      <c r="E150" s="231">
        <v>62.483333333333348</v>
      </c>
      <c r="F150" s="231">
        <v>59.81666666666667</v>
      </c>
      <c r="G150" s="231">
        <v>57.483333333333341</v>
      </c>
      <c r="H150" s="231">
        <v>67.483333333333348</v>
      </c>
      <c r="I150" s="231">
        <v>69.816666666666691</v>
      </c>
      <c r="J150" s="231">
        <v>72.483333333333363</v>
      </c>
      <c r="K150" s="230">
        <v>67.150000000000006</v>
      </c>
      <c r="L150" s="230">
        <v>62.15</v>
      </c>
      <c r="M150" s="230">
        <v>79.729079999999996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3381.9</v>
      </c>
      <c r="D151" s="231">
        <v>3387.75</v>
      </c>
      <c r="E151" s="231">
        <v>3365.5</v>
      </c>
      <c r="F151" s="231">
        <v>3349.1</v>
      </c>
      <c r="G151" s="231">
        <v>3326.85</v>
      </c>
      <c r="H151" s="231">
        <v>3404.15</v>
      </c>
      <c r="I151" s="231">
        <v>3426.4</v>
      </c>
      <c r="J151" s="231">
        <v>3442.8</v>
      </c>
      <c r="K151" s="230">
        <v>3410</v>
      </c>
      <c r="L151" s="230">
        <v>3371.35</v>
      </c>
      <c r="M151" s="230">
        <v>3.4738699999999998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444.9</v>
      </c>
      <c r="D152" s="231">
        <v>448.9666666666667</v>
      </c>
      <c r="E152" s="231">
        <v>437.93333333333339</v>
      </c>
      <c r="F152" s="231">
        <v>430.9666666666667</v>
      </c>
      <c r="G152" s="231">
        <v>419.93333333333339</v>
      </c>
      <c r="H152" s="231">
        <v>455.93333333333339</v>
      </c>
      <c r="I152" s="231">
        <v>466.9666666666667</v>
      </c>
      <c r="J152" s="231">
        <v>473.93333333333339</v>
      </c>
      <c r="K152" s="230">
        <v>460</v>
      </c>
      <c r="L152" s="230">
        <v>442</v>
      </c>
      <c r="M152" s="230">
        <v>1.98912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378.95</v>
      </c>
      <c r="D153" s="231">
        <v>379.66666666666669</v>
      </c>
      <c r="E153" s="231">
        <v>377.28333333333336</v>
      </c>
      <c r="F153" s="231">
        <v>375.61666666666667</v>
      </c>
      <c r="G153" s="231">
        <v>373.23333333333335</v>
      </c>
      <c r="H153" s="231">
        <v>381.33333333333337</v>
      </c>
      <c r="I153" s="231">
        <v>383.7166666666667</v>
      </c>
      <c r="J153" s="231">
        <v>385.38333333333338</v>
      </c>
      <c r="K153" s="230">
        <v>382.05</v>
      </c>
      <c r="L153" s="230">
        <v>378</v>
      </c>
      <c r="M153" s="230">
        <v>1.5166299999999999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1379.8</v>
      </c>
      <c r="D154" s="231">
        <v>1375.8833333333332</v>
      </c>
      <c r="E154" s="231">
        <v>1369.7666666666664</v>
      </c>
      <c r="F154" s="231">
        <v>1359.7333333333331</v>
      </c>
      <c r="G154" s="231">
        <v>1353.6166666666663</v>
      </c>
      <c r="H154" s="231">
        <v>1385.9166666666665</v>
      </c>
      <c r="I154" s="231">
        <v>1392.0333333333333</v>
      </c>
      <c r="J154" s="231">
        <v>1402.0666666666666</v>
      </c>
      <c r="K154" s="230">
        <v>1382</v>
      </c>
      <c r="L154" s="230">
        <v>1365.85</v>
      </c>
      <c r="M154" s="230">
        <v>0.40621000000000002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95.25</v>
      </c>
      <c r="D155" s="231">
        <v>96.45</v>
      </c>
      <c r="E155" s="231">
        <v>93.100000000000009</v>
      </c>
      <c r="F155" s="231">
        <v>90.95</v>
      </c>
      <c r="G155" s="231">
        <v>87.600000000000009</v>
      </c>
      <c r="H155" s="231">
        <v>98.600000000000009</v>
      </c>
      <c r="I155" s="231">
        <v>101.95</v>
      </c>
      <c r="J155" s="231">
        <v>104.10000000000001</v>
      </c>
      <c r="K155" s="230">
        <v>99.8</v>
      </c>
      <c r="L155" s="230">
        <v>94.3</v>
      </c>
      <c r="M155" s="230">
        <v>100.89346999999999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76.3</v>
      </c>
      <c r="D156" s="231">
        <v>76.483333333333334</v>
      </c>
      <c r="E156" s="231">
        <v>75.016666666666666</v>
      </c>
      <c r="F156" s="231">
        <v>73.733333333333334</v>
      </c>
      <c r="G156" s="231">
        <v>72.266666666666666</v>
      </c>
      <c r="H156" s="231">
        <v>77.766666666666666</v>
      </c>
      <c r="I156" s="231">
        <v>79.233333333333334</v>
      </c>
      <c r="J156" s="231">
        <v>80.516666666666666</v>
      </c>
      <c r="K156" s="230">
        <v>77.95</v>
      </c>
      <c r="L156" s="230">
        <v>75.2</v>
      </c>
      <c r="M156" s="230">
        <v>80.722980000000007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2079.65</v>
      </c>
      <c r="D157" s="231">
        <v>2085.5833333333335</v>
      </c>
      <c r="E157" s="231">
        <v>2066.2166666666672</v>
      </c>
      <c r="F157" s="231">
        <v>2052.7833333333338</v>
      </c>
      <c r="G157" s="231">
        <v>2033.4166666666674</v>
      </c>
      <c r="H157" s="231">
        <v>2099.0166666666669</v>
      </c>
      <c r="I157" s="231">
        <v>2118.3833333333328</v>
      </c>
      <c r="J157" s="231">
        <v>2131.8166666666666</v>
      </c>
      <c r="K157" s="230">
        <v>2104.9499999999998</v>
      </c>
      <c r="L157" s="230">
        <v>2072.15</v>
      </c>
      <c r="M157" s="230">
        <v>1.61246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189.3</v>
      </c>
      <c r="D158" s="231">
        <v>189.93333333333331</v>
      </c>
      <c r="E158" s="231">
        <v>187.61666666666662</v>
      </c>
      <c r="F158" s="231">
        <v>185.93333333333331</v>
      </c>
      <c r="G158" s="231">
        <v>183.61666666666662</v>
      </c>
      <c r="H158" s="231">
        <v>191.61666666666662</v>
      </c>
      <c r="I158" s="231">
        <v>193.93333333333328</v>
      </c>
      <c r="J158" s="231">
        <v>195.61666666666662</v>
      </c>
      <c r="K158" s="230">
        <v>192.25</v>
      </c>
      <c r="L158" s="230">
        <v>188.25</v>
      </c>
      <c r="M158" s="230">
        <v>23.790130000000001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301.25</v>
      </c>
      <c r="D159" s="231">
        <v>300.15000000000003</v>
      </c>
      <c r="E159" s="231">
        <v>296.45000000000005</v>
      </c>
      <c r="F159" s="231">
        <v>291.65000000000003</v>
      </c>
      <c r="G159" s="231">
        <v>287.95000000000005</v>
      </c>
      <c r="H159" s="231">
        <v>304.95000000000005</v>
      </c>
      <c r="I159" s="231">
        <v>308.64999999999998</v>
      </c>
      <c r="J159" s="231">
        <v>313.45000000000005</v>
      </c>
      <c r="K159" s="230">
        <v>303.85000000000002</v>
      </c>
      <c r="L159" s="230">
        <v>295.35000000000002</v>
      </c>
      <c r="M159" s="230">
        <v>1.7425200000000001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129.30000000000001</v>
      </c>
      <c r="D160" s="231">
        <v>129.13333333333333</v>
      </c>
      <c r="E160" s="231">
        <v>127.76666666666665</v>
      </c>
      <c r="F160" s="231">
        <v>126.23333333333332</v>
      </c>
      <c r="G160" s="231">
        <v>124.86666666666665</v>
      </c>
      <c r="H160" s="231">
        <v>130.66666666666666</v>
      </c>
      <c r="I160" s="231">
        <v>132.03333333333333</v>
      </c>
      <c r="J160" s="231">
        <v>133.56666666666666</v>
      </c>
      <c r="K160" s="230">
        <v>130.5</v>
      </c>
      <c r="L160" s="230">
        <v>127.6</v>
      </c>
      <c r="M160" s="230">
        <v>63.186300000000003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128.55000000000001</v>
      </c>
      <c r="D161" s="231">
        <v>129.25</v>
      </c>
      <c r="E161" s="231">
        <v>127.4</v>
      </c>
      <c r="F161" s="231">
        <v>126.25</v>
      </c>
      <c r="G161" s="231">
        <v>124.4</v>
      </c>
      <c r="H161" s="231">
        <v>130.4</v>
      </c>
      <c r="I161" s="231">
        <v>132.25000000000003</v>
      </c>
      <c r="J161" s="231">
        <v>133.4</v>
      </c>
      <c r="K161" s="230">
        <v>131.1</v>
      </c>
      <c r="L161" s="230">
        <v>128.1</v>
      </c>
      <c r="M161" s="230">
        <v>128.57628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318.05</v>
      </c>
      <c r="D162" s="231">
        <v>317.61666666666673</v>
      </c>
      <c r="E162" s="231">
        <v>309.63333333333344</v>
      </c>
      <c r="F162" s="231">
        <v>301.2166666666667</v>
      </c>
      <c r="G162" s="231">
        <v>293.23333333333341</v>
      </c>
      <c r="H162" s="231">
        <v>326.03333333333347</v>
      </c>
      <c r="I162" s="231">
        <v>334.01666666666671</v>
      </c>
      <c r="J162" s="231">
        <v>342.43333333333351</v>
      </c>
      <c r="K162" s="230">
        <v>325.60000000000002</v>
      </c>
      <c r="L162" s="230">
        <v>309.2</v>
      </c>
      <c r="M162" s="230">
        <v>7.5785200000000001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4492.95</v>
      </c>
      <c r="D163" s="231">
        <v>4484.6500000000005</v>
      </c>
      <c r="E163" s="231">
        <v>4464.3000000000011</v>
      </c>
      <c r="F163" s="231">
        <v>4435.6500000000005</v>
      </c>
      <c r="G163" s="231">
        <v>4415.3000000000011</v>
      </c>
      <c r="H163" s="231">
        <v>4513.3000000000011</v>
      </c>
      <c r="I163" s="231">
        <v>4533.6500000000015</v>
      </c>
      <c r="J163" s="231">
        <v>4562.3000000000011</v>
      </c>
      <c r="K163" s="230">
        <v>4505</v>
      </c>
      <c r="L163" s="230">
        <v>4456</v>
      </c>
      <c r="M163" s="230">
        <v>0.19814999999999999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899.55</v>
      </c>
      <c r="D164" s="231">
        <v>904.88333333333333</v>
      </c>
      <c r="E164" s="231">
        <v>889.66666666666663</v>
      </c>
      <c r="F164" s="231">
        <v>879.7833333333333</v>
      </c>
      <c r="G164" s="231">
        <v>864.56666666666661</v>
      </c>
      <c r="H164" s="231">
        <v>914.76666666666665</v>
      </c>
      <c r="I164" s="231">
        <v>929.98333333333335</v>
      </c>
      <c r="J164" s="231">
        <v>939.86666666666667</v>
      </c>
      <c r="K164" s="230">
        <v>920.1</v>
      </c>
      <c r="L164" s="230">
        <v>895</v>
      </c>
      <c r="M164" s="230">
        <v>2.8778800000000002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171.05</v>
      </c>
      <c r="D165" s="231">
        <v>172.38333333333335</v>
      </c>
      <c r="E165" s="231">
        <v>169.2166666666667</v>
      </c>
      <c r="F165" s="231">
        <v>167.38333333333335</v>
      </c>
      <c r="G165" s="231">
        <v>164.2166666666667</v>
      </c>
      <c r="H165" s="231">
        <v>174.2166666666667</v>
      </c>
      <c r="I165" s="231">
        <v>177.38333333333338</v>
      </c>
      <c r="J165" s="231">
        <v>179.2166666666667</v>
      </c>
      <c r="K165" s="230">
        <v>175.55</v>
      </c>
      <c r="L165" s="230">
        <v>170.55</v>
      </c>
      <c r="M165" s="230">
        <v>7.5232299999999999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127.45</v>
      </c>
      <c r="D166" s="231">
        <v>124.14999999999999</v>
      </c>
      <c r="E166" s="231">
        <v>118.79999999999998</v>
      </c>
      <c r="F166" s="231">
        <v>110.14999999999999</v>
      </c>
      <c r="G166" s="231">
        <v>104.79999999999998</v>
      </c>
      <c r="H166" s="231">
        <v>132.79999999999998</v>
      </c>
      <c r="I166" s="231">
        <v>138.14999999999998</v>
      </c>
      <c r="J166" s="231">
        <v>146.79999999999998</v>
      </c>
      <c r="K166" s="230">
        <v>129.5</v>
      </c>
      <c r="L166" s="230">
        <v>115.5</v>
      </c>
      <c r="M166" s="230">
        <v>360.49369999999999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270.14999999999998</v>
      </c>
      <c r="D167" s="231">
        <v>270.34999999999997</v>
      </c>
      <c r="E167" s="231">
        <v>266.29999999999995</v>
      </c>
      <c r="F167" s="231">
        <v>262.45</v>
      </c>
      <c r="G167" s="231">
        <v>258.39999999999998</v>
      </c>
      <c r="H167" s="231">
        <v>274.19999999999993</v>
      </c>
      <c r="I167" s="231">
        <v>278.25</v>
      </c>
      <c r="J167" s="231">
        <v>282.09999999999991</v>
      </c>
      <c r="K167" s="230">
        <v>274.39999999999998</v>
      </c>
      <c r="L167" s="230">
        <v>266.5</v>
      </c>
      <c r="M167" s="230">
        <v>20.067789999999999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1013.4</v>
      </c>
      <c r="D168" s="231">
        <v>1012.5</v>
      </c>
      <c r="E168" s="231">
        <v>1004.3</v>
      </c>
      <c r="F168" s="231">
        <v>995.19999999999993</v>
      </c>
      <c r="G168" s="231">
        <v>986.99999999999989</v>
      </c>
      <c r="H168" s="231">
        <v>1021.6</v>
      </c>
      <c r="I168" s="231">
        <v>1029.8000000000002</v>
      </c>
      <c r="J168" s="231">
        <v>1038.9000000000001</v>
      </c>
      <c r="K168" s="230">
        <v>1020.7</v>
      </c>
      <c r="L168" s="230">
        <v>1003.4</v>
      </c>
      <c r="M168" s="230">
        <v>0.15740999999999999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106.95</v>
      </c>
      <c r="D169" s="231">
        <v>107.25</v>
      </c>
      <c r="E169" s="231">
        <v>106.25</v>
      </c>
      <c r="F169" s="231">
        <v>105.55</v>
      </c>
      <c r="G169" s="231">
        <v>104.55</v>
      </c>
      <c r="H169" s="231">
        <v>107.95</v>
      </c>
      <c r="I169" s="231">
        <v>108.95</v>
      </c>
      <c r="J169" s="231">
        <v>109.65</v>
      </c>
      <c r="K169" s="230">
        <v>108.25</v>
      </c>
      <c r="L169" s="230">
        <v>106.55</v>
      </c>
      <c r="M169" s="230">
        <v>118.85359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1471.2</v>
      </c>
      <c r="D170" s="231">
        <v>1478.45</v>
      </c>
      <c r="E170" s="231">
        <v>1457.9</v>
      </c>
      <c r="F170" s="231">
        <v>1444.6000000000001</v>
      </c>
      <c r="G170" s="231">
        <v>1424.0500000000002</v>
      </c>
      <c r="H170" s="231">
        <v>1491.75</v>
      </c>
      <c r="I170" s="231">
        <v>1512.2999999999997</v>
      </c>
      <c r="J170" s="231">
        <v>1525.6</v>
      </c>
      <c r="K170" s="230">
        <v>1499</v>
      </c>
      <c r="L170" s="230">
        <v>1465.15</v>
      </c>
      <c r="M170" s="230">
        <v>0.42605999999999999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45.8</v>
      </c>
      <c r="D171" s="231">
        <v>46.133333333333326</v>
      </c>
      <c r="E171" s="231">
        <v>45.366666666666653</v>
      </c>
      <c r="F171" s="231">
        <v>44.93333333333333</v>
      </c>
      <c r="G171" s="231">
        <v>44.166666666666657</v>
      </c>
      <c r="H171" s="231">
        <v>46.566666666666649</v>
      </c>
      <c r="I171" s="231">
        <v>47.333333333333329</v>
      </c>
      <c r="J171" s="231">
        <v>47.766666666666644</v>
      </c>
      <c r="K171" s="230">
        <v>46.9</v>
      </c>
      <c r="L171" s="230">
        <v>45.7</v>
      </c>
      <c r="M171" s="230">
        <v>124.32885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2474.25</v>
      </c>
      <c r="D172" s="231">
        <v>2475.7999999999997</v>
      </c>
      <c r="E172" s="231">
        <v>2458.6499999999996</v>
      </c>
      <c r="F172" s="231">
        <v>2443.0499999999997</v>
      </c>
      <c r="G172" s="231">
        <v>2425.8999999999996</v>
      </c>
      <c r="H172" s="231">
        <v>2491.3999999999996</v>
      </c>
      <c r="I172" s="231">
        <v>2508.5500000000002</v>
      </c>
      <c r="J172" s="231">
        <v>2524.1499999999996</v>
      </c>
      <c r="K172" s="230">
        <v>2492.9499999999998</v>
      </c>
      <c r="L172" s="230">
        <v>2460.1999999999998</v>
      </c>
      <c r="M172" s="230">
        <v>7.9409999999999994E-2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2880.3</v>
      </c>
      <c r="D173" s="231">
        <v>2891.2166666666667</v>
      </c>
      <c r="E173" s="231">
        <v>2850.4333333333334</v>
      </c>
      <c r="F173" s="231">
        <v>2820.5666666666666</v>
      </c>
      <c r="G173" s="231">
        <v>2779.7833333333333</v>
      </c>
      <c r="H173" s="231">
        <v>2921.0833333333335</v>
      </c>
      <c r="I173" s="231">
        <v>2961.8666666666672</v>
      </c>
      <c r="J173" s="231">
        <v>2991.7333333333336</v>
      </c>
      <c r="K173" s="230">
        <v>2932</v>
      </c>
      <c r="L173" s="230">
        <v>2861.35</v>
      </c>
      <c r="M173" s="230">
        <v>6.8229999999999999E-2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169.55</v>
      </c>
      <c r="D174" s="231">
        <v>171.05000000000004</v>
      </c>
      <c r="E174" s="231">
        <v>166.05000000000007</v>
      </c>
      <c r="F174" s="231">
        <v>162.55000000000004</v>
      </c>
      <c r="G174" s="231">
        <v>157.55000000000007</v>
      </c>
      <c r="H174" s="231">
        <v>174.55000000000007</v>
      </c>
      <c r="I174" s="231">
        <v>179.55</v>
      </c>
      <c r="J174" s="231">
        <v>183.05000000000007</v>
      </c>
      <c r="K174" s="230">
        <v>176.05</v>
      </c>
      <c r="L174" s="230">
        <v>167.55</v>
      </c>
      <c r="M174" s="230">
        <v>15.36927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1395.9</v>
      </c>
      <c r="D175" s="231">
        <v>1400.25</v>
      </c>
      <c r="E175" s="231">
        <v>1381.2</v>
      </c>
      <c r="F175" s="231">
        <v>1366.5</v>
      </c>
      <c r="G175" s="231">
        <v>1347.45</v>
      </c>
      <c r="H175" s="231">
        <v>1414.95</v>
      </c>
      <c r="I175" s="231">
        <v>1434.0000000000002</v>
      </c>
      <c r="J175" s="231">
        <v>1448.7</v>
      </c>
      <c r="K175" s="230">
        <v>1419.3</v>
      </c>
      <c r="L175" s="230">
        <v>1385.55</v>
      </c>
      <c r="M175" s="230">
        <v>2.4099699999999999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1277.95</v>
      </c>
      <c r="D176" s="231">
        <v>1272.6166666666668</v>
      </c>
      <c r="E176" s="231">
        <v>1265.3333333333335</v>
      </c>
      <c r="F176" s="231">
        <v>1252.7166666666667</v>
      </c>
      <c r="G176" s="231">
        <v>1245.4333333333334</v>
      </c>
      <c r="H176" s="231">
        <v>1285.2333333333336</v>
      </c>
      <c r="I176" s="231">
        <v>1292.5166666666669</v>
      </c>
      <c r="J176" s="231">
        <v>1305.1333333333337</v>
      </c>
      <c r="K176" s="230">
        <v>1279.9000000000001</v>
      </c>
      <c r="L176" s="230">
        <v>1260</v>
      </c>
      <c r="M176" s="230">
        <v>0.64773999999999998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559.20000000000005</v>
      </c>
      <c r="D177" s="231">
        <v>562.85</v>
      </c>
      <c r="E177" s="231">
        <v>553.75</v>
      </c>
      <c r="F177" s="231">
        <v>548.29999999999995</v>
      </c>
      <c r="G177" s="231">
        <v>539.19999999999993</v>
      </c>
      <c r="H177" s="231">
        <v>568.30000000000007</v>
      </c>
      <c r="I177" s="231">
        <v>577.4000000000002</v>
      </c>
      <c r="J177" s="231">
        <v>582.85000000000014</v>
      </c>
      <c r="K177" s="230">
        <v>571.95000000000005</v>
      </c>
      <c r="L177" s="230">
        <v>557.4</v>
      </c>
      <c r="M177" s="230">
        <v>7.1920900000000003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1130.4000000000001</v>
      </c>
      <c r="D178" s="231">
        <v>1129.4666666666667</v>
      </c>
      <c r="E178" s="231">
        <v>1110.9333333333334</v>
      </c>
      <c r="F178" s="231">
        <v>1091.4666666666667</v>
      </c>
      <c r="G178" s="231">
        <v>1072.9333333333334</v>
      </c>
      <c r="H178" s="231">
        <v>1148.9333333333334</v>
      </c>
      <c r="I178" s="231">
        <v>1167.4666666666667</v>
      </c>
      <c r="J178" s="231">
        <v>1186.9333333333334</v>
      </c>
      <c r="K178" s="230">
        <v>1148</v>
      </c>
      <c r="L178" s="230">
        <v>1110</v>
      </c>
      <c r="M178" s="230">
        <v>0.33940999999999999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1694.6</v>
      </c>
      <c r="D179" s="231">
        <v>1707.5</v>
      </c>
      <c r="E179" s="231">
        <v>1673.6</v>
      </c>
      <c r="F179" s="231">
        <v>1652.6</v>
      </c>
      <c r="G179" s="231">
        <v>1618.6999999999998</v>
      </c>
      <c r="H179" s="231">
        <v>1728.5</v>
      </c>
      <c r="I179" s="231">
        <v>1762.4</v>
      </c>
      <c r="J179" s="231">
        <v>1783.4</v>
      </c>
      <c r="K179" s="230">
        <v>1741.4</v>
      </c>
      <c r="L179" s="230">
        <v>1686.5</v>
      </c>
      <c r="M179" s="230">
        <v>0.93150999999999995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438.65</v>
      </c>
      <c r="D180" s="231">
        <v>439.88333333333338</v>
      </c>
      <c r="E180" s="231">
        <v>435.76666666666677</v>
      </c>
      <c r="F180" s="231">
        <v>432.88333333333338</v>
      </c>
      <c r="G180" s="231">
        <v>428.76666666666677</v>
      </c>
      <c r="H180" s="231">
        <v>442.76666666666677</v>
      </c>
      <c r="I180" s="231">
        <v>446.88333333333344</v>
      </c>
      <c r="J180" s="231">
        <v>449.76666666666677</v>
      </c>
      <c r="K180" s="230">
        <v>444</v>
      </c>
      <c r="L180" s="230">
        <v>437</v>
      </c>
      <c r="M180" s="230">
        <v>0.75305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951.3</v>
      </c>
      <c r="D181" s="231">
        <v>949.26666666666677</v>
      </c>
      <c r="E181" s="231">
        <v>943.53333333333353</v>
      </c>
      <c r="F181" s="231">
        <v>935.76666666666677</v>
      </c>
      <c r="G181" s="231">
        <v>930.03333333333353</v>
      </c>
      <c r="H181" s="231">
        <v>957.03333333333353</v>
      </c>
      <c r="I181" s="231">
        <v>962.76666666666688</v>
      </c>
      <c r="J181" s="231">
        <v>970.53333333333353</v>
      </c>
      <c r="K181" s="230">
        <v>955</v>
      </c>
      <c r="L181" s="230">
        <v>941.5</v>
      </c>
      <c r="M181" s="230">
        <v>10.693350000000001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444.2</v>
      </c>
      <c r="D182" s="231">
        <v>446.40000000000003</v>
      </c>
      <c r="E182" s="231">
        <v>440.80000000000007</v>
      </c>
      <c r="F182" s="231">
        <v>437.40000000000003</v>
      </c>
      <c r="G182" s="231">
        <v>431.80000000000007</v>
      </c>
      <c r="H182" s="231">
        <v>449.80000000000007</v>
      </c>
      <c r="I182" s="231">
        <v>455.40000000000009</v>
      </c>
      <c r="J182" s="231">
        <v>458.80000000000007</v>
      </c>
      <c r="K182" s="230">
        <v>452</v>
      </c>
      <c r="L182" s="230">
        <v>443</v>
      </c>
      <c r="M182" s="230">
        <v>0.81399999999999995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1325.5</v>
      </c>
      <c r="D183" s="231">
        <v>1333.1499999999999</v>
      </c>
      <c r="E183" s="231">
        <v>1308.2999999999997</v>
      </c>
      <c r="F183" s="231">
        <v>1291.0999999999999</v>
      </c>
      <c r="G183" s="231">
        <v>1266.2499999999998</v>
      </c>
      <c r="H183" s="231">
        <v>1350.3499999999997</v>
      </c>
      <c r="I183" s="231">
        <v>1375.1999999999996</v>
      </c>
      <c r="J183" s="231">
        <v>1392.3999999999996</v>
      </c>
      <c r="K183" s="230">
        <v>1358</v>
      </c>
      <c r="L183" s="230">
        <v>1315.95</v>
      </c>
      <c r="M183" s="230">
        <v>5.0207499999999996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299.60000000000002</v>
      </c>
      <c r="D184" s="231">
        <v>302.40000000000003</v>
      </c>
      <c r="E184" s="231">
        <v>295.95000000000005</v>
      </c>
      <c r="F184" s="231">
        <v>292.3</v>
      </c>
      <c r="G184" s="231">
        <v>285.85000000000002</v>
      </c>
      <c r="H184" s="231">
        <v>306.05000000000007</v>
      </c>
      <c r="I184" s="231">
        <v>312.5</v>
      </c>
      <c r="J184" s="231">
        <v>316.15000000000009</v>
      </c>
      <c r="K184" s="230">
        <v>308.85000000000002</v>
      </c>
      <c r="L184" s="230">
        <v>298.75</v>
      </c>
      <c r="M184" s="230">
        <v>10.51952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331.8</v>
      </c>
      <c r="D185" s="231">
        <v>330.73333333333335</v>
      </c>
      <c r="E185" s="231">
        <v>324.06666666666672</v>
      </c>
      <c r="F185" s="231">
        <v>316.33333333333337</v>
      </c>
      <c r="G185" s="231">
        <v>309.66666666666674</v>
      </c>
      <c r="H185" s="231">
        <v>338.4666666666667</v>
      </c>
      <c r="I185" s="231">
        <v>345.13333333333333</v>
      </c>
      <c r="J185" s="231">
        <v>352.86666666666667</v>
      </c>
      <c r="K185" s="230">
        <v>337.4</v>
      </c>
      <c r="L185" s="230">
        <v>323</v>
      </c>
      <c r="M185" s="230">
        <v>17.979189999999999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1764.9</v>
      </c>
      <c r="D186" s="231">
        <v>1770.2333333333333</v>
      </c>
      <c r="E186" s="231">
        <v>1752.2166666666667</v>
      </c>
      <c r="F186" s="231">
        <v>1739.5333333333333</v>
      </c>
      <c r="G186" s="231">
        <v>1721.5166666666667</v>
      </c>
      <c r="H186" s="231">
        <v>1782.9166666666667</v>
      </c>
      <c r="I186" s="231">
        <v>1800.9333333333336</v>
      </c>
      <c r="J186" s="231">
        <v>1813.6166666666668</v>
      </c>
      <c r="K186" s="230">
        <v>1788.25</v>
      </c>
      <c r="L186" s="230">
        <v>1757.55</v>
      </c>
      <c r="M186" s="230">
        <v>7.3305300000000004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651.95000000000005</v>
      </c>
      <c r="D187" s="231">
        <v>658.25</v>
      </c>
      <c r="E187" s="231">
        <v>643.70000000000005</v>
      </c>
      <c r="F187" s="231">
        <v>635.45000000000005</v>
      </c>
      <c r="G187" s="231">
        <v>620.90000000000009</v>
      </c>
      <c r="H187" s="231">
        <v>666.5</v>
      </c>
      <c r="I187" s="231">
        <v>681.05</v>
      </c>
      <c r="J187" s="231">
        <v>689.3</v>
      </c>
      <c r="K187" s="230">
        <v>672.8</v>
      </c>
      <c r="L187" s="230">
        <v>650</v>
      </c>
      <c r="M187" s="230">
        <v>0.99256999999999995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315.75</v>
      </c>
      <c r="D188" s="231">
        <v>317.34999999999997</v>
      </c>
      <c r="E188" s="231">
        <v>307.89999999999992</v>
      </c>
      <c r="F188" s="231">
        <v>300.04999999999995</v>
      </c>
      <c r="G188" s="231">
        <v>290.59999999999991</v>
      </c>
      <c r="H188" s="231">
        <v>325.19999999999993</v>
      </c>
      <c r="I188" s="231">
        <v>334.65</v>
      </c>
      <c r="J188" s="231">
        <v>342.49999999999994</v>
      </c>
      <c r="K188" s="230">
        <v>326.8</v>
      </c>
      <c r="L188" s="230">
        <v>309.5</v>
      </c>
      <c r="M188" s="230">
        <v>7.2780100000000001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1879.65</v>
      </c>
      <c r="D189" s="231">
        <v>1883.25</v>
      </c>
      <c r="E189" s="231">
        <v>1860</v>
      </c>
      <c r="F189" s="231">
        <v>1840.35</v>
      </c>
      <c r="G189" s="231">
        <v>1817.1</v>
      </c>
      <c r="H189" s="231">
        <v>1902.9</v>
      </c>
      <c r="I189" s="231">
        <v>1926.15</v>
      </c>
      <c r="J189" s="231">
        <v>1945.8000000000002</v>
      </c>
      <c r="K189" s="230">
        <v>1906.5</v>
      </c>
      <c r="L189" s="230">
        <v>1863.6</v>
      </c>
      <c r="M189" s="230">
        <v>0.26802999999999999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684.1</v>
      </c>
      <c r="D190" s="231">
        <v>687.18333333333339</v>
      </c>
      <c r="E190" s="231">
        <v>676.91666666666674</v>
      </c>
      <c r="F190" s="231">
        <v>669.73333333333335</v>
      </c>
      <c r="G190" s="231">
        <v>659.4666666666667</v>
      </c>
      <c r="H190" s="231">
        <v>694.36666666666679</v>
      </c>
      <c r="I190" s="231">
        <v>704.63333333333344</v>
      </c>
      <c r="J190" s="231">
        <v>711.81666666666683</v>
      </c>
      <c r="K190" s="230">
        <v>697.45</v>
      </c>
      <c r="L190" s="230">
        <v>680</v>
      </c>
      <c r="M190" s="230">
        <v>1.16117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253.75</v>
      </c>
      <c r="D191" s="231">
        <v>256.48333333333335</v>
      </c>
      <c r="E191" s="231">
        <v>250.26666666666671</v>
      </c>
      <c r="F191" s="231">
        <v>246.78333333333336</v>
      </c>
      <c r="G191" s="231">
        <v>240.56666666666672</v>
      </c>
      <c r="H191" s="231">
        <v>259.9666666666667</v>
      </c>
      <c r="I191" s="231">
        <v>266.18333333333339</v>
      </c>
      <c r="J191" s="231">
        <v>269.66666666666669</v>
      </c>
      <c r="K191" s="230">
        <v>262.7</v>
      </c>
      <c r="L191" s="230">
        <v>253</v>
      </c>
      <c r="M191" s="230">
        <v>5.9872199999999998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3322.45</v>
      </c>
      <c r="D192" s="231">
        <v>3344.5333333333333</v>
      </c>
      <c r="E192" s="231">
        <v>3290.1666666666665</v>
      </c>
      <c r="F192" s="231">
        <v>3257.8833333333332</v>
      </c>
      <c r="G192" s="231">
        <v>3203.5166666666664</v>
      </c>
      <c r="H192" s="231">
        <v>3376.8166666666666</v>
      </c>
      <c r="I192" s="231">
        <v>3431.1833333333334</v>
      </c>
      <c r="J192" s="231">
        <v>3463.4666666666667</v>
      </c>
      <c r="K192" s="230">
        <v>3398.9</v>
      </c>
      <c r="L192" s="230">
        <v>3312.25</v>
      </c>
      <c r="M192" s="230">
        <v>1.3645099999999999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466.5</v>
      </c>
      <c r="D193" s="231">
        <v>467.45</v>
      </c>
      <c r="E193" s="231">
        <v>459.9</v>
      </c>
      <c r="F193" s="231">
        <v>453.3</v>
      </c>
      <c r="G193" s="231">
        <v>445.75</v>
      </c>
      <c r="H193" s="231">
        <v>474.04999999999995</v>
      </c>
      <c r="I193" s="231">
        <v>481.6</v>
      </c>
      <c r="J193" s="231">
        <v>488.19999999999993</v>
      </c>
      <c r="K193" s="230">
        <v>475</v>
      </c>
      <c r="L193" s="230">
        <v>460.85</v>
      </c>
      <c r="M193" s="230">
        <v>15.50156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592.25</v>
      </c>
      <c r="D194" s="231">
        <v>594.58333333333337</v>
      </c>
      <c r="E194" s="231">
        <v>587.66666666666674</v>
      </c>
      <c r="F194" s="231">
        <v>583.08333333333337</v>
      </c>
      <c r="G194" s="231">
        <v>576.16666666666674</v>
      </c>
      <c r="H194" s="231">
        <v>599.16666666666674</v>
      </c>
      <c r="I194" s="231">
        <v>606.08333333333348</v>
      </c>
      <c r="J194" s="231">
        <v>610.66666666666674</v>
      </c>
      <c r="K194" s="230">
        <v>601.5</v>
      </c>
      <c r="L194" s="230">
        <v>590</v>
      </c>
      <c r="M194" s="230">
        <v>5.7642199999999999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114.4</v>
      </c>
      <c r="D195" s="231">
        <v>115.01666666666667</v>
      </c>
      <c r="E195" s="231">
        <v>113.03333333333333</v>
      </c>
      <c r="F195" s="231">
        <v>111.66666666666667</v>
      </c>
      <c r="G195" s="231">
        <v>109.68333333333334</v>
      </c>
      <c r="H195" s="231">
        <v>116.38333333333333</v>
      </c>
      <c r="I195" s="231">
        <v>118.36666666666665</v>
      </c>
      <c r="J195" s="231">
        <v>119.73333333333332</v>
      </c>
      <c r="K195" s="230">
        <v>117</v>
      </c>
      <c r="L195" s="230">
        <v>113.65</v>
      </c>
      <c r="M195" s="230">
        <v>9.6706400000000006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169.35</v>
      </c>
      <c r="D196" s="231">
        <v>170.9</v>
      </c>
      <c r="E196" s="231">
        <v>167</v>
      </c>
      <c r="F196" s="231">
        <v>164.65</v>
      </c>
      <c r="G196" s="231">
        <v>160.75</v>
      </c>
      <c r="H196" s="231">
        <v>173.25</v>
      </c>
      <c r="I196" s="231">
        <v>177.15000000000003</v>
      </c>
      <c r="J196" s="231">
        <v>179.5</v>
      </c>
      <c r="K196" s="230">
        <v>174.8</v>
      </c>
      <c r="L196" s="230">
        <v>168.55</v>
      </c>
      <c r="M196" s="230">
        <v>37.275469999999999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273.55</v>
      </c>
      <c r="D197" s="231">
        <v>275.15000000000003</v>
      </c>
      <c r="E197" s="231">
        <v>271.10000000000008</v>
      </c>
      <c r="F197" s="231">
        <v>268.65000000000003</v>
      </c>
      <c r="G197" s="231">
        <v>264.60000000000008</v>
      </c>
      <c r="H197" s="231">
        <v>277.60000000000008</v>
      </c>
      <c r="I197" s="231">
        <v>281.65000000000003</v>
      </c>
      <c r="J197" s="231">
        <v>284.10000000000008</v>
      </c>
      <c r="K197" s="230">
        <v>279.2</v>
      </c>
      <c r="L197" s="230">
        <v>272.7</v>
      </c>
      <c r="M197" s="230">
        <v>3.3810500000000001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1194.8</v>
      </c>
      <c r="D198" s="231">
        <v>1192.6000000000001</v>
      </c>
      <c r="E198" s="231">
        <v>1170.2000000000003</v>
      </c>
      <c r="F198" s="231">
        <v>1145.6000000000001</v>
      </c>
      <c r="G198" s="231">
        <v>1123.2000000000003</v>
      </c>
      <c r="H198" s="231">
        <v>1217.2000000000003</v>
      </c>
      <c r="I198" s="231">
        <v>1239.6000000000004</v>
      </c>
      <c r="J198" s="231">
        <v>1264.2000000000003</v>
      </c>
      <c r="K198" s="230">
        <v>1215</v>
      </c>
      <c r="L198" s="230">
        <v>1168</v>
      </c>
      <c r="M198" s="230">
        <v>4.1390599999999997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1079</v>
      </c>
      <c r="D199" s="231">
        <v>1075.8833333333332</v>
      </c>
      <c r="E199" s="231">
        <v>1069.1666666666665</v>
      </c>
      <c r="F199" s="231">
        <v>1059.3333333333333</v>
      </c>
      <c r="G199" s="231">
        <v>1052.6166666666666</v>
      </c>
      <c r="H199" s="231">
        <v>1085.7166666666665</v>
      </c>
      <c r="I199" s="231">
        <v>1092.4333333333332</v>
      </c>
      <c r="J199" s="231">
        <v>1102.2666666666664</v>
      </c>
      <c r="K199" s="230">
        <v>1082.5999999999999</v>
      </c>
      <c r="L199" s="230">
        <v>1066.05</v>
      </c>
      <c r="M199" s="230">
        <v>29.819489999999998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1821.65</v>
      </c>
      <c r="D200" s="231">
        <v>1832.9333333333334</v>
      </c>
      <c r="E200" s="231">
        <v>1805.9666666666667</v>
      </c>
      <c r="F200" s="231">
        <v>1790.2833333333333</v>
      </c>
      <c r="G200" s="231">
        <v>1763.3166666666666</v>
      </c>
      <c r="H200" s="231">
        <v>1848.6166666666668</v>
      </c>
      <c r="I200" s="231">
        <v>1875.5833333333335</v>
      </c>
      <c r="J200" s="231">
        <v>1891.2666666666669</v>
      </c>
      <c r="K200" s="230">
        <v>1859.9</v>
      </c>
      <c r="L200" s="230">
        <v>1817.25</v>
      </c>
      <c r="M200" s="230">
        <v>4.1913900000000002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1644.5</v>
      </c>
      <c r="D201" s="231">
        <v>1646.8166666666666</v>
      </c>
      <c r="E201" s="231">
        <v>1637.6333333333332</v>
      </c>
      <c r="F201" s="231">
        <v>1630.7666666666667</v>
      </c>
      <c r="G201" s="231">
        <v>1621.5833333333333</v>
      </c>
      <c r="H201" s="231">
        <v>1653.6833333333332</v>
      </c>
      <c r="I201" s="231">
        <v>1662.8666666666666</v>
      </c>
      <c r="J201" s="231">
        <v>1669.7333333333331</v>
      </c>
      <c r="K201" s="230">
        <v>1656</v>
      </c>
      <c r="L201" s="230">
        <v>1639.95</v>
      </c>
      <c r="M201" s="230">
        <v>218.44469000000001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552.04999999999995</v>
      </c>
      <c r="D202" s="231">
        <v>553.0333333333333</v>
      </c>
      <c r="E202" s="231">
        <v>548.61666666666656</v>
      </c>
      <c r="F202" s="231">
        <v>545.18333333333328</v>
      </c>
      <c r="G202" s="231">
        <v>540.76666666666654</v>
      </c>
      <c r="H202" s="231">
        <v>556.46666666666658</v>
      </c>
      <c r="I202" s="231">
        <v>560.88333333333333</v>
      </c>
      <c r="J202" s="231">
        <v>564.31666666666661</v>
      </c>
      <c r="K202" s="230">
        <v>557.45000000000005</v>
      </c>
      <c r="L202" s="230">
        <v>549.6</v>
      </c>
      <c r="M202" s="230">
        <v>19.273060000000001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66.650000000000006</v>
      </c>
      <c r="D203" s="231">
        <v>66.316666666666677</v>
      </c>
      <c r="E203" s="231">
        <v>64.933333333333351</v>
      </c>
      <c r="F203" s="231">
        <v>63.216666666666669</v>
      </c>
      <c r="G203" s="231">
        <v>61.833333333333343</v>
      </c>
      <c r="H203" s="231">
        <v>68.03333333333336</v>
      </c>
      <c r="I203" s="231">
        <v>69.416666666666686</v>
      </c>
      <c r="J203" s="231">
        <v>71.133333333333368</v>
      </c>
      <c r="K203" s="230">
        <v>67.7</v>
      </c>
      <c r="L203" s="230">
        <v>64.599999999999994</v>
      </c>
      <c r="M203" s="230">
        <v>125.23784999999999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622.9</v>
      </c>
      <c r="D204" s="231">
        <v>622.48333333333323</v>
      </c>
      <c r="E204" s="231">
        <v>613.41666666666652</v>
      </c>
      <c r="F204" s="231">
        <v>603.93333333333328</v>
      </c>
      <c r="G204" s="231">
        <v>594.86666666666656</v>
      </c>
      <c r="H204" s="231">
        <v>631.96666666666647</v>
      </c>
      <c r="I204" s="231">
        <v>641.0333333333333</v>
      </c>
      <c r="J204" s="231">
        <v>650.51666666666642</v>
      </c>
      <c r="K204" s="230">
        <v>631.54999999999995</v>
      </c>
      <c r="L204" s="230">
        <v>613</v>
      </c>
      <c r="M204" s="230">
        <v>0.70548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854.8</v>
      </c>
      <c r="D205" s="231">
        <v>858.76666666666677</v>
      </c>
      <c r="E205" s="231">
        <v>841.08333333333348</v>
      </c>
      <c r="F205" s="231">
        <v>827.36666666666667</v>
      </c>
      <c r="G205" s="231">
        <v>809.68333333333339</v>
      </c>
      <c r="H205" s="231">
        <v>872.48333333333358</v>
      </c>
      <c r="I205" s="231">
        <v>890.16666666666674</v>
      </c>
      <c r="J205" s="231">
        <v>903.88333333333367</v>
      </c>
      <c r="K205" s="230">
        <v>876.45</v>
      </c>
      <c r="L205" s="230">
        <v>845.05</v>
      </c>
      <c r="M205" s="230">
        <v>5.1107100000000001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871.9</v>
      </c>
      <c r="D206" s="231">
        <v>864.01666666666677</v>
      </c>
      <c r="E206" s="231">
        <v>848.58333333333348</v>
      </c>
      <c r="F206" s="231">
        <v>825.26666666666677</v>
      </c>
      <c r="G206" s="231">
        <v>809.83333333333348</v>
      </c>
      <c r="H206" s="231">
        <v>887.33333333333348</v>
      </c>
      <c r="I206" s="231">
        <v>902.76666666666665</v>
      </c>
      <c r="J206" s="231">
        <v>926.08333333333348</v>
      </c>
      <c r="K206" s="230">
        <v>879.45</v>
      </c>
      <c r="L206" s="230">
        <v>840.7</v>
      </c>
      <c r="M206" s="230">
        <v>0.27337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1239.55</v>
      </c>
      <c r="D207" s="231">
        <v>1248.1666666666667</v>
      </c>
      <c r="E207" s="231">
        <v>1228.3833333333334</v>
      </c>
      <c r="F207" s="231">
        <v>1217.2166666666667</v>
      </c>
      <c r="G207" s="231">
        <v>1197.4333333333334</v>
      </c>
      <c r="H207" s="231">
        <v>1259.3333333333335</v>
      </c>
      <c r="I207" s="231">
        <v>1279.1166666666668</v>
      </c>
      <c r="J207" s="231">
        <v>1290.2833333333335</v>
      </c>
      <c r="K207" s="230">
        <v>1267.95</v>
      </c>
      <c r="L207" s="230">
        <v>1237</v>
      </c>
      <c r="M207" s="230">
        <v>6.5836800000000002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2591.5500000000002</v>
      </c>
      <c r="D208" s="231">
        <v>2590.2666666666669</v>
      </c>
      <c r="E208" s="231">
        <v>2576.5333333333338</v>
      </c>
      <c r="F208" s="231">
        <v>2561.5166666666669</v>
      </c>
      <c r="G208" s="231">
        <v>2547.7833333333338</v>
      </c>
      <c r="H208" s="231">
        <v>2605.2833333333338</v>
      </c>
      <c r="I208" s="231">
        <v>2619.0166666666664</v>
      </c>
      <c r="J208" s="231">
        <v>2634.0333333333338</v>
      </c>
      <c r="K208" s="230">
        <v>2604</v>
      </c>
      <c r="L208" s="230">
        <v>2575.25</v>
      </c>
      <c r="M208" s="230">
        <v>5.5641800000000003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298.25</v>
      </c>
      <c r="D209" s="231">
        <v>299.25</v>
      </c>
      <c r="E209" s="231">
        <v>295.05</v>
      </c>
      <c r="F209" s="231">
        <v>291.85000000000002</v>
      </c>
      <c r="G209" s="231">
        <v>287.65000000000003</v>
      </c>
      <c r="H209" s="231">
        <v>302.45</v>
      </c>
      <c r="I209" s="231">
        <v>306.65000000000003</v>
      </c>
      <c r="J209" s="231">
        <v>309.84999999999997</v>
      </c>
      <c r="K209" s="230">
        <v>303.45</v>
      </c>
      <c r="L209" s="230">
        <v>296.05</v>
      </c>
      <c r="M209" s="230">
        <v>1.2927299999999999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440.35</v>
      </c>
      <c r="D210" s="231">
        <v>442.08333333333331</v>
      </c>
      <c r="E210" s="231">
        <v>437.46666666666664</v>
      </c>
      <c r="F210" s="231">
        <v>434.58333333333331</v>
      </c>
      <c r="G210" s="231">
        <v>429.96666666666664</v>
      </c>
      <c r="H210" s="231">
        <v>444.96666666666664</v>
      </c>
      <c r="I210" s="231">
        <v>449.58333333333331</v>
      </c>
      <c r="J210" s="231">
        <v>452.46666666666664</v>
      </c>
      <c r="K210" s="230">
        <v>446.7</v>
      </c>
      <c r="L210" s="230">
        <v>439.2</v>
      </c>
      <c r="M210" s="230">
        <v>29.419129999999999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1052.2</v>
      </c>
      <c r="D211" s="231">
        <v>1057.3500000000001</v>
      </c>
      <c r="E211" s="231">
        <v>1039.9000000000003</v>
      </c>
      <c r="F211" s="231">
        <v>1027.6000000000001</v>
      </c>
      <c r="G211" s="231">
        <v>1010.1500000000003</v>
      </c>
      <c r="H211" s="231">
        <v>1069.6500000000003</v>
      </c>
      <c r="I211" s="231">
        <v>1087.1000000000001</v>
      </c>
      <c r="J211" s="231">
        <v>1099.4000000000003</v>
      </c>
      <c r="K211" s="230">
        <v>1074.8</v>
      </c>
      <c r="L211" s="230">
        <v>1045.05</v>
      </c>
      <c r="M211" s="230">
        <v>0.29263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2914.3</v>
      </c>
      <c r="D212" s="231">
        <v>2926.7333333333336</v>
      </c>
      <c r="E212" s="231">
        <v>2873.4666666666672</v>
      </c>
      <c r="F212" s="231">
        <v>2832.6333333333337</v>
      </c>
      <c r="G212" s="231">
        <v>2779.3666666666672</v>
      </c>
      <c r="H212" s="231">
        <v>2967.5666666666671</v>
      </c>
      <c r="I212" s="231">
        <v>3020.8333333333335</v>
      </c>
      <c r="J212" s="231">
        <v>3061.666666666667</v>
      </c>
      <c r="K212" s="230">
        <v>2980</v>
      </c>
      <c r="L212" s="230">
        <v>2885.9</v>
      </c>
      <c r="M212" s="230">
        <v>5.5111600000000003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105.75</v>
      </c>
      <c r="D213" s="231">
        <v>106.53333333333335</v>
      </c>
      <c r="E213" s="231">
        <v>104.36666666666669</v>
      </c>
      <c r="F213" s="231">
        <v>102.98333333333335</v>
      </c>
      <c r="G213" s="231">
        <v>100.81666666666669</v>
      </c>
      <c r="H213" s="231">
        <v>107.91666666666669</v>
      </c>
      <c r="I213" s="231">
        <v>110.08333333333334</v>
      </c>
      <c r="J213" s="231">
        <v>111.46666666666668</v>
      </c>
      <c r="K213" s="230">
        <v>108.7</v>
      </c>
      <c r="L213" s="230">
        <v>105.15</v>
      </c>
      <c r="M213" s="230">
        <v>20.110299999999999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255.45</v>
      </c>
      <c r="D214" s="231">
        <v>254.96666666666667</v>
      </c>
      <c r="E214" s="231">
        <v>253.53333333333336</v>
      </c>
      <c r="F214" s="231">
        <v>251.6166666666667</v>
      </c>
      <c r="G214" s="231">
        <v>250.18333333333339</v>
      </c>
      <c r="H214" s="231">
        <v>256.88333333333333</v>
      </c>
      <c r="I214" s="231">
        <v>258.31666666666666</v>
      </c>
      <c r="J214" s="231">
        <v>260.23333333333329</v>
      </c>
      <c r="K214" s="230">
        <v>256.39999999999998</v>
      </c>
      <c r="L214" s="230">
        <v>253.05</v>
      </c>
      <c r="M214" s="230">
        <v>20.970680000000002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2515.8000000000002</v>
      </c>
      <c r="D215" s="231">
        <v>2513.6166666666668</v>
      </c>
      <c r="E215" s="231">
        <v>2502.2333333333336</v>
      </c>
      <c r="F215" s="231">
        <v>2488.666666666667</v>
      </c>
      <c r="G215" s="231">
        <v>2477.2833333333338</v>
      </c>
      <c r="H215" s="231">
        <v>2527.1833333333334</v>
      </c>
      <c r="I215" s="231">
        <v>2538.5666666666666</v>
      </c>
      <c r="J215" s="231">
        <v>2552.1333333333332</v>
      </c>
      <c r="K215" s="230">
        <v>2525</v>
      </c>
      <c r="L215" s="230">
        <v>2500.0500000000002</v>
      </c>
      <c r="M215" s="230">
        <v>16.513269999999999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314.2</v>
      </c>
      <c r="D216" s="231">
        <v>314.34999999999997</v>
      </c>
      <c r="E216" s="231">
        <v>312.09999999999991</v>
      </c>
      <c r="F216" s="231">
        <v>309.99999999999994</v>
      </c>
      <c r="G216" s="231">
        <v>307.74999999999989</v>
      </c>
      <c r="H216" s="231">
        <v>316.44999999999993</v>
      </c>
      <c r="I216" s="231">
        <v>318.70000000000005</v>
      </c>
      <c r="J216" s="231">
        <v>320.79999999999995</v>
      </c>
      <c r="K216" s="230">
        <v>316.60000000000002</v>
      </c>
      <c r="L216" s="230">
        <v>312.25</v>
      </c>
      <c r="M216" s="230">
        <v>4.0804499999999999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3738.6</v>
      </c>
      <c r="D217" s="231">
        <v>3726.9500000000003</v>
      </c>
      <c r="E217" s="231">
        <v>3698.9000000000005</v>
      </c>
      <c r="F217" s="231">
        <v>3659.2000000000003</v>
      </c>
      <c r="G217" s="231">
        <v>3631.1500000000005</v>
      </c>
      <c r="H217" s="231">
        <v>3766.6500000000005</v>
      </c>
      <c r="I217" s="231">
        <v>3794.7000000000007</v>
      </c>
      <c r="J217" s="231">
        <v>3834.4000000000005</v>
      </c>
      <c r="K217" s="230">
        <v>3755</v>
      </c>
      <c r="L217" s="230">
        <v>3687.25</v>
      </c>
      <c r="M217" s="230">
        <v>0.43573000000000001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711.95</v>
      </c>
      <c r="D218" s="231">
        <v>707.33333333333337</v>
      </c>
      <c r="E218" s="231">
        <v>699.66666666666674</v>
      </c>
      <c r="F218" s="231">
        <v>687.38333333333333</v>
      </c>
      <c r="G218" s="231">
        <v>679.7166666666667</v>
      </c>
      <c r="H218" s="231">
        <v>719.61666666666679</v>
      </c>
      <c r="I218" s="231">
        <v>727.28333333333353</v>
      </c>
      <c r="J218" s="231">
        <v>739.56666666666683</v>
      </c>
      <c r="K218" s="230">
        <v>715</v>
      </c>
      <c r="L218" s="230">
        <v>695.05</v>
      </c>
      <c r="M218" s="230">
        <v>4.0571099999999998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36315.449999999997</v>
      </c>
      <c r="D219" s="231">
        <v>36381.083333333336</v>
      </c>
      <c r="E219" s="231">
        <v>36035.366666666669</v>
      </c>
      <c r="F219" s="231">
        <v>35755.283333333333</v>
      </c>
      <c r="G219" s="231">
        <v>35409.566666666666</v>
      </c>
      <c r="H219" s="231">
        <v>36661.166666666672</v>
      </c>
      <c r="I219" s="231">
        <v>37006.883333333331</v>
      </c>
      <c r="J219" s="231">
        <v>37286.966666666674</v>
      </c>
      <c r="K219" s="230">
        <v>36726.800000000003</v>
      </c>
      <c r="L219" s="230">
        <v>36101</v>
      </c>
      <c r="M219" s="230">
        <v>1.8890000000000001E-2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54.15</v>
      </c>
      <c r="D220" s="231">
        <v>54.916666666666664</v>
      </c>
      <c r="E220" s="231">
        <v>52.93333333333333</v>
      </c>
      <c r="F220" s="231">
        <v>51.716666666666669</v>
      </c>
      <c r="G220" s="231">
        <v>49.733333333333334</v>
      </c>
      <c r="H220" s="231">
        <v>56.133333333333326</v>
      </c>
      <c r="I220" s="231">
        <v>58.11666666666666</v>
      </c>
      <c r="J220" s="231">
        <v>59.333333333333321</v>
      </c>
      <c r="K220" s="230">
        <v>56.9</v>
      </c>
      <c r="L220" s="230">
        <v>53.7</v>
      </c>
      <c r="M220" s="230">
        <v>86.084000000000003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2750.05</v>
      </c>
      <c r="D221" s="231">
        <v>2751.2999999999997</v>
      </c>
      <c r="E221" s="231">
        <v>2735.5999999999995</v>
      </c>
      <c r="F221" s="231">
        <v>2721.1499999999996</v>
      </c>
      <c r="G221" s="231">
        <v>2705.4499999999994</v>
      </c>
      <c r="H221" s="231">
        <v>2765.7499999999995</v>
      </c>
      <c r="I221" s="231">
        <v>2781.4499999999994</v>
      </c>
      <c r="J221" s="231">
        <v>2795.8999999999996</v>
      </c>
      <c r="K221" s="230">
        <v>2767</v>
      </c>
      <c r="L221" s="230">
        <v>2736.85</v>
      </c>
      <c r="M221" s="230">
        <v>50.489260000000002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934.4</v>
      </c>
      <c r="D222" s="231">
        <v>937.06666666666661</v>
      </c>
      <c r="E222" s="231">
        <v>929.13333333333321</v>
      </c>
      <c r="F222" s="231">
        <v>923.86666666666656</v>
      </c>
      <c r="G222" s="231">
        <v>915.93333333333317</v>
      </c>
      <c r="H222" s="231">
        <v>942.33333333333326</v>
      </c>
      <c r="I222" s="231">
        <v>950.26666666666665</v>
      </c>
      <c r="J222" s="231">
        <v>955.5333333333333</v>
      </c>
      <c r="K222" s="230">
        <v>945</v>
      </c>
      <c r="L222" s="230">
        <v>931.8</v>
      </c>
      <c r="M222" s="230">
        <v>215.0761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1098.55</v>
      </c>
      <c r="D223" s="231">
        <v>1093.3666666666666</v>
      </c>
      <c r="E223" s="231">
        <v>1085.833333333333</v>
      </c>
      <c r="F223" s="231">
        <v>1073.1166666666666</v>
      </c>
      <c r="G223" s="231">
        <v>1065.583333333333</v>
      </c>
      <c r="H223" s="231">
        <v>1106.083333333333</v>
      </c>
      <c r="I223" s="231">
        <v>1113.6166666666663</v>
      </c>
      <c r="J223" s="231">
        <v>1126.333333333333</v>
      </c>
      <c r="K223" s="230">
        <v>1100.9000000000001</v>
      </c>
      <c r="L223" s="230">
        <v>1080.6500000000001</v>
      </c>
      <c r="M223" s="230">
        <v>4.2809600000000003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444.7</v>
      </c>
      <c r="D224" s="231">
        <v>445.48333333333329</v>
      </c>
      <c r="E224" s="231">
        <v>441.06666666666661</v>
      </c>
      <c r="F224" s="231">
        <v>437.43333333333334</v>
      </c>
      <c r="G224" s="231">
        <v>433.01666666666665</v>
      </c>
      <c r="H224" s="231">
        <v>449.11666666666656</v>
      </c>
      <c r="I224" s="231">
        <v>453.53333333333319</v>
      </c>
      <c r="J224" s="231">
        <v>457.16666666666652</v>
      </c>
      <c r="K224" s="230">
        <v>449.9</v>
      </c>
      <c r="L224" s="230">
        <v>441.85</v>
      </c>
      <c r="M224" s="230">
        <v>11.42348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481.95</v>
      </c>
      <c r="D225" s="231">
        <v>478.73333333333335</v>
      </c>
      <c r="E225" s="231">
        <v>472.4666666666667</v>
      </c>
      <c r="F225" s="231">
        <v>462.98333333333335</v>
      </c>
      <c r="G225" s="231">
        <v>456.7166666666667</v>
      </c>
      <c r="H225" s="231">
        <v>488.2166666666667</v>
      </c>
      <c r="I225" s="231">
        <v>494.48333333333335</v>
      </c>
      <c r="J225" s="231">
        <v>503.9666666666667</v>
      </c>
      <c r="K225" s="230">
        <v>485</v>
      </c>
      <c r="L225" s="230">
        <v>469.25</v>
      </c>
      <c r="M225" s="230">
        <v>2.2970999999999999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54.6</v>
      </c>
      <c r="D226" s="231">
        <v>54.566666666666663</v>
      </c>
      <c r="E226" s="231">
        <v>53.483333333333327</v>
      </c>
      <c r="F226" s="231">
        <v>52.366666666666667</v>
      </c>
      <c r="G226" s="231">
        <v>51.283333333333331</v>
      </c>
      <c r="H226" s="231">
        <v>55.683333333333323</v>
      </c>
      <c r="I226" s="231">
        <v>56.766666666666666</v>
      </c>
      <c r="J226" s="231">
        <v>57.883333333333319</v>
      </c>
      <c r="K226" s="230">
        <v>55.65</v>
      </c>
      <c r="L226" s="230">
        <v>53.45</v>
      </c>
      <c r="M226" s="230">
        <v>150.70599999999999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64.45</v>
      </c>
      <c r="D227" s="231">
        <v>64.8</v>
      </c>
      <c r="E227" s="231">
        <v>63.75</v>
      </c>
      <c r="F227" s="231">
        <v>63.05</v>
      </c>
      <c r="G227" s="231">
        <v>62</v>
      </c>
      <c r="H227" s="231">
        <v>65.5</v>
      </c>
      <c r="I227" s="231">
        <v>66.549999999999983</v>
      </c>
      <c r="J227" s="231">
        <v>67.25</v>
      </c>
      <c r="K227" s="230">
        <v>65.849999999999994</v>
      </c>
      <c r="L227" s="230">
        <v>64.099999999999994</v>
      </c>
      <c r="M227" s="230">
        <v>566.10569999999996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90.2</v>
      </c>
      <c r="D228" s="231">
        <v>90.65000000000002</v>
      </c>
      <c r="E228" s="231">
        <v>89.450000000000045</v>
      </c>
      <c r="F228" s="231">
        <v>88.700000000000031</v>
      </c>
      <c r="G228" s="231">
        <v>87.500000000000057</v>
      </c>
      <c r="H228" s="231">
        <v>91.400000000000034</v>
      </c>
      <c r="I228" s="231">
        <v>92.6</v>
      </c>
      <c r="J228" s="231">
        <v>93.350000000000023</v>
      </c>
      <c r="K228" s="230">
        <v>91.85</v>
      </c>
      <c r="L228" s="230">
        <v>89.9</v>
      </c>
      <c r="M228" s="230">
        <v>80.356710000000007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820.2</v>
      </c>
      <c r="D229" s="231">
        <v>824.69999999999993</v>
      </c>
      <c r="E229" s="231">
        <v>813.49999999999989</v>
      </c>
      <c r="F229" s="231">
        <v>806.8</v>
      </c>
      <c r="G229" s="231">
        <v>795.59999999999991</v>
      </c>
      <c r="H229" s="231">
        <v>831.39999999999986</v>
      </c>
      <c r="I229" s="231">
        <v>842.59999999999991</v>
      </c>
      <c r="J229" s="231">
        <v>849.29999999999984</v>
      </c>
      <c r="K229" s="230">
        <v>835.9</v>
      </c>
      <c r="L229" s="230">
        <v>818</v>
      </c>
      <c r="M229" s="230">
        <v>0.18894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450.3</v>
      </c>
      <c r="D230" s="231">
        <v>453.93333333333334</v>
      </c>
      <c r="E230" s="231">
        <v>445.36666666666667</v>
      </c>
      <c r="F230" s="231">
        <v>440.43333333333334</v>
      </c>
      <c r="G230" s="231">
        <v>431.86666666666667</v>
      </c>
      <c r="H230" s="231">
        <v>458.86666666666667</v>
      </c>
      <c r="I230" s="231">
        <v>467.43333333333339</v>
      </c>
      <c r="J230" s="231">
        <v>472.36666666666667</v>
      </c>
      <c r="K230" s="230">
        <v>462.5</v>
      </c>
      <c r="L230" s="230">
        <v>449</v>
      </c>
      <c r="M230" s="230">
        <v>3.9202300000000001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27.6</v>
      </c>
      <c r="D231" s="231">
        <v>27.75</v>
      </c>
      <c r="E231" s="231">
        <v>27.1</v>
      </c>
      <c r="F231" s="231">
        <v>26.6</v>
      </c>
      <c r="G231" s="231">
        <v>25.950000000000003</v>
      </c>
      <c r="H231" s="231">
        <v>28.25</v>
      </c>
      <c r="I231" s="231">
        <v>28.9</v>
      </c>
      <c r="J231" s="231">
        <v>29.4</v>
      </c>
      <c r="K231" s="230">
        <v>28.4</v>
      </c>
      <c r="L231" s="230">
        <v>27.25</v>
      </c>
      <c r="M231" s="230">
        <v>90.774829999999994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423.8</v>
      </c>
      <c r="D232" s="231">
        <v>426.15000000000003</v>
      </c>
      <c r="E232" s="231">
        <v>419.15000000000009</v>
      </c>
      <c r="F232" s="231">
        <v>414.50000000000006</v>
      </c>
      <c r="G232" s="231">
        <v>407.50000000000011</v>
      </c>
      <c r="H232" s="231">
        <v>430.80000000000007</v>
      </c>
      <c r="I232" s="231">
        <v>437.79999999999995</v>
      </c>
      <c r="J232" s="231">
        <v>442.45000000000005</v>
      </c>
      <c r="K232" s="230">
        <v>433.15</v>
      </c>
      <c r="L232" s="230">
        <v>421.5</v>
      </c>
      <c r="M232" s="230">
        <v>99.92962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106.65</v>
      </c>
      <c r="D233" s="231">
        <v>107.45</v>
      </c>
      <c r="E233" s="231">
        <v>102.45</v>
      </c>
      <c r="F233" s="231">
        <v>98.25</v>
      </c>
      <c r="G233" s="231">
        <v>93.25</v>
      </c>
      <c r="H233" s="231">
        <v>111.65</v>
      </c>
      <c r="I233" s="231">
        <v>116.65</v>
      </c>
      <c r="J233" s="231">
        <v>120.85000000000001</v>
      </c>
      <c r="K233" s="230">
        <v>112.45</v>
      </c>
      <c r="L233" s="230">
        <v>103.25</v>
      </c>
      <c r="M233" s="230">
        <v>117.49874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191.55</v>
      </c>
      <c r="D234" s="231">
        <v>193.15</v>
      </c>
      <c r="E234" s="231">
        <v>189.10000000000002</v>
      </c>
      <c r="F234" s="231">
        <v>186.65</v>
      </c>
      <c r="G234" s="231">
        <v>182.60000000000002</v>
      </c>
      <c r="H234" s="231">
        <v>195.60000000000002</v>
      </c>
      <c r="I234" s="231">
        <v>199.65000000000003</v>
      </c>
      <c r="J234" s="231">
        <v>202.10000000000002</v>
      </c>
      <c r="K234" s="230">
        <v>197.2</v>
      </c>
      <c r="L234" s="230">
        <v>190.7</v>
      </c>
      <c r="M234" s="230">
        <v>15.408300000000001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110.3</v>
      </c>
      <c r="D235" s="231">
        <v>111.84999999999998</v>
      </c>
      <c r="E235" s="231">
        <v>107.79999999999995</v>
      </c>
      <c r="F235" s="231">
        <v>105.29999999999997</v>
      </c>
      <c r="G235" s="231">
        <v>101.24999999999994</v>
      </c>
      <c r="H235" s="231">
        <v>114.34999999999997</v>
      </c>
      <c r="I235" s="231">
        <v>118.4</v>
      </c>
      <c r="J235" s="231">
        <v>120.89999999999998</v>
      </c>
      <c r="K235" s="230">
        <v>115.9</v>
      </c>
      <c r="L235" s="230">
        <v>109.35</v>
      </c>
      <c r="M235" s="230">
        <v>113.0818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55.4</v>
      </c>
      <c r="D236" s="231">
        <v>59.916666666666664</v>
      </c>
      <c r="E236" s="231">
        <v>50.883333333333326</v>
      </c>
      <c r="F236" s="231">
        <v>46.36666666666666</v>
      </c>
      <c r="G236" s="231">
        <v>37.333333333333321</v>
      </c>
      <c r="H236" s="231">
        <v>64.433333333333337</v>
      </c>
      <c r="I236" s="231">
        <v>73.466666666666669</v>
      </c>
      <c r="J236" s="231">
        <v>77.983333333333334</v>
      </c>
      <c r="K236" s="230">
        <v>68.95</v>
      </c>
      <c r="L236" s="230">
        <v>55.4</v>
      </c>
      <c r="M236" s="230">
        <v>393.39411000000001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5939.3</v>
      </c>
      <c r="D237" s="231">
        <v>5948.5166666666673</v>
      </c>
      <c r="E237" s="231">
        <v>5872.883333333335</v>
      </c>
      <c r="F237" s="231">
        <v>5806.4666666666681</v>
      </c>
      <c r="G237" s="231">
        <v>5730.8333333333358</v>
      </c>
      <c r="H237" s="231">
        <v>6014.9333333333343</v>
      </c>
      <c r="I237" s="231">
        <v>6090.5666666666675</v>
      </c>
      <c r="J237" s="231">
        <v>6156.9833333333336</v>
      </c>
      <c r="K237" s="230">
        <v>6024.15</v>
      </c>
      <c r="L237" s="230">
        <v>5882.1</v>
      </c>
      <c r="M237" s="230">
        <v>1.0252600000000001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296.75</v>
      </c>
      <c r="D238" s="231">
        <v>304.2</v>
      </c>
      <c r="E238" s="231">
        <v>286.39999999999998</v>
      </c>
      <c r="F238" s="231">
        <v>276.05</v>
      </c>
      <c r="G238" s="231">
        <v>258.25</v>
      </c>
      <c r="H238" s="231">
        <v>314.54999999999995</v>
      </c>
      <c r="I238" s="231">
        <v>332.35</v>
      </c>
      <c r="J238" s="231">
        <v>342.69999999999993</v>
      </c>
      <c r="K238" s="230">
        <v>322</v>
      </c>
      <c r="L238" s="230">
        <v>293.85000000000002</v>
      </c>
      <c r="M238" s="230">
        <v>47.389969999999998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160.4</v>
      </c>
      <c r="D239" s="231">
        <v>160.65</v>
      </c>
      <c r="E239" s="231">
        <v>159.15</v>
      </c>
      <c r="F239" s="231">
        <v>157.9</v>
      </c>
      <c r="G239" s="231">
        <v>156.4</v>
      </c>
      <c r="H239" s="231">
        <v>161.9</v>
      </c>
      <c r="I239" s="231">
        <v>163.4</v>
      </c>
      <c r="J239" s="231">
        <v>164.65</v>
      </c>
      <c r="K239" s="230">
        <v>162.15</v>
      </c>
      <c r="L239" s="230">
        <v>159.4</v>
      </c>
      <c r="M239" s="230">
        <v>63.601239999999997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374.25</v>
      </c>
      <c r="D240" s="231">
        <v>374.43333333333339</v>
      </c>
      <c r="E240" s="231">
        <v>370.9166666666668</v>
      </c>
      <c r="F240" s="231">
        <v>367.58333333333343</v>
      </c>
      <c r="G240" s="231">
        <v>364.06666666666683</v>
      </c>
      <c r="H240" s="231">
        <v>377.76666666666677</v>
      </c>
      <c r="I240" s="231">
        <v>381.28333333333342</v>
      </c>
      <c r="J240" s="231">
        <v>384.61666666666673</v>
      </c>
      <c r="K240" s="230">
        <v>377.95</v>
      </c>
      <c r="L240" s="230">
        <v>371.1</v>
      </c>
      <c r="M240" s="230">
        <v>77.959630000000004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84</v>
      </c>
      <c r="D241" s="231">
        <v>83.933333333333337</v>
      </c>
      <c r="E241" s="231">
        <v>83.566666666666677</v>
      </c>
      <c r="F241" s="231">
        <v>83.13333333333334</v>
      </c>
      <c r="G241" s="231">
        <v>82.76666666666668</v>
      </c>
      <c r="H241" s="231">
        <v>84.366666666666674</v>
      </c>
      <c r="I241" s="231">
        <v>84.733333333333348</v>
      </c>
      <c r="J241" s="231">
        <v>85.166666666666671</v>
      </c>
      <c r="K241" s="230">
        <v>84.3</v>
      </c>
      <c r="L241" s="230">
        <v>83.5</v>
      </c>
      <c r="M241" s="230">
        <v>72.864720000000005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24.9</v>
      </c>
      <c r="D242" s="231">
        <v>24.983333333333331</v>
      </c>
      <c r="E242" s="231">
        <v>24.566666666666663</v>
      </c>
      <c r="F242" s="231">
        <v>24.233333333333331</v>
      </c>
      <c r="G242" s="231">
        <v>23.816666666666663</v>
      </c>
      <c r="H242" s="231">
        <v>25.316666666666663</v>
      </c>
      <c r="I242" s="231">
        <v>25.733333333333327</v>
      </c>
      <c r="J242" s="231">
        <v>26.066666666666663</v>
      </c>
      <c r="K242" s="230">
        <v>25.4</v>
      </c>
      <c r="L242" s="230">
        <v>24.65</v>
      </c>
      <c r="M242" s="230">
        <v>83.440190000000001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622.6</v>
      </c>
      <c r="D243" s="231">
        <v>625.33333333333337</v>
      </c>
      <c r="E243" s="231">
        <v>617.26666666666677</v>
      </c>
      <c r="F243" s="231">
        <v>611.93333333333339</v>
      </c>
      <c r="G243" s="231">
        <v>603.86666666666679</v>
      </c>
      <c r="H243" s="231">
        <v>630.66666666666674</v>
      </c>
      <c r="I243" s="231">
        <v>638.73333333333335</v>
      </c>
      <c r="J243" s="231">
        <v>644.06666666666672</v>
      </c>
      <c r="K243" s="230">
        <v>633.4</v>
      </c>
      <c r="L243" s="230">
        <v>620</v>
      </c>
      <c r="M243" s="230">
        <v>9.3539499999999993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32.9</v>
      </c>
      <c r="D244" s="231">
        <v>33.716666666666661</v>
      </c>
      <c r="E244" s="231">
        <v>31.883333333333326</v>
      </c>
      <c r="F244" s="231">
        <v>30.866666666666667</v>
      </c>
      <c r="G244" s="231">
        <v>29.033333333333331</v>
      </c>
      <c r="H244" s="231">
        <v>34.73333333333332</v>
      </c>
      <c r="I244" s="231">
        <v>36.566666666666649</v>
      </c>
      <c r="J244" s="231">
        <v>37.583333333333314</v>
      </c>
      <c r="K244" s="230">
        <v>35.549999999999997</v>
      </c>
      <c r="L244" s="230">
        <v>32.700000000000003</v>
      </c>
      <c r="M244" s="230">
        <v>1269.05423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1261.7</v>
      </c>
      <c r="D245" s="231">
        <v>1269.1833333333334</v>
      </c>
      <c r="E245" s="231">
        <v>1243.5166666666669</v>
      </c>
      <c r="F245" s="231">
        <v>1225.3333333333335</v>
      </c>
      <c r="G245" s="231">
        <v>1199.666666666667</v>
      </c>
      <c r="H245" s="231">
        <v>1287.3666666666668</v>
      </c>
      <c r="I245" s="231">
        <v>1313.0333333333333</v>
      </c>
      <c r="J245" s="231">
        <v>1331.2166666666667</v>
      </c>
      <c r="K245" s="230">
        <v>1294.8499999999999</v>
      </c>
      <c r="L245" s="230">
        <v>1251</v>
      </c>
      <c r="M245" s="230">
        <v>1.16747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336.15</v>
      </c>
      <c r="D246" s="231">
        <v>337.86666666666667</v>
      </c>
      <c r="E246" s="231">
        <v>332.43333333333334</v>
      </c>
      <c r="F246" s="231">
        <v>328.71666666666664</v>
      </c>
      <c r="G246" s="231">
        <v>323.2833333333333</v>
      </c>
      <c r="H246" s="231">
        <v>341.58333333333337</v>
      </c>
      <c r="I246" s="231">
        <v>347.01666666666677</v>
      </c>
      <c r="J246" s="231">
        <v>350.73333333333341</v>
      </c>
      <c r="K246" s="230">
        <v>343.3</v>
      </c>
      <c r="L246" s="230">
        <v>334.15</v>
      </c>
      <c r="M246" s="230">
        <v>1.4409700000000001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498.6</v>
      </c>
      <c r="D247" s="231">
        <v>501.78333333333336</v>
      </c>
      <c r="E247" s="231">
        <v>487.86666666666667</v>
      </c>
      <c r="F247" s="231">
        <v>477.13333333333333</v>
      </c>
      <c r="G247" s="231">
        <v>463.21666666666664</v>
      </c>
      <c r="H247" s="231">
        <v>512.51666666666665</v>
      </c>
      <c r="I247" s="231">
        <v>526.43333333333339</v>
      </c>
      <c r="J247" s="231">
        <v>537.16666666666674</v>
      </c>
      <c r="K247" s="230">
        <v>515.70000000000005</v>
      </c>
      <c r="L247" s="230">
        <v>491.05</v>
      </c>
      <c r="M247" s="230">
        <v>65.632220000000004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152.15</v>
      </c>
      <c r="D248" s="231">
        <v>152.80000000000001</v>
      </c>
      <c r="E248" s="231">
        <v>150.40000000000003</v>
      </c>
      <c r="F248" s="231">
        <v>148.65000000000003</v>
      </c>
      <c r="G248" s="231">
        <v>146.25000000000006</v>
      </c>
      <c r="H248" s="231">
        <v>154.55000000000001</v>
      </c>
      <c r="I248" s="231">
        <v>156.94999999999999</v>
      </c>
      <c r="J248" s="231">
        <v>158.69999999999999</v>
      </c>
      <c r="K248" s="230">
        <v>155.19999999999999</v>
      </c>
      <c r="L248" s="230">
        <v>151.05000000000001</v>
      </c>
      <c r="M248" s="230">
        <v>61.923409999999997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1140.5999999999999</v>
      </c>
      <c r="D249" s="231">
        <v>1140.5333333333333</v>
      </c>
      <c r="E249" s="231">
        <v>1131.1666666666665</v>
      </c>
      <c r="F249" s="231">
        <v>1121.7333333333331</v>
      </c>
      <c r="G249" s="231">
        <v>1112.3666666666663</v>
      </c>
      <c r="H249" s="231">
        <v>1149.9666666666667</v>
      </c>
      <c r="I249" s="231">
        <v>1159.3333333333335</v>
      </c>
      <c r="J249" s="231">
        <v>1168.7666666666669</v>
      </c>
      <c r="K249" s="230">
        <v>1149.9000000000001</v>
      </c>
      <c r="L249" s="230">
        <v>1131.0999999999999</v>
      </c>
      <c r="M249" s="230">
        <v>41.814979999999998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13.9</v>
      </c>
      <c r="D250" s="231">
        <v>13.983333333333334</v>
      </c>
      <c r="E250" s="231">
        <v>13.716666666666669</v>
      </c>
      <c r="F250" s="231">
        <v>13.533333333333335</v>
      </c>
      <c r="G250" s="231">
        <v>13.266666666666669</v>
      </c>
      <c r="H250" s="231">
        <v>14.166666666666668</v>
      </c>
      <c r="I250" s="231">
        <v>14.433333333333334</v>
      </c>
      <c r="J250" s="231">
        <v>14.616666666666667</v>
      </c>
      <c r="K250" s="230">
        <v>14.25</v>
      </c>
      <c r="L250" s="230">
        <v>13.8</v>
      </c>
      <c r="M250" s="230">
        <v>39.75994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3906.3</v>
      </c>
      <c r="D251" s="231">
        <v>3910.1</v>
      </c>
      <c r="E251" s="231">
        <v>3872.2</v>
      </c>
      <c r="F251" s="231">
        <v>3838.1</v>
      </c>
      <c r="G251" s="231">
        <v>3800.2</v>
      </c>
      <c r="H251" s="231">
        <v>3944.2</v>
      </c>
      <c r="I251" s="231">
        <v>3982.1000000000004</v>
      </c>
      <c r="J251" s="231">
        <v>4016.2</v>
      </c>
      <c r="K251" s="230">
        <v>3948</v>
      </c>
      <c r="L251" s="230">
        <v>3876</v>
      </c>
      <c r="M251" s="230">
        <v>2.0312700000000001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1270.7</v>
      </c>
      <c r="D252" s="231">
        <v>1267.8</v>
      </c>
      <c r="E252" s="231">
        <v>1263.5999999999999</v>
      </c>
      <c r="F252" s="231">
        <v>1256.5</v>
      </c>
      <c r="G252" s="231">
        <v>1252.3</v>
      </c>
      <c r="H252" s="231">
        <v>1274.8999999999999</v>
      </c>
      <c r="I252" s="231">
        <v>1279.1000000000001</v>
      </c>
      <c r="J252" s="231">
        <v>1286.1999999999998</v>
      </c>
      <c r="K252" s="230">
        <v>1272</v>
      </c>
      <c r="L252" s="230">
        <v>1260.7</v>
      </c>
      <c r="M252" s="230">
        <v>49.698970000000003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464.35</v>
      </c>
      <c r="D253" s="231">
        <v>465.7</v>
      </c>
      <c r="E253" s="231">
        <v>456.4</v>
      </c>
      <c r="F253" s="231">
        <v>448.45</v>
      </c>
      <c r="G253" s="231">
        <v>439.15</v>
      </c>
      <c r="H253" s="231">
        <v>473.65</v>
      </c>
      <c r="I253" s="231">
        <v>482.95000000000005</v>
      </c>
      <c r="J253" s="231">
        <v>490.9</v>
      </c>
      <c r="K253" s="230">
        <v>475</v>
      </c>
      <c r="L253" s="230">
        <v>457.75</v>
      </c>
      <c r="M253" s="230">
        <v>8.2471599999999992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2207.85</v>
      </c>
      <c r="D254" s="231">
        <v>2209.9</v>
      </c>
      <c r="E254" s="231">
        <v>2195.9500000000003</v>
      </c>
      <c r="F254" s="231">
        <v>2184.0500000000002</v>
      </c>
      <c r="G254" s="231">
        <v>2170.1000000000004</v>
      </c>
      <c r="H254" s="231">
        <v>2221.8000000000002</v>
      </c>
      <c r="I254" s="231">
        <v>2235.75</v>
      </c>
      <c r="J254" s="231">
        <v>2247.65</v>
      </c>
      <c r="K254" s="230">
        <v>2223.85</v>
      </c>
      <c r="L254" s="230">
        <v>2198</v>
      </c>
      <c r="M254" s="230">
        <v>3.9351699999999998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699.6</v>
      </c>
      <c r="D255" s="231">
        <v>702.75</v>
      </c>
      <c r="E255" s="231">
        <v>693.85</v>
      </c>
      <c r="F255" s="231">
        <v>688.1</v>
      </c>
      <c r="G255" s="231">
        <v>679.2</v>
      </c>
      <c r="H255" s="231">
        <v>708.5</v>
      </c>
      <c r="I255" s="231">
        <v>717.40000000000009</v>
      </c>
      <c r="J255" s="231">
        <v>723.15</v>
      </c>
      <c r="K255" s="230">
        <v>711.65</v>
      </c>
      <c r="L255" s="230">
        <v>697</v>
      </c>
      <c r="M255" s="230">
        <v>7.8080699999999998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2070.9499999999998</v>
      </c>
      <c r="D256" s="231">
        <v>2089.3166666666666</v>
      </c>
      <c r="E256" s="231">
        <v>2029.6333333333332</v>
      </c>
      <c r="F256" s="231">
        <v>1988.3166666666666</v>
      </c>
      <c r="G256" s="231">
        <v>1928.6333333333332</v>
      </c>
      <c r="H256" s="231">
        <v>2130.6333333333332</v>
      </c>
      <c r="I256" s="231">
        <v>2190.3166666666666</v>
      </c>
      <c r="J256" s="231">
        <v>2231.6333333333332</v>
      </c>
      <c r="K256" s="230">
        <v>2149</v>
      </c>
      <c r="L256" s="230">
        <v>2048</v>
      </c>
      <c r="M256" s="230">
        <v>0.67493000000000003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3003.6</v>
      </c>
      <c r="D257" s="231">
        <v>3028.8833333333337</v>
      </c>
      <c r="E257" s="231">
        <v>2964.7666666666673</v>
      </c>
      <c r="F257" s="231">
        <v>2925.9333333333338</v>
      </c>
      <c r="G257" s="231">
        <v>2861.8166666666675</v>
      </c>
      <c r="H257" s="231">
        <v>3067.7166666666672</v>
      </c>
      <c r="I257" s="231">
        <v>3131.833333333333</v>
      </c>
      <c r="J257" s="231">
        <v>3170.666666666667</v>
      </c>
      <c r="K257" s="230">
        <v>3093</v>
      </c>
      <c r="L257" s="230">
        <v>2990.05</v>
      </c>
      <c r="M257" s="230">
        <v>1.1349199999999999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829.3</v>
      </c>
      <c r="D258" s="231">
        <v>831.15</v>
      </c>
      <c r="E258" s="231">
        <v>822.3</v>
      </c>
      <c r="F258" s="231">
        <v>815.3</v>
      </c>
      <c r="G258" s="231">
        <v>806.44999999999993</v>
      </c>
      <c r="H258" s="231">
        <v>838.15</v>
      </c>
      <c r="I258" s="231">
        <v>847.00000000000011</v>
      </c>
      <c r="J258" s="231">
        <v>854</v>
      </c>
      <c r="K258" s="230">
        <v>840</v>
      </c>
      <c r="L258" s="230">
        <v>824.15</v>
      </c>
      <c r="M258" s="230">
        <v>3.20757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784.7</v>
      </c>
      <c r="D259" s="231">
        <v>793.0333333333333</v>
      </c>
      <c r="E259" s="231">
        <v>772.06666666666661</v>
      </c>
      <c r="F259" s="231">
        <v>759.43333333333328</v>
      </c>
      <c r="G259" s="231">
        <v>738.46666666666658</v>
      </c>
      <c r="H259" s="231">
        <v>805.66666666666663</v>
      </c>
      <c r="I259" s="231">
        <v>826.63333333333333</v>
      </c>
      <c r="J259" s="231">
        <v>839.26666666666665</v>
      </c>
      <c r="K259" s="230">
        <v>814</v>
      </c>
      <c r="L259" s="230">
        <v>780.4</v>
      </c>
      <c r="M259" s="230">
        <v>1.5620000000000001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378.45</v>
      </c>
      <c r="D260" s="231">
        <v>381.83333333333331</v>
      </c>
      <c r="E260" s="231">
        <v>373.76666666666665</v>
      </c>
      <c r="F260" s="231">
        <v>369.08333333333331</v>
      </c>
      <c r="G260" s="231">
        <v>361.01666666666665</v>
      </c>
      <c r="H260" s="231">
        <v>386.51666666666665</v>
      </c>
      <c r="I260" s="231">
        <v>394.58333333333337</v>
      </c>
      <c r="J260" s="231">
        <v>399.26666666666665</v>
      </c>
      <c r="K260" s="230">
        <v>389.9</v>
      </c>
      <c r="L260" s="230">
        <v>377.15</v>
      </c>
      <c r="M260" s="230">
        <v>11.27826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63.3</v>
      </c>
      <c r="D261" s="231">
        <v>63.45000000000001</v>
      </c>
      <c r="E261" s="231">
        <v>62.15000000000002</v>
      </c>
      <c r="F261" s="231">
        <v>61.000000000000007</v>
      </c>
      <c r="G261" s="231">
        <v>59.700000000000017</v>
      </c>
      <c r="H261" s="231">
        <v>64.600000000000023</v>
      </c>
      <c r="I261" s="231">
        <v>65.90000000000002</v>
      </c>
      <c r="J261" s="231">
        <v>67.050000000000026</v>
      </c>
      <c r="K261" s="230">
        <v>64.75</v>
      </c>
      <c r="L261" s="230">
        <v>62.3</v>
      </c>
      <c r="M261" s="230">
        <v>31.941520000000001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260.5</v>
      </c>
      <c r="D262" s="231">
        <v>261.63333333333338</v>
      </c>
      <c r="E262" s="231">
        <v>257.06666666666678</v>
      </c>
      <c r="F262" s="231">
        <v>253.63333333333338</v>
      </c>
      <c r="G262" s="231">
        <v>249.06666666666678</v>
      </c>
      <c r="H262" s="231">
        <v>265.06666666666678</v>
      </c>
      <c r="I262" s="231">
        <v>269.63333333333338</v>
      </c>
      <c r="J262" s="231">
        <v>273.06666666666678</v>
      </c>
      <c r="K262" s="230">
        <v>266.2</v>
      </c>
      <c r="L262" s="230">
        <v>258.2</v>
      </c>
      <c r="M262" s="230">
        <v>7.0471500000000002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724.6</v>
      </c>
      <c r="D263" s="231">
        <v>729.19999999999993</v>
      </c>
      <c r="E263" s="231">
        <v>717.89999999999986</v>
      </c>
      <c r="F263" s="231">
        <v>711.19999999999993</v>
      </c>
      <c r="G263" s="231">
        <v>699.89999999999986</v>
      </c>
      <c r="H263" s="231">
        <v>735.89999999999986</v>
      </c>
      <c r="I263" s="231">
        <v>747.19999999999982</v>
      </c>
      <c r="J263" s="231">
        <v>753.89999999999986</v>
      </c>
      <c r="K263" s="230">
        <v>740.5</v>
      </c>
      <c r="L263" s="230">
        <v>722.5</v>
      </c>
      <c r="M263" s="230">
        <v>11.79219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102.05</v>
      </c>
      <c r="D264" s="231">
        <v>102.64999999999999</v>
      </c>
      <c r="E264" s="231">
        <v>100.89999999999998</v>
      </c>
      <c r="F264" s="231">
        <v>99.749999999999986</v>
      </c>
      <c r="G264" s="231">
        <v>97.999999999999972</v>
      </c>
      <c r="H264" s="231">
        <v>103.79999999999998</v>
      </c>
      <c r="I264" s="231">
        <v>105.55000000000001</v>
      </c>
      <c r="J264" s="231">
        <v>106.69999999999999</v>
      </c>
      <c r="K264" s="230">
        <v>104.4</v>
      </c>
      <c r="L264" s="230">
        <v>101.5</v>
      </c>
      <c r="M264" s="230">
        <v>4.0112100000000002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291.7</v>
      </c>
      <c r="D265" s="231">
        <v>291.0333333333333</v>
      </c>
      <c r="E265" s="231">
        <v>288.61666666666662</v>
      </c>
      <c r="F265" s="231">
        <v>285.5333333333333</v>
      </c>
      <c r="G265" s="231">
        <v>283.11666666666662</v>
      </c>
      <c r="H265" s="231">
        <v>294.11666666666662</v>
      </c>
      <c r="I265" s="231">
        <v>296.53333333333336</v>
      </c>
      <c r="J265" s="231">
        <v>299.61666666666662</v>
      </c>
      <c r="K265" s="230">
        <v>293.45</v>
      </c>
      <c r="L265" s="230">
        <v>287.95</v>
      </c>
      <c r="M265" s="230">
        <v>7.0587499999999999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587.65</v>
      </c>
      <c r="D266" s="231">
        <v>592.81666666666672</v>
      </c>
      <c r="E266" s="231">
        <v>581.13333333333344</v>
      </c>
      <c r="F266" s="231">
        <v>574.61666666666667</v>
      </c>
      <c r="G266" s="231">
        <v>562.93333333333339</v>
      </c>
      <c r="H266" s="231">
        <v>599.33333333333348</v>
      </c>
      <c r="I266" s="231">
        <v>611.01666666666665</v>
      </c>
      <c r="J266" s="231">
        <v>617.53333333333353</v>
      </c>
      <c r="K266" s="230">
        <v>604.5</v>
      </c>
      <c r="L266" s="230">
        <v>586.29999999999995</v>
      </c>
      <c r="M266" s="230">
        <v>17.442019999999999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463.6</v>
      </c>
      <c r="D267" s="231">
        <v>465.0333333333333</v>
      </c>
      <c r="E267" s="231">
        <v>459.86666666666662</v>
      </c>
      <c r="F267" s="231">
        <v>456.13333333333333</v>
      </c>
      <c r="G267" s="231">
        <v>450.96666666666664</v>
      </c>
      <c r="H267" s="231">
        <v>468.76666666666659</v>
      </c>
      <c r="I267" s="231">
        <v>473.93333333333334</v>
      </c>
      <c r="J267" s="231">
        <v>477.66666666666657</v>
      </c>
      <c r="K267" s="230">
        <v>470.2</v>
      </c>
      <c r="L267" s="230">
        <v>461.3</v>
      </c>
      <c r="M267" s="230">
        <v>10.389860000000001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422.8</v>
      </c>
      <c r="D268" s="231">
        <v>425.48333333333329</v>
      </c>
      <c r="E268" s="231">
        <v>416.46666666666658</v>
      </c>
      <c r="F268" s="231">
        <v>410.13333333333327</v>
      </c>
      <c r="G268" s="231">
        <v>401.11666666666656</v>
      </c>
      <c r="H268" s="231">
        <v>431.81666666666661</v>
      </c>
      <c r="I268" s="231">
        <v>440.83333333333337</v>
      </c>
      <c r="J268" s="231">
        <v>447.16666666666663</v>
      </c>
      <c r="K268" s="230">
        <v>434.5</v>
      </c>
      <c r="L268" s="230">
        <v>419.15</v>
      </c>
      <c r="M268" s="230">
        <v>3.8777599999999999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323.85000000000002</v>
      </c>
      <c r="D269" s="231">
        <v>322.06666666666666</v>
      </c>
      <c r="E269" s="231">
        <v>313.68333333333334</v>
      </c>
      <c r="F269" s="231">
        <v>303.51666666666665</v>
      </c>
      <c r="G269" s="231">
        <v>295.13333333333333</v>
      </c>
      <c r="H269" s="231">
        <v>332.23333333333335</v>
      </c>
      <c r="I269" s="231">
        <v>340.61666666666667</v>
      </c>
      <c r="J269" s="231">
        <v>350.78333333333336</v>
      </c>
      <c r="K269" s="230">
        <v>330.45</v>
      </c>
      <c r="L269" s="230">
        <v>311.89999999999998</v>
      </c>
      <c r="M269" s="230">
        <v>5.0323599999999997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665.55</v>
      </c>
      <c r="D270" s="231">
        <v>667.51666666666665</v>
      </c>
      <c r="E270" s="231">
        <v>655.08333333333326</v>
      </c>
      <c r="F270" s="231">
        <v>644.61666666666656</v>
      </c>
      <c r="G270" s="231">
        <v>632.18333333333317</v>
      </c>
      <c r="H270" s="231">
        <v>677.98333333333335</v>
      </c>
      <c r="I270" s="231">
        <v>690.41666666666674</v>
      </c>
      <c r="J270" s="231">
        <v>700.88333333333344</v>
      </c>
      <c r="K270" s="230">
        <v>679.95</v>
      </c>
      <c r="L270" s="230">
        <v>657.05</v>
      </c>
      <c r="M270" s="230">
        <v>1.1435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201.6</v>
      </c>
      <c r="D271" s="231">
        <v>202.46666666666667</v>
      </c>
      <c r="E271" s="231">
        <v>199.13333333333333</v>
      </c>
      <c r="F271" s="231">
        <v>196.66666666666666</v>
      </c>
      <c r="G271" s="231">
        <v>193.33333333333331</v>
      </c>
      <c r="H271" s="231">
        <v>204.93333333333334</v>
      </c>
      <c r="I271" s="231">
        <v>208.26666666666665</v>
      </c>
      <c r="J271" s="231">
        <v>210.73333333333335</v>
      </c>
      <c r="K271" s="230">
        <v>205.8</v>
      </c>
      <c r="L271" s="230">
        <v>200</v>
      </c>
      <c r="M271" s="230">
        <v>8.0170700000000004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569.5</v>
      </c>
      <c r="D272" s="231">
        <v>573.5</v>
      </c>
      <c r="E272" s="231">
        <v>563</v>
      </c>
      <c r="F272" s="231">
        <v>556.5</v>
      </c>
      <c r="G272" s="231">
        <v>546</v>
      </c>
      <c r="H272" s="231">
        <v>580</v>
      </c>
      <c r="I272" s="231">
        <v>590.5</v>
      </c>
      <c r="J272" s="231">
        <v>597</v>
      </c>
      <c r="K272" s="230">
        <v>584</v>
      </c>
      <c r="L272" s="230">
        <v>567</v>
      </c>
      <c r="M272" s="230">
        <v>1.6228899999999999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2069.9499999999998</v>
      </c>
      <c r="D273" s="231">
        <v>2052.4333333333329</v>
      </c>
      <c r="E273" s="231">
        <v>2009.8666666666659</v>
      </c>
      <c r="F273" s="231">
        <v>1949.7833333333328</v>
      </c>
      <c r="G273" s="231">
        <v>1907.2166666666658</v>
      </c>
      <c r="H273" s="231">
        <v>2112.516666666666</v>
      </c>
      <c r="I273" s="231">
        <v>2155.0833333333326</v>
      </c>
      <c r="J273" s="231">
        <v>2215.1666666666661</v>
      </c>
      <c r="K273" s="230">
        <v>2095</v>
      </c>
      <c r="L273" s="230">
        <v>1992.35</v>
      </c>
      <c r="M273" s="230">
        <v>3.8110300000000001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242.65</v>
      </c>
      <c r="D274" s="231">
        <v>243.85000000000002</v>
      </c>
      <c r="E274" s="231">
        <v>240.90000000000003</v>
      </c>
      <c r="F274" s="231">
        <v>239.15</v>
      </c>
      <c r="G274" s="231">
        <v>236.20000000000002</v>
      </c>
      <c r="H274" s="231">
        <v>245.60000000000005</v>
      </c>
      <c r="I274" s="231">
        <v>248.55000000000004</v>
      </c>
      <c r="J274" s="231">
        <v>250.30000000000007</v>
      </c>
      <c r="K274" s="230">
        <v>246.8</v>
      </c>
      <c r="L274" s="230">
        <v>242.1</v>
      </c>
      <c r="M274" s="230">
        <v>2.0941200000000002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880.55</v>
      </c>
      <c r="D275" s="231">
        <v>886.98333333333323</v>
      </c>
      <c r="E275" s="231">
        <v>871.11666666666645</v>
      </c>
      <c r="F275" s="231">
        <v>861.68333333333317</v>
      </c>
      <c r="G275" s="231">
        <v>845.81666666666638</v>
      </c>
      <c r="H275" s="231">
        <v>896.41666666666652</v>
      </c>
      <c r="I275" s="231">
        <v>912.2833333333333</v>
      </c>
      <c r="J275" s="231">
        <v>921.71666666666658</v>
      </c>
      <c r="K275" s="230">
        <v>902.85</v>
      </c>
      <c r="L275" s="230">
        <v>877.55</v>
      </c>
      <c r="M275" s="230">
        <v>13.69218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381.95</v>
      </c>
      <c r="D276" s="231">
        <v>384.48333333333335</v>
      </c>
      <c r="E276" s="231">
        <v>378.4666666666667</v>
      </c>
      <c r="F276" s="231">
        <v>374.98333333333335</v>
      </c>
      <c r="G276" s="231">
        <v>368.9666666666667</v>
      </c>
      <c r="H276" s="231">
        <v>387.9666666666667</v>
      </c>
      <c r="I276" s="231">
        <v>393.98333333333335</v>
      </c>
      <c r="J276" s="231">
        <v>397.4666666666667</v>
      </c>
      <c r="K276" s="230">
        <v>390.5</v>
      </c>
      <c r="L276" s="230">
        <v>381</v>
      </c>
      <c r="M276" s="230">
        <v>1.87863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1167.0999999999999</v>
      </c>
      <c r="D277" s="231">
        <v>1167.2333333333333</v>
      </c>
      <c r="E277" s="231">
        <v>1148.4666666666667</v>
      </c>
      <c r="F277" s="231">
        <v>1129.8333333333333</v>
      </c>
      <c r="G277" s="231">
        <v>1111.0666666666666</v>
      </c>
      <c r="H277" s="231">
        <v>1185.8666666666668</v>
      </c>
      <c r="I277" s="231">
        <v>1204.6333333333337</v>
      </c>
      <c r="J277" s="231">
        <v>1223.2666666666669</v>
      </c>
      <c r="K277" s="230">
        <v>1186</v>
      </c>
      <c r="L277" s="230">
        <v>1148.5999999999999</v>
      </c>
      <c r="M277" s="230">
        <v>3.3978199999999998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526.9</v>
      </c>
      <c r="D278" s="231">
        <v>534.33333333333337</v>
      </c>
      <c r="E278" s="231">
        <v>516.66666666666674</v>
      </c>
      <c r="F278" s="231">
        <v>506.43333333333339</v>
      </c>
      <c r="G278" s="231">
        <v>488.76666666666677</v>
      </c>
      <c r="H278" s="231">
        <v>544.56666666666672</v>
      </c>
      <c r="I278" s="231">
        <v>562.23333333333346</v>
      </c>
      <c r="J278" s="231">
        <v>572.4666666666667</v>
      </c>
      <c r="K278" s="230">
        <v>552</v>
      </c>
      <c r="L278" s="230">
        <v>524.1</v>
      </c>
      <c r="M278" s="230">
        <v>4.2029899999999998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105.15</v>
      </c>
      <c r="D279" s="231">
        <v>105.75</v>
      </c>
      <c r="E279" s="231">
        <v>104.05</v>
      </c>
      <c r="F279" s="231">
        <v>102.95</v>
      </c>
      <c r="G279" s="231">
        <v>101.25</v>
      </c>
      <c r="H279" s="231">
        <v>106.85</v>
      </c>
      <c r="I279" s="231">
        <v>108.54999999999998</v>
      </c>
      <c r="J279" s="231">
        <v>109.64999999999999</v>
      </c>
      <c r="K279" s="230">
        <v>107.45</v>
      </c>
      <c r="L279" s="230">
        <v>104.65</v>
      </c>
      <c r="M279" s="230">
        <v>18.795850000000002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396.9</v>
      </c>
      <c r="D280" s="231">
        <v>411</v>
      </c>
      <c r="E280" s="231">
        <v>377.8</v>
      </c>
      <c r="F280" s="231">
        <v>358.7</v>
      </c>
      <c r="G280" s="231">
        <v>325.5</v>
      </c>
      <c r="H280" s="231">
        <v>430.1</v>
      </c>
      <c r="I280" s="231">
        <v>463.30000000000007</v>
      </c>
      <c r="J280" s="231">
        <v>482.40000000000003</v>
      </c>
      <c r="K280" s="230">
        <v>444.2</v>
      </c>
      <c r="L280" s="230">
        <v>391.9</v>
      </c>
      <c r="M280" s="230">
        <v>42.567189999999997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94.75</v>
      </c>
      <c r="D281" s="231">
        <v>95.216666666666654</v>
      </c>
      <c r="E281" s="231">
        <v>93.783333333333303</v>
      </c>
      <c r="F281" s="231">
        <v>92.816666666666649</v>
      </c>
      <c r="G281" s="231">
        <v>91.383333333333297</v>
      </c>
      <c r="H281" s="231">
        <v>96.183333333333309</v>
      </c>
      <c r="I281" s="231">
        <v>97.616666666666674</v>
      </c>
      <c r="J281" s="231">
        <v>98.583333333333314</v>
      </c>
      <c r="K281" s="230">
        <v>96.65</v>
      </c>
      <c r="L281" s="230">
        <v>94.25</v>
      </c>
      <c r="M281" s="230">
        <v>32.517029999999998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513.29999999999995</v>
      </c>
      <c r="D282" s="231">
        <v>514.83333333333337</v>
      </c>
      <c r="E282" s="231">
        <v>504.4666666666667</v>
      </c>
      <c r="F282" s="231">
        <v>495.63333333333333</v>
      </c>
      <c r="G282" s="231">
        <v>485.26666666666665</v>
      </c>
      <c r="H282" s="231">
        <v>523.66666666666674</v>
      </c>
      <c r="I282" s="231">
        <v>534.0333333333333</v>
      </c>
      <c r="J282" s="231">
        <v>542.86666666666679</v>
      </c>
      <c r="K282" s="230">
        <v>525.20000000000005</v>
      </c>
      <c r="L282" s="230">
        <v>506</v>
      </c>
      <c r="M282" s="230">
        <v>3.84029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1954.3</v>
      </c>
      <c r="D283" s="231">
        <v>1957.4833333333336</v>
      </c>
      <c r="E283" s="231">
        <v>1944.9666666666672</v>
      </c>
      <c r="F283" s="231">
        <v>1935.6333333333337</v>
      </c>
      <c r="G283" s="231">
        <v>1923.1166666666672</v>
      </c>
      <c r="H283" s="231">
        <v>1966.8166666666671</v>
      </c>
      <c r="I283" s="231">
        <v>1979.3333333333335</v>
      </c>
      <c r="J283" s="231">
        <v>1988.666666666667</v>
      </c>
      <c r="K283" s="230">
        <v>1970</v>
      </c>
      <c r="L283" s="230">
        <v>1948.15</v>
      </c>
      <c r="M283" s="230">
        <v>36.23075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1482.2</v>
      </c>
      <c r="D284" s="231">
        <v>1490.0833333333333</v>
      </c>
      <c r="E284" s="231">
        <v>1470.1666666666665</v>
      </c>
      <c r="F284" s="231">
        <v>1458.1333333333332</v>
      </c>
      <c r="G284" s="231">
        <v>1438.2166666666665</v>
      </c>
      <c r="H284" s="231">
        <v>1502.1166666666666</v>
      </c>
      <c r="I284" s="231">
        <v>1522.0333333333331</v>
      </c>
      <c r="J284" s="231">
        <v>1534.0666666666666</v>
      </c>
      <c r="K284" s="230">
        <v>1510</v>
      </c>
      <c r="L284" s="230">
        <v>1478.05</v>
      </c>
      <c r="M284" s="230">
        <v>0.32579000000000002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96.1</v>
      </c>
      <c r="D285" s="231">
        <v>96.816666666666663</v>
      </c>
      <c r="E285" s="231">
        <v>95.083333333333329</v>
      </c>
      <c r="F285" s="231">
        <v>94.066666666666663</v>
      </c>
      <c r="G285" s="231">
        <v>92.333333333333329</v>
      </c>
      <c r="H285" s="231">
        <v>97.833333333333329</v>
      </c>
      <c r="I285" s="231">
        <v>99.566666666666677</v>
      </c>
      <c r="J285" s="231">
        <v>100.58333333333333</v>
      </c>
      <c r="K285" s="230">
        <v>98.55</v>
      </c>
      <c r="L285" s="230">
        <v>95.8</v>
      </c>
      <c r="M285" s="230">
        <v>62.536349999999999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3763.5</v>
      </c>
      <c r="D286" s="231">
        <v>3773.8333333333335</v>
      </c>
      <c r="E286" s="231">
        <v>3727.666666666667</v>
      </c>
      <c r="F286" s="231">
        <v>3691.8333333333335</v>
      </c>
      <c r="G286" s="231">
        <v>3645.666666666667</v>
      </c>
      <c r="H286" s="231">
        <v>3809.666666666667</v>
      </c>
      <c r="I286" s="231">
        <v>3855.8333333333339</v>
      </c>
      <c r="J286" s="231">
        <v>3891.666666666667</v>
      </c>
      <c r="K286" s="230">
        <v>3820</v>
      </c>
      <c r="L286" s="230">
        <v>3738</v>
      </c>
      <c r="M286" s="230">
        <v>2.3979499999999998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368.7</v>
      </c>
      <c r="D287" s="231">
        <v>369.86666666666662</v>
      </c>
      <c r="E287" s="231">
        <v>365.83333333333326</v>
      </c>
      <c r="F287" s="231">
        <v>362.96666666666664</v>
      </c>
      <c r="G287" s="231">
        <v>358.93333333333328</v>
      </c>
      <c r="H287" s="231">
        <v>372.73333333333323</v>
      </c>
      <c r="I287" s="231">
        <v>376.76666666666665</v>
      </c>
      <c r="J287" s="231">
        <v>379.63333333333321</v>
      </c>
      <c r="K287" s="230">
        <v>373.9</v>
      </c>
      <c r="L287" s="230">
        <v>367</v>
      </c>
      <c r="M287" s="230">
        <v>9.4403699999999997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4622.6499999999996</v>
      </c>
      <c r="D288" s="231">
        <v>4603.083333333333</v>
      </c>
      <c r="E288" s="231">
        <v>4539.5666666666657</v>
      </c>
      <c r="F288" s="231">
        <v>4456.4833333333327</v>
      </c>
      <c r="G288" s="231">
        <v>4392.9666666666653</v>
      </c>
      <c r="H288" s="231">
        <v>4686.1666666666661</v>
      </c>
      <c r="I288" s="231">
        <v>4749.6833333333343</v>
      </c>
      <c r="J288" s="231">
        <v>4832.7666666666664</v>
      </c>
      <c r="K288" s="230">
        <v>4666.6000000000004</v>
      </c>
      <c r="L288" s="230">
        <v>4520</v>
      </c>
      <c r="M288" s="230">
        <v>5.3506200000000002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10883.45</v>
      </c>
      <c r="D289" s="231">
        <v>10921.283333333333</v>
      </c>
      <c r="E289" s="231">
        <v>10812.266666666666</v>
      </c>
      <c r="F289" s="231">
        <v>10741.083333333334</v>
      </c>
      <c r="G289" s="231">
        <v>10632.066666666668</v>
      </c>
      <c r="H289" s="231">
        <v>10992.466666666665</v>
      </c>
      <c r="I289" s="231">
        <v>11101.483333333332</v>
      </c>
      <c r="J289" s="231">
        <v>11172.666666666664</v>
      </c>
      <c r="K289" s="230">
        <v>11030.3</v>
      </c>
      <c r="L289" s="230">
        <v>10850.1</v>
      </c>
      <c r="M289" s="230">
        <v>3.5880000000000002E-2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2374.35</v>
      </c>
      <c r="D290" s="231">
        <v>2381.2999999999997</v>
      </c>
      <c r="E290" s="231">
        <v>2360.6999999999994</v>
      </c>
      <c r="F290" s="231">
        <v>2347.0499999999997</v>
      </c>
      <c r="G290" s="231">
        <v>2326.4499999999994</v>
      </c>
      <c r="H290" s="231">
        <v>2394.9499999999994</v>
      </c>
      <c r="I290" s="231">
        <v>2415.5499999999997</v>
      </c>
      <c r="J290" s="231">
        <v>2429.1999999999994</v>
      </c>
      <c r="K290" s="230">
        <v>2401.9</v>
      </c>
      <c r="L290" s="230">
        <v>2367.65</v>
      </c>
      <c r="M290" s="230">
        <v>14.17301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373.25</v>
      </c>
      <c r="D291" s="231">
        <v>372.84999999999997</v>
      </c>
      <c r="E291" s="231">
        <v>366.89999999999992</v>
      </c>
      <c r="F291" s="231">
        <v>360.54999999999995</v>
      </c>
      <c r="G291" s="231">
        <v>354.59999999999991</v>
      </c>
      <c r="H291" s="231">
        <v>379.19999999999993</v>
      </c>
      <c r="I291" s="231">
        <v>385.15</v>
      </c>
      <c r="J291" s="231">
        <v>391.49999999999994</v>
      </c>
      <c r="K291" s="230">
        <v>378.8</v>
      </c>
      <c r="L291" s="230">
        <v>366.5</v>
      </c>
      <c r="M291" s="230">
        <v>5.93912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334.15</v>
      </c>
      <c r="D292" s="231">
        <v>332.15</v>
      </c>
      <c r="E292" s="231">
        <v>328.4</v>
      </c>
      <c r="F292" s="231">
        <v>322.64999999999998</v>
      </c>
      <c r="G292" s="231">
        <v>318.89999999999998</v>
      </c>
      <c r="H292" s="231">
        <v>337.9</v>
      </c>
      <c r="I292" s="231">
        <v>341.65</v>
      </c>
      <c r="J292" s="231">
        <v>347.4</v>
      </c>
      <c r="K292" s="230">
        <v>335.9</v>
      </c>
      <c r="L292" s="230">
        <v>326.39999999999998</v>
      </c>
      <c r="M292" s="230">
        <v>31.52122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282.3</v>
      </c>
      <c r="D293" s="231">
        <v>281.90000000000003</v>
      </c>
      <c r="E293" s="231">
        <v>277.50000000000006</v>
      </c>
      <c r="F293" s="231">
        <v>272.70000000000005</v>
      </c>
      <c r="G293" s="231">
        <v>268.30000000000007</v>
      </c>
      <c r="H293" s="231">
        <v>286.70000000000005</v>
      </c>
      <c r="I293" s="231">
        <v>291.10000000000002</v>
      </c>
      <c r="J293" s="231">
        <v>295.90000000000003</v>
      </c>
      <c r="K293" s="230">
        <v>286.3</v>
      </c>
      <c r="L293" s="230">
        <v>277.10000000000002</v>
      </c>
      <c r="M293" s="230">
        <v>8.4050600000000006</v>
      </c>
      <c r="N293" s="1"/>
      <c r="O293" s="1"/>
    </row>
    <row r="294" spans="1:15" ht="12.75" customHeight="1">
      <c r="A294" s="30">
        <v>284</v>
      </c>
      <c r="B294" s="216" t="s">
        <v>871</v>
      </c>
      <c r="C294" s="230">
        <v>90.2</v>
      </c>
      <c r="D294" s="231">
        <v>90.25</v>
      </c>
      <c r="E294" s="231">
        <v>88.3</v>
      </c>
      <c r="F294" s="231">
        <v>86.399999999999991</v>
      </c>
      <c r="G294" s="231">
        <v>84.449999999999989</v>
      </c>
      <c r="H294" s="231">
        <v>92.15</v>
      </c>
      <c r="I294" s="231">
        <v>94.1</v>
      </c>
      <c r="J294" s="231">
        <v>96.000000000000014</v>
      </c>
      <c r="K294" s="230">
        <v>92.2</v>
      </c>
      <c r="L294" s="230">
        <v>88.35</v>
      </c>
      <c r="M294" s="230">
        <v>70.354280000000003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557.35</v>
      </c>
      <c r="D295" s="231">
        <v>559.91666666666674</v>
      </c>
      <c r="E295" s="231">
        <v>553.38333333333344</v>
      </c>
      <c r="F295" s="231">
        <v>549.41666666666674</v>
      </c>
      <c r="G295" s="231">
        <v>542.88333333333344</v>
      </c>
      <c r="H295" s="231">
        <v>563.88333333333344</v>
      </c>
      <c r="I295" s="231">
        <v>570.41666666666674</v>
      </c>
      <c r="J295" s="231">
        <v>574.38333333333344</v>
      </c>
      <c r="K295" s="230">
        <v>566.45000000000005</v>
      </c>
      <c r="L295" s="230">
        <v>555.95000000000005</v>
      </c>
      <c r="M295" s="230">
        <v>10.15395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3998.8</v>
      </c>
      <c r="D296" s="231">
        <v>4010.8833333333332</v>
      </c>
      <c r="E296" s="231">
        <v>3957.9166666666665</v>
      </c>
      <c r="F296" s="231">
        <v>3917.0333333333333</v>
      </c>
      <c r="G296" s="231">
        <v>3864.0666666666666</v>
      </c>
      <c r="H296" s="231">
        <v>4051.7666666666664</v>
      </c>
      <c r="I296" s="231">
        <v>4104.7333333333336</v>
      </c>
      <c r="J296" s="231">
        <v>4145.6166666666668</v>
      </c>
      <c r="K296" s="230">
        <v>4063.85</v>
      </c>
      <c r="L296" s="230">
        <v>3970</v>
      </c>
      <c r="M296" s="230">
        <v>0.24621999999999999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745.55</v>
      </c>
      <c r="D297" s="231">
        <v>741.18333333333339</v>
      </c>
      <c r="E297" s="231">
        <v>730.36666666666679</v>
      </c>
      <c r="F297" s="231">
        <v>715.18333333333339</v>
      </c>
      <c r="G297" s="231">
        <v>704.36666666666679</v>
      </c>
      <c r="H297" s="231">
        <v>756.36666666666679</v>
      </c>
      <c r="I297" s="231">
        <v>767.18333333333339</v>
      </c>
      <c r="J297" s="231">
        <v>782.36666666666679</v>
      </c>
      <c r="K297" s="230">
        <v>752</v>
      </c>
      <c r="L297" s="230">
        <v>726</v>
      </c>
      <c r="M297" s="230">
        <v>18.9724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1499.45</v>
      </c>
      <c r="D298" s="231">
        <v>1496.7</v>
      </c>
      <c r="E298" s="231">
        <v>1446.75</v>
      </c>
      <c r="F298" s="231">
        <v>1394.05</v>
      </c>
      <c r="G298" s="231">
        <v>1344.1</v>
      </c>
      <c r="H298" s="231">
        <v>1549.4</v>
      </c>
      <c r="I298" s="231">
        <v>1599.3500000000004</v>
      </c>
      <c r="J298" s="231">
        <v>1652.0500000000002</v>
      </c>
      <c r="K298" s="230">
        <v>1546.65</v>
      </c>
      <c r="L298" s="230">
        <v>1444</v>
      </c>
      <c r="M298" s="230">
        <v>4.9666699999999997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30.35</v>
      </c>
      <c r="D299" s="231">
        <v>30.466666666666669</v>
      </c>
      <c r="E299" s="231">
        <v>29.883333333333336</v>
      </c>
      <c r="F299" s="231">
        <v>29.416666666666668</v>
      </c>
      <c r="G299" s="231">
        <v>28.833333333333336</v>
      </c>
      <c r="H299" s="231">
        <v>30.933333333333337</v>
      </c>
      <c r="I299" s="231">
        <v>31.516666666666666</v>
      </c>
      <c r="J299" s="231">
        <v>31.983333333333338</v>
      </c>
      <c r="K299" s="230">
        <v>31.05</v>
      </c>
      <c r="L299" s="230">
        <v>30</v>
      </c>
      <c r="M299" s="230">
        <v>11.71834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157.85</v>
      </c>
      <c r="D300" s="231">
        <v>158.53333333333333</v>
      </c>
      <c r="E300" s="231">
        <v>156.41666666666666</v>
      </c>
      <c r="F300" s="231">
        <v>154.98333333333332</v>
      </c>
      <c r="G300" s="231">
        <v>152.86666666666665</v>
      </c>
      <c r="H300" s="231">
        <v>159.96666666666667</v>
      </c>
      <c r="I300" s="231">
        <v>162.08333333333334</v>
      </c>
      <c r="J300" s="231">
        <v>163.51666666666668</v>
      </c>
      <c r="K300" s="230">
        <v>160.65</v>
      </c>
      <c r="L300" s="230">
        <v>157.1</v>
      </c>
      <c r="M300" s="230">
        <v>1.10653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97499.75</v>
      </c>
      <c r="D301" s="231">
        <v>97967.033333333326</v>
      </c>
      <c r="E301" s="231">
        <v>96734.066666666651</v>
      </c>
      <c r="F301" s="231">
        <v>95968.383333333331</v>
      </c>
      <c r="G301" s="231">
        <v>94735.416666666657</v>
      </c>
      <c r="H301" s="231">
        <v>98732.716666666645</v>
      </c>
      <c r="I301" s="231">
        <v>99965.68333333332</v>
      </c>
      <c r="J301" s="231">
        <v>100731.36666666664</v>
      </c>
      <c r="K301" s="230">
        <v>99200</v>
      </c>
      <c r="L301" s="230">
        <v>97201.35</v>
      </c>
      <c r="M301" s="230">
        <v>0.13521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1881.6</v>
      </c>
      <c r="D302" s="231">
        <v>1894.2833333333335</v>
      </c>
      <c r="E302" s="231">
        <v>1848.916666666667</v>
      </c>
      <c r="F302" s="231">
        <v>1816.2333333333333</v>
      </c>
      <c r="G302" s="231">
        <v>1770.8666666666668</v>
      </c>
      <c r="H302" s="231">
        <v>1926.9666666666672</v>
      </c>
      <c r="I302" s="231">
        <v>1972.3333333333335</v>
      </c>
      <c r="J302" s="231">
        <v>2005.0166666666673</v>
      </c>
      <c r="K302" s="230">
        <v>1939.65</v>
      </c>
      <c r="L302" s="230">
        <v>1861.6</v>
      </c>
      <c r="M302" s="230">
        <v>2.31419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959.65</v>
      </c>
      <c r="D303" s="231">
        <v>956.01666666666677</v>
      </c>
      <c r="E303" s="231">
        <v>933.03333333333353</v>
      </c>
      <c r="F303" s="231">
        <v>906.41666666666674</v>
      </c>
      <c r="G303" s="231">
        <v>883.43333333333351</v>
      </c>
      <c r="H303" s="231">
        <v>982.63333333333355</v>
      </c>
      <c r="I303" s="231">
        <v>1005.6166666666669</v>
      </c>
      <c r="J303" s="231">
        <v>1032.2333333333336</v>
      </c>
      <c r="K303" s="230">
        <v>979</v>
      </c>
      <c r="L303" s="230">
        <v>929.4</v>
      </c>
      <c r="M303" s="230">
        <v>15.355259999999999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1073.9000000000001</v>
      </c>
      <c r="D304" s="231">
        <v>1066.8500000000001</v>
      </c>
      <c r="E304" s="231">
        <v>1036.0000000000002</v>
      </c>
      <c r="F304" s="231">
        <v>998.10000000000014</v>
      </c>
      <c r="G304" s="231">
        <v>967.25000000000023</v>
      </c>
      <c r="H304" s="231">
        <v>1104.7500000000002</v>
      </c>
      <c r="I304" s="231">
        <v>1135.6000000000001</v>
      </c>
      <c r="J304" s="231">
        <v>1173.5000000000002</v>
      </c>
      <c r="K304" s="230">
        <v>1097.7</v>
      </c>
      <c r="L304" s="230">
        <v>1028.95</v>
      </c>
      <c r="M304" s="230">
        <v>68.263660000000002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288.7</v>
      </c>
      <c r="D305" s="231">
        <v>290.90000000000003</v>
      </c>
      <c r="E305" s="231">
        <v>285.35000000000008</v>
      </c>
      <c r="F305" s="231">
        <v>282.00000000000006</v>
      </c>
      <c r="G305" s="231">
        <v>276.4500000000001</v>
      </c>
      <c r="H305" s="231">
        <v>294.25000000000006</v>
      </c>
      <c r="I305" s="231">
        <v>299.8</v>
      </c>
      <c r="J305" s="231">
        <v>303.15000000000003</v>
      </c>
      <c r="K305" s="230">
        <v>296.45</v>
      </c>
      <c r="L305" s="230">
        <v>287.55</v>
      </c>
      <c r="M305" s="230">
        <v>56.92145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1245.45</v>
      </c>
      <c r="D306" s="231">
        <v>1243.1666666666667</v>
      </c>
      <c r="E306" s="231">
        <v>1236.3333333333335</v>
      </c>
      <c r="F306" s="231">
        <v>1227.2166666666667</v>
      </c>
      <c r="G306" s="231">
        <v>1220.3833333333334</v>
      </c>
      <c r="H306" s="231">
        <v>1252.2833333333335</v>
      </c>
      <c r="I306" s="231">
        <v>1259.116666666667</v>
      </c>
      <c r="J306" s="231">
        <v>1268.2333333333336</v>
      </c>
      <c r="K306" s="230">
        <v>1250</v>
      </c>
      <c r="L306" s="230">
        <v>1234.05</v>
      </c>
      <c r="M306" s="230">
        <v>18.46359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420.55</v>
      </c>
      <c r="D307" s="231">
        <v>421.40000000000003</v>
      </c>
      <c r="E307" s="231">
        <v>416.25000000000006</v>
      </c>
      <c r="F307" s="231">
        <v>411.95000000000005</v>
      </c>
      <c r="G307" s="231">
        <v>406.80000000000007</v>
      </c>
      <c r="H307" s="231">
        <v>425.70000000000005</v>
      </c>
      <c r="I307" s="231">
        <v>430.85</v>
      </c>
      <c r="J307" s="231">
        <v>435.15000000000003</v>
      </c>
      <c r="K307" s="230">
        <v>426.55</v>
      </c>
      <c r="L307" s="230">
        <v>417.1</v>
      </c>
      <c r="M307" s="230">
        <v>7.1391499999999999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294.10000000000002</v>
      </c>
      <c r="D308" s="231">
        <v>295.43333333333334</v>
      </c>
      <c r="E308" s="231">
        <v>290.7166666666667</v>
      </c>
      <c r="F308" s="231">
        <v>287.33333333333337</v>
      </c>
      <c r="G308" s="231">
        <v>282.61666666666673</v>
      </c>
      <c r="H308" s="231">
        <v>298.81666666666666</v>
      </c>
      <c r="I308" s="231">
        <v>303.53333333333325</v>
      </c>
      <c r="J308" s="231">
        <v>306.91666666666663</v>
      </c>
      <c r="K308" s="230">
        <v>300.14999999999998</v>
      </c>
      <c r="L308" s="230">
        <v>292.05</v>
      </c>
      <c r="M308" s="230">
        <v>2.42761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375.55</v>
      </c>
      <c r="D309" s="231">
        <v>377.7166666666667</v>
      </c>
      <c r="E309" s="231">
        <v>372.98333333333341</v>
      </c>
      <c r="F309" s="231">
        <v>370.41666666666669</v>
      </c>
      <c r="G309" s="231">
        <v>365.68333333333339</v>
      </c>
      <c r="H309" s="231">
        <v>380.28333333333342</v>
      </c>
      <c r="I309" s="231">
        <v>385.01666666666677</v>
      </c>
      <c r="J309" s="231">
        <v>387.58333333333343</v>
      </c>
      <c r="K309" s="230">
        <v>382.45</v>
      </c>
      <c r="L309" s="230">
        <v>375.15</v>
      </c>
      <c r="M309" s="230">
        <v>0.60787000000000002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369.55</v>
      </c>
      <c r="D310" s="231">
        <v>369.65000000000003</v>
      </c>
      <c r="E310" s="231">
        <v>367.85000000000008</v>
      </c>
      <c r="F310" s="231">
        <v>366.15000000000003</v>
      </c>
      <c r="G310" s="231">
        <v>364.35000000000008</v>
      </c>
      <c r="H310" s="231">
        <v>371.35000000000008</v>
      </c>
      <c r="I310" s="231">
        <v>373.15000000000003</v>
      </c>
      <c r="J310" s="231">
        <v>374.85000000000008</v>
      </c>
      <c r="K310" s="230">
        <v>371.45</v>
      </c>
      <c r="L310" s="230">
        <v>367.95</v>
      </c>
      <c r="M310" s="230">
        <v>0.25533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115.8</v>
      </c>
      <c r="D311" s="231">
        <v>115.23333333333333</v>
      </c>
      <c r="E311" s="231">
        <v>112.56666666666666</v>
      </c>
      <c r="F311" s="231">
        <v>109.33333333333333</v>
      </c>
      <c r="G311" s="231">
        <v>106.66666666666666</v>
      </c>
      <c r="H311" s="231">
        <v>118.46666666666667</v>
      </c>
      <c r="I311" s="231">
        <v>121.13333333333333</v>
      </c>
      <c r="J311" s="231">
        <v>124.36666666666667</v>
      </c>
      <c r="K311" s="230">
        <v>117.9</v>
      </c>
      <c r="L311" s="230">
        <v>112</v>
      </c>
      <c r="M311" s="230">
        <v>399.68752999999998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62.95</v>
      </c>
      <c r="D312" s="231">
        <v>62.783333333333339</v>
      </c>
      <c r="E312" s="231">
        <v>61.166666666666671</v>
      </c>
      <c r="F312" s="231">
        <v>59.383333333333333</v>
      </c>
      <c r="G312" s="231">
        <v>57.766666666666666</v>
      </c>
      <c r="H312" s="231">
        <v>64.566666666666677</v>
      </c>
      <c r="I312" s="231">
        <v>66.183333333333337</v>
      </c>
      <c r="J312" s="231">
        <v>67.966666666666683</v>
      </c>
      <c r="K312" s="230">
        <v>64.400000000000006</v>
      </c>
      <c r="L312" s="230">
        <v>61</v>
      </c>
      <c r="M312" s="230">
        <v>136.50014999999999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536.9</v>
      </c>
      <c r="D313" s="231">
        <v>535.94999999999993</v>
      </c>
      <c r="E313" s="231">
        <v>531.94999999999982</v>
      </c>
      <c r="F313" s="231">
        <v>526.99999999999989</v>
      </c>
      <c r="G313" s="231">
        <v>522.99999999999977</v>
      </c>
      <c r="H313" s="231">
        <v>540.89999999999986</v>
      </c>
      <c r="I313" s="231">
        <v>544.90000000000009</v>
      </c>
      <c r="J313" s="231">
        <v>549.84999999999991</v>
      </c>
      <c r="K313" s="230">
        <v>539.95000000000005</v>
      </c>
      <c r="L313" s="230">
        <v>531</v>
      </c>
      <c r="M313" s="230">
        <v>24.691020000000002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9111.5499999999993</v>
      </c>
      <c r="D314" s="231">
        <v>9101.1333333333332</v>
      </c>
      <c r="E314" s="231">
        <v>9062.2666666666664</v>
      </c>
      <c r="F314" s="231">
        <v>9012.9833333333336</v>
      </c>
      <c r="G314" s="231">
        <v>8974.1166666666668</v>
      </c>
      <c r="H314" s="231">
        <v>9150.4166666666661</v>
      </c>
      <c r="I314" s="231">
        <v>9189.283333333331</v>
      </c>
      <c r="J314" s="231">
        <v>9238.5666666666657</v>
      </c>
      <c r="K314" s="230">
        <v>9140</v>
      </c>
      <c r="L314" s="230">
        <v>9051.85</v>
      </c>
      <c r="M314" s="230">
        <v>4.1539400000000004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1747.45</v>
      </c>
      <c r="D315" s="231">
        <v>1743.55</v>
      </c>
      <c r="E315" s="231">
        <v>1723.8999999999999</v>
      </c>
      <c r="F315" s="231">
        <v>1700.35</v>
      </c>
      <c r="G315" s="231">
        <v>1680.6999999999998</v>
      </c>
      <c r="H315" s="231">
        <v>1767.1</v>
      </c>
      <c r="I315" s="231">
        <v>1786.75</v>
      </c>
      <c r="J315" s="231">
        <v>1810.3</v>
      </c>
      <c r="K315" s="230">
        <v>1763.2</v>
      </c>
      <c r="L315" s="230">
        <v>1720</v>
      </c>
      <c r="M315" s="230">
        <v>0.89507999999999999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667.95</v>
      </c>
      <c r="D316" s="231">
        <v>667.36666666666667</v>
      </c>
      <c r="E316" s="231">
        <v>660.7833333333333</v>
      </c>
      <c r="F316" s="231">
        <v>653.61666666666667</v>
      </c>
      <c r="G316" s="231">
        <v>647.0333333333333</v>
      </c>
      <c r="H316" s="231">
        <v>674.5333333333333</v>
      </c>
      <c r="I316" s="231">
        <v>681.11666666666656</v>
      </c>
      <c r="J316" s="231">
        <v>688.2833333333333</v>
      </c>
      <c r="K316" s="230">
        <v>673.95</v>
      </c>
      <c r="L316" s="230">
        <v>660.2</v>
      </c>
      <c r="M316" s="230">
        <v>13.23325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481.3</v>
      </c>
      <c r="D317" s="231">
        <v>479.08333333333331</v>
      </c>
      <c r="E317" s="231">
        <v>473.41666666666663</v>
      </c>
      <c r="F317" s="231">
        <v>465.5333333333333</v>
      </c>
      <c r="G317" s="231">
        <v>459.86666666666662</v>
      </c>
      <c r="H317" s="231">
        <v>486.96666666666664</v>
      </c>
      <c r="I317" s="231">
        <v>492.63333333333327</v>
      </c>
      <c r="J317" s="231">
        <v>500.51666666666665</v>
      </c>
      <c r="K317" s="230">
        <v>484.75</v>
      </c>
      <c r="L317" s="230">
        <v>471.2</v>
      </c>
      <c r="M317" s="230">
        <v>21.5242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763.35</v>
      </c>
      <c r="D318" s="231">
        <v>767</v>
      </c>
      <c r="E318" s="231">
        <v>755.1</v>
      </c>
      <c r="F318" s="231">
        <v>746.85</v>
      </c>
      <c r="G318" s="231">
        <v>734.95</v>
      </c>
      <c r="H318" s="231">
        <v>775.25</v>
      </c>
      <c r="I318" s="231">
        <v>787.15000000000009</v>
      </c>
      <c r="J318" s="231">
        <v>795.4</v>
      </c>
      <c r="K318" s="230">
        <v>778.9</v>
      </c>
      <c r="L318" s="230">
        <v>758.75</v>
      </c>
      <c r="M318" s="230">
        <v>5.7440699999999998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740.4</v>
      </c>
      <c r="D319" s="231">
        <v>738.61666666666679</v>
      </c>
      <c r="E319" s="231">
        <v>735.23333333333358</v>
      </c>
      <c r="F319" s="231">
        <v>730.06666666666683</v>
      </c>
      <c r="G319" s="231">
        <v>726.68333333333362</v>
      </c>
      <c r="H319" s="231">
        <v>743.78333333333353</v>
      </c>
      <c r="I319" s="231">
        <v>747.16666666666674</v>
      </c>
      <c r="J319" s="231">
        <v>752.33333333333348</v>
      </c>
      <c r="K319" s="230">
        <v>742</v>
      </c>
      <c r="L319" s="230">
        <v>733.45</v>
      </c>
      <c r="M319" s="230">
        <v>0.25317000000000001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905.7</v>
      </c>
      <c r="D320" s="231">
        <v>912.85</v>
      </c>
      <c r="E320" s="231">
        <v>887.85</v>
      </c>
      <c r="F320" s="231">
        <v>870</v>
      </c>
      <c r="G320" s="231">
        <v>845</v>
      </c>
      <c r="H320" s="231">
        <v>930.7</v>
      </c>
      <c r="I320" s="231">
        <v>955.7</v>
      </c>
      <c r="J320" s="231">
        <v>973.55000000000007</v>
      </c>
      <c r="K320" s="230">
        <v>937.85</v>
      </c>
      <c r="L320" s="230">
        <v>895</v>
      </c>
      <c r="M320" s="230">
        <v>1.00305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1337.7</v>
      </c>
      <c r="D321" s="231">
        <v>1343.5833333333333</v>
      </c>
      <c r="E321" s="231">
        <v>1327.1666666666665</v>
      </c>
      <c r="F321" s="231">
        <v>1316.6333333333332</v>
      </c>
      <c r="G321" s="231">
        <v>1300.2166666666665</v>
      </c>
      <c r="H321" s="231">
        <v>1354.1166666666666</v>
      </c>
      <c r="I321" s="231">
        <v>1370.5333333333331</v>
      </c>
      <c r="J321" s="231">
        <v>1381.0666666666666</v>
      </c>
      <c r="K321" s="230">
        <v>1360</v>
      </c>
      <c r="L321" s="230">
        <v>1333.05</v>
      </c>
      <c r="M321" s="230">
        <v>1.6434599999999999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54.95</v>
      </c>
      <c r="D322" s="231">
        <v>54.35</v>
      </c>
      <c r="E322" s="231">
        <v>53.150000000000006</v>
      </c>
      <c r="F322" s="231">
        <v>51.35</v>
      </c>
      <c r="G322" s="231">
        <v>50.150000000000006</v>
      </c>
      <c r="H322" s="231">
        <v>56.150000000000006</v>
      </c>
      <c r="I322" s="231">
        <v>57.350000000000009</v>
      </c>
      <c r="J322" s="231">
        <v>59.150000000000006</v>
      </c>
      <c r="K322" s="230">
        <v>55.55</v>
      </c>
      <c r="L322" s="230">
        <v>52.55</v>
      </c>
      <c r="M322" s="230">
        <v>107.27175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599.75</v>
      </c>
      <c r="D323" s="231">
        <v>600.51666666666665</v>
      </c>
      <c r="E323" s="231">
        <v>583.5333333333333</v>
      </c>
      <c r="F323" s="231">
        <v>567.31666666666661</v>
      </c>
      <c r="G323" s="231">
        <v>550.33333333333326</v>
      </c>
      <c r="H323" s="231">
        <v>616.73333333333335</v>
      </c>
      <c r="I323" s="231">
        <v>633.7166666666667</v>
      </c>
      <c r="J323" s="231">
        <v>649.93333333333339</v>
      </c>
      <c r="K323" s="230">
        <v>617.5</v>
      </c>
      <c r="L323" s="230">
        <v>584.29999999999995</v>
      </c>
      <c r="M323" s="230">
        <v>3.6878000000000002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1860.2</v>
      </c>
      <c r="D324" s="231">
        <v>1857.4333333333334</v>
      </c>
      <c r="E324" s="231">
        <v>1839.9166666666667</v>
      </c>
      <c r="F324" s="231">
        <v>1819.6333333333334</v>
      </c>
      <c r="G324" s="231">
        <v>1802.1166666666668</v>
      </c>
      <c r="H324" s="231">
        <v>1877.7166666666667</v>
      </c>
      <c r="I324" s="231">
        <v>1895.2333333333331</v>
      </c>
      <c r="J324" s="231">
        <v>1915.5166666666667</v>
      </c>
      <c r="K324" s="230">
        <v>1874.95</v>
      </c>
      <c r="L324" s="230">
        <v>1837.15</v>
      </c>
      <c r="M324" s="230">
        <v>4.1415199999999999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1370.7</v>
      </c>
      <c r="D325" s="231">
        <v>1373.2833333333335</v>
      </c>
      <c r="E325" s="231">
        <v>1362.9666666666672</v>
      </c>
      <c r="F325" s="231">
        <v>1355.2333333333336</v>
      </c>
      <c r="G325" s="231">
        <v>1344.9166666666672</v>
      </c>
      <c r="H325" s="231">
        <v>1381.0166666666671</v>
      </c>
      <c r="I325" s="231">
        <v>1391.3333333333333</v>
      </c>
      <c r="J325" s="231">
        <v>1399.0666666666671</v>
      </c>
      <c r="K325" s="230">
        <v>1383.6</v>
      </c>
      <c r="L325" s="230">
        <v>1365.55</v>
      </c>
      <c r="M325" s="230">
        <v>2.50603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1064.05</v>
      </c>
      <c r="D326" s="231">
        <v>1067.6000000000001</v>
      </c>
      <c r="E326" s="231">
        <v>1055.2000000000003</v>
      </c>
      <c r="F326" s="231">
        <v>1046.3500000000001</v>
      </c>
      <c r="G326" s="231">
        <v>1033.9500000000003</v>
      </c>
      <c r="H326" s="231">
        <v>1076.4500000000003</v>
      </c>
      <c r="I326" s="231">
        <v>1088.8500000000004</v>
      </c>
      <c r="J326" s="231">
        <v>1097.7000000000003</v>
      </c>
      <c r="K326" s="230">
        <v>1080</v>
      </c>
      <c r="L326" s="230">
        <v>1058.75</v>
      </c>
      <c r="M326" s="230">
        <v>2.59334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621.04999999999995</v>
      </c>
      <c r="D327" s="231">
        <v>618.35</v>
      </c>
      <c r="E327" s="231">
        <v>612.70000000000005</v>
      </c>
      <c r="F327" s="231">
        <v>604.35</v>
      </c>
      <c r="G327" s="231">
        <v>598.70000000000005</v>
      </c>
      <c r="H327" s="231">
        <v>626.70000000000005</v>
      </c>
      <c r="I327" s="231">
        <v>632.34999999999991</v>
      </c>
      <c r="J327" s="231">
        <v>640.70000000000005</v>
      </c>
      <c r="K327" s="230">
        <v>624</v>
      </c>
      <c r="L327" s="230">
        <v>610</v>
      </c>
      <c r="M327" s="230">
        <v>12.09267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40.4</v>
      </c>
      <c r="D328" s="231">
        <v>40.949999999999996</v>
      </c>
      <c r="E328" s="231">
        <v>39.699999999999989</v>
      </c>
      <c r="F328" s="231">
        <v>38.999999999999993</v>
      </c>
      <c r="G328" s="231">
        <v>37.749999999999986</v>
      </c>
      <c r="H328" s="231">
        <v>41.649999999999991</v>
      </c>
      <c r="I328" s="231">
        <v>42.900000000000006</v>
      </c>
      <c r="J328" s="231">
        <v>43.599999999999994</v>
      </c>
      <c r="K328" s="230">
        <v>42.2</v>
      </c>
      <c r="L328" s="230">
        <v>40.25</v>
      </c>
      <c r="M328" s="230">
        <v>70.13476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112.85</v>
      </c>
      <c r="D329" s="231">
        <v>115.05</v>
      </c>
      <c r="E329" s="231">
        <v>110</v>
      </c>
      <c r="F329" s="231">
        <v>107.15</v>
      </c>
      <c r="G329" s="231">
        <v>102.10000000000001</v>
      </c>
      <c r="H329" s="231">
        <v>117.89999999999999</v>
      </c>
      <c r="I329" s="231">
        <v>122.94999999999997</v>
      </c>
      <c r="J329" s="231">
        <v>125.79999999999998</v>
      </c>
      <c r="K329" s="230">
        <v>120.1</v>
      </c>
      <c r="L329" s="230">
        <v>112.2</v>
      </c>
      <c r="M329" s="230">
        <v>74.113720000000001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44.6</v>
      </c>
      <c r="D330" s="231">
        <v>45</v>
      </c>
      <c r="E330" s="231">
        <v>44.1</v>
      </c>
      <c r="F330" s="231">
        <v>43.6</v>
      </c>
      <c r="G330" s="231">
        <v>42.7</v>
      </c>
      <c r="H330" s="231">
        <v>45.5</v>
      </c>
      <c r="I330" s="231">
        <v>46.400000000000006</v>
      </c>
      <c r="J330" s="231">
        <v>46.9</v>
      </c>
      <c r="K330" s="230">
        <v>45.9</v>
      </c>
      <c r="L330" s="230">
        <v>44.5</v>
      </c>
      <c r="M330" s="230">
        <v>46.618929999999999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84.55</v>
      </c>
      <c r="D331" s="231">
        <v>85.149999999999991</v>
      </c>
      <c r="E331" s="231">
        <v>83.399999999999977</v>
      </c>
      <c r="F331" s="231">
        <v>82.249999999999986</v>
      </c>
      <c r="G331" s="231">
        <v>80.499999999999972</v>
      </c>
      <c r="H331" s="231">
        <v>86.299999999999983</v>
      </c>
      <c r="I331" s="231">
        <v>88.050000000000011</v>
      </c>
      <c r="J331" s="231">
        <v>89.199999999999989</v>
      </c>
      <c r="K331" s="230">
        <v>86.9</v>
      </c>
      <c r="L331" s="230">
        <v>84</v>
      </c>
      <c r="M331" s="230">
        <v>15.12337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230.8</v>
      </c>
      <c r="D332" s="231">
        <v>233.16666666666666</v>
      </c>
      <c r="E332" s="231">
        <v>227.63333333333333</v>
      </c>
      <c r="F332" s="231">
        <v>224.46666666666667</v>
      </c>
      <c r="G332" s="231">
        <v>218.93333333333334</v>
      </c>
      <c r="H332" s="231">
        <v>236.33333333333331</v>
      </c>
      <c r="I332" s="231">
        <v>241.86666666666667</v>
      </c>
      <c r="J332" s="231">
        <v>245.0333333333333</v>
      </c>
      <c r="K332" s="230">
        <v>238.7</v>
      </c>
      <c r="L332" s="230">
        <v>230</v>
      </c>
      <c r="M332" s="230">
        <v>5.9080500000000002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176</v>
      </c>
      <c r="D333" s="231">
        <v>176.61666666666665</v>
      </c>
      <c r="E333" s="231">
        <v>174.58333333333329</v>
      </c>
      <c r="F333" s="231">
        <v>173.16666666666663</v>
      </c>
      <c r="G333" s="231">
        <v>171.13333333333327</v>
      </c>
      <c r="H333" s="231">
        <v>178.0333333333333</v>
      </c>
      <c r="I333" s="231">
        <v>180.06666666666666</v>
      </c>
      <c r="J333" s="231">
        <v>181.48333333333332</v>
      </c>
      <c r="K333" s="230">
        <v>178.65</v>
      </c>
      <c r="L333" s="230">
        <v>175.2</v>
      </c>
      <c r="M333" s="230">
        <v>79.187479999999994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756.15</v>
      </c>
      <c r="D334" s="231">
        <v>761.6</v>
      </c>
      <c r="E334" s="231">
        <v>746.75</v>
      </c>
      <c r="F334" s="231">
        <v>737.35</v>
      </c>
      <c r="G334" s="231">
        <v>722.5</v>
      </c>
      <c r="H334" s="231">
        <v>771</v>
      </c>
      <c r="I334" s="231">
        <v>785.85000000000014</v>
      </c>
      <c r="J334" s="231">
        <v>795.25</v>
      </c>
      <c r="K334" s="230">
        <v>776.45</v>
      </c>
      <c r="L334" s="230">
        <v>752.2</v>
      </c>
      <c r="M334" s="230">
        <v>2.65862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82.65</v>
      </c>
      <c r="D335" s="231">
        <v>82.533333333333346</v>
      </c>
      <c r="E335" s="231">
        <v>81.916666666666686</v>
      </c>
      <c r="F335" s="231">
        <v>81.183333333333337</v>
      </c>
      <c r="G335" s="231">
        <v>80.566666666666677</v>
      </c>
      <c r="H335" s="231">
        <v>83.266666666666694</v>
      </c>
      <c r="I335" s="231">
        <v>83.88333333333334</v>
      </c>
      <c r="J335" s="231">
        <v>84.616666666666703</v>
      </c>
      <c r="K335" s="230">
        <v>83.15</v>
      </c>
      <c r="L335" s="230">
        <v>81.8</v>
      </c>
      <c r="M335" s="230">
        <v>66.33014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4799</v>
      </c>
      <c r="D336" s="231">
        <v>4807.6166666666668</v>
      </c>
      <c r="E336" s="231">
        <v>4761.3833333333332</v>
      </c>
      <c r="F336" s="231">
        <v>4723.7666666666664</v>
      </c>
      <c r="G336" s="231">
        <v>4677.5333333333328</v>
      </c>
      <c r="H336" s="231">
        <v>4845.2333333333336</v>
      </c>
      <c r="I336" s="231">
        <v>4891.4666666666672</v>
      </c>
      <c r="J336" s="231">
        <v>4929.0833333333339</v>
      </c>
      <c r="K336" s="230">
        <v>4853.8500000000004</v>
      </c>
      <c r="L336" s="230">
        <v>4770</v>
      </c>
      <c r="M336" s="230">
        <v>1.3261400000000001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588.6</v>
      </c>
      <c r="D337" s="231">
        <v>592.36666666666667</v>
      </c>
      <c r="E337" s="231">
        <v>565.23333333333335</v>
      </c>
      <c r="F337" s="231">
        <v>541.86666666666667</v>
      </c>
      <c r="G337" s="231">
        <v>514.73333333333335</v>
      </c>
      <c r="H337" s="231">
        <v>615.73333333333335</v>
      </c>
      <c r="I337" s="231">
        <v>642.86666666666679</v>
      </c>
      <c r="J337" s="231">
        <v>666.23333333333335</v>
      </c>
      <c r="K337" s="230">
        <v>619.5</v>
      </c>
      <c r="L337" s="230">
        <v>569</v>
      </c>
      <c r="M337" s="230">
        <v>30.191310000000001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21971.35</v>
      </c>
      <c r="D338" s="231">
        <v>21987.666666666668</v>
      </c>
      <c r="E338" s="231">
        <v>21830.383333333335</v>
      </c>
      <c r="F338" s="231">
        <v>21689.416666666668</v>
      </c>
      <c r="G338" s="231">
        <v>21532.133333333335</v>
      </c>
      <c r="H338" s="231">
        <v>22128.633333333335</v>
      </c>
      <c r="I338" s="231">
        <v>22285.916666666668</v>
      </c>
      <c r="J338" s="231">
        <v>22426.883333333335</v>
      </c>
      <c r="K338" s="230">
        <v>22144.95</v>
      </c>
      <c r="L338" s="230">
        <v>21846.7</v>
      </c>
      <c r="M338" s="230">
        <v>0.43286999999999998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56.25</v>
      </c>
      <c r="D339" s="231">
        <v>56.816666666666663</v>
      </c>
      <c r="E339" s="231">
        <v>55.483333333333327</v>
      </c>
      <c r="F339" s="231">
        <v>54.716666666666661</v>
      </c>
      <c r="G339" s="231">
        <v>53.383333333333326</v>
      </c>
      <c r="H339" s="231">
        <v>57.583333333333329</v>
      </c>
      <c r="I339" s="231">
        <v>58.916666666666671</v>
      </c>
      <c r="J339" s="231">
        <v>59.68333333333333</v>
      </c>
      <c r="K339" s="230">
        <v>58.15</v>
      </c>
      <c r="L339" s="230">
        <v>56.05</v>
      </c>
      <c r="M339" s="230">
        <v>4.3628400000000003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239.1</v>
      </c>
      <c r="D340" s="231">
        <v>239.08333333333334</v>
      </c>
      <c r="E340" s="231">
        <v>236.31666666666669</v>
      </c>
      <c r="F340" s="231">
        <v>233.53333333333336</v>
      </c>
      <c r="G340" s="231">
        <v>230.76666666666671</v>
      </c>
      <c r="H340" s="231">
        <v>241.86666666666667</v>
      </c>
      <c r="I340" s="231">
        <v>244.63333333333333</v>
      </c>
      <c r="J340" s="231">
        <v>247.41666666666666</v>
      </c>
      <c r="K340" s="230">
        <v>241.85</v>
      </c>
      <c r="L340" s="230">
        <v>236.3</v>
      </c>
      <c r="M340" s="230">
        <v>6.8465199999999999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338.4</v>
      </c>
      <c r="D341" s="231">
        <v>339.28333333333336</v>
      </c>
      <c r="E341" s="231">
        <v>334.7166666666667</v>
      </c>
      <c r="F341" s="231">
        <v>331.03333333333336</v>
      </c>
      <c r="G341" s="231">
        <v>326.4666666666667</v>
      </c>
      <c r="H341" s="231">
        <v>342.9666666666667</v>
      </c>
      <c r="I341" s="231">
        <v>347.53333333333342</v>
      </c>
      <c r="J341" s="231">
        <v>351.2166666666667</v>
      </c>
      <c r="K341" s="230">
        <v>343.85</v>
      </c>
      <c r="L341" s="230">
        <v>335.6</v>
      </c>
      <c r="M341" s="230">
        <v>0.93959999999999999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931.5</v>
      </c>
      <c r="D342" s="231">
        <v>936.61666666666667</v>
      </c>
      <c r="E342" s="231">
        <v>922.5333333333333</v>
      </c>
      <c r="F342" s="231">
        <v>913.56666666666661</v>
      </c>
      <c r="G342" s="231">
        <v>899.48333333333323</v>
      </c>
      <c r="H342" s="231">
        <v>945.58333333333337</v>
      </c>
      <c r="I342" s="231">
        <v>959.66666666666663</v>
      </c>
      <c r="J342" s="231">
        <v>968.63333333333344</v>
      </c>
      <c r="K342" s="230">
        <v>950.7</v>
      </c>
      <c r="L342" s="230">
        <v>927.65</v>
      </c>
      <c r="M342" s="230">
        <v>5.5097800000000001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165.25</v>
      </c>
      <c r="D343" s="231">
        <v>165.38333333333333</v>
      </c>
      <c r="E343" s="231">
        <v>164.26666666666665</v>
      </c>
      <c r="F343" s="231">
        <v>163.28333333333333</v>
      </c>
      <c r="G343" s="231">
        <v>162.16666666666666</v>
      </c>
      <c r="H343" s="231">
        <v>166.36666666666665</v>
      </c>
      <c r="I343" s="231">
        <v>167.48333333333332</v>
      </c>
      <c r="J343" s="231">
        <v>168.46666666666664</v>
      </c>
      <c r="K343" s="230">
        <v>166.5</v>
      </c>
      <c r="L343" s="230">
        <v>164.4</v>
      </c>
      <c r="M343" s="230">
        <v>76.008340000000004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254.05</v>
      </c>
      <c r="D344" s="231">
        <v>255.70000000000005</v>
      </c>
      <c r="E344" s="231">
        <v>251.80000000000007</v>
      </c>
      <c r="F344" s="231">
        <v>249.55</v>
      </c>
      <c r="G344" s="231">
        <v>245.65000000000003</v>
      </c>
      <c r="H344" s="231">
        <v>257.9500000000001</v>
      </c>
      <c r="I344" s="231">
        <v>261.85000000000008</v>
      </c>
      <c r="J344" s="231">
        <v>264.10000000000014</v>
      </c>
      <c r="K344" s="230">
        <v>259.60000000000002</v>
      </c>
      <c r="L344" s="230">
        <v>253.45</v>
      </c>
      <c r="M344" s="230">
        <v>13.66438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670.35</v>
      </c>
      <c r="D345" s="231">
        <v>673.80000000000007</v>
      </c>
      <c r="E345" s="231">
        <v>662.55000000000018</v>
      </c>
      <c r="F345" s="231">
        <v>654.75000000000011</v>
      </c>
      <c r="G345" s="231">
        <v>643.50000000000023</v>
      </c>
      <c r="H345" s="231">
        <v>681.60000000000014</v>
      </c>
      <c r="I345" s="231">
        <v>692.84999999999991</v>
      </c>
      <c r="J345" s="231">
        <v>700.65000000000009</v>
      </c>
      <c r="K345" s="230">
        <v>685.05</v>
      </c>
      <c r="L345" s="230">
        <v>666</v>
      </c>
      <c r="M345" s="230">
        <v>9.0316799999999997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707.45</v>
      </c>
      <c r="D346" s="231">
        <v>716.98333333333323</v>
      </c>
      <c r="E346" s="231">
        <v>691.96666666666647</v>
      </c>
      <c r="F346" s="231">
        <v>676.48333333333323</v>
      </c>
      <c r="G346" s="231">
        <v>651.46666666666647</v>
      </c>
      <c r="H346" s="231">
        <v>732.46666666666647</v>
      </c>
      <c r="I346" s="231">
        <v>757.48333333333312</v>
      </c>
      <c r="J346" s="231">
        <v>772.96666666666647</v>
      </c>
      <c r="K346" s="230">
        <v>742</v>
      </c>
      <c r="L346" s="230">
        <v>701.5</v>
      </c>
      <c r="M346" s="230">
        <v>100.98236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3437.25</v>
      </c>
      <c r="D347" s="231">
        <v>3455.7999999999997</v>
      </c>
      <c r="E347" s="231">
        <v>3398.6999999999994</v>
      </c>
      <c r="F347" s="231">
        <v>3360.1499999999996</v>
      </c>
      <c r="G347" s="231">
        <v>3303.0499999999993</v>
      </c>
      <c r="H347" s="231">
        <v>3494.3499999999995</v>
      </c>
      <c r="I347" s="231">
        <v>3551.45</v>
      </c>
      <c r="J347" s="231">
        <v>3589.9999999999995</v>
      </c>
      <c r="K347" s="230">
        <v>3512.9</v>
      </c>
      <c r="L347" s="230">
        <v>3417.25</v>
      </c>
      <c r="M347" s="230">
        <v>3.5778300000000001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219.95</v>
      </c>
      <c r="D348" s="231">
        <v>220.85</v>
      </c>
      <c r="E348" s="231">
        <v>218.29999999999998</v>
      </c>
      <c r="F348" s="231">
        <v>216.64999999999998</v>
      </c>
      <c r="G348" s="231">
        <v>214.09999999999997</v>
      </c>
      <c r="H348" s="231">
        <v>222.5</v>
      </c>
      <c r="I348" s="231">
        <v>225.05</v>
      </c>
      <c r="J348" s="231">
        <v>226.70000000000002</v>
      </c>
      <c r="K348" s="230">
        <v>223.4</v>
      </c>
      <c r="L348" s="230">
        <v>219.2</v>
      </c>
      <c r="M348" s="230">
        <v>1.7772399999999999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610.45000000000005</v>
      </c>
      <c r="D349" s="231">
        <v>613.05000000000007</v>
      </c>
      <c r="E349" s="231">
        <v>604.40000000000009</v>
      </c>
      <c r="F349" s="231">
        <v>598.35</v>
      </c>
      <c r="G349" s="231">
        <v>589.70000000000005</v>
      </c>
      <c r="H349" s="231">
        <v>619.10000000000014</v>
      </c>
      <c r="I349" s="231">
        <v>627.75</v>
      </c>
      <c r="J349" s="231">
        <v>633.80000000000018</v>
      </c>
      <c r="K349" s="230">
        <v>621.70000000000005</v>
      </c>
      <c r="L349" s="230">
        <v>607</v>
      </c>
      <c r="M349" s="230">
        <v>7.5734599999999999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129.5</v>
      </c>
      <c r="D350" s="231">
        <v>131.16666666666666</v>
      </c>
      <c r="E350" s="231">
        <v>127.33333333333331</v>
      </c>
      <c r="F350" s="231">
        <v>125.16666666666666</v>
      </c>
      <c r="G350" s="231">
        <v>121.33333333333331</v>
      </c>
      <c r="H350" s="231">
        <v>133.33333333333331</v>
      </c>
      <c r="I350" s="231">
        <v>137.16666666666663</v>
      </c>
      <c r="J350" s="231">
        <v>139.33333333333331</v>
      </c>
      <c r="K350" s="230">
        <v>135</v>
      </c>
      <c r="L350" s="230">
        <v>129</v>
      </c>
      <c r="M350" s="230">
        <v>16.646370000000001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3460.1</v>
      </c>
      <c r="D351" s="231">
        <v>3469.4833333333336</v>
      </c>
      <c r="E351" s="231">
        <v>3431.666666666667</v>
      </c>
      <c r="F351" s="231">
        <v>3403.2333333333336</v>
      </c>
      <c r="G351" s="231">
        <v>3365.416666666667</v>
      </c>
      <c r="H351" s="231">
        <v>3497.916666666667</v>
      </c>
      <c r="I351" s="231">
        <v>3535.7333333333336</v>
      </c>
      <c r="J351" s="231">
        <v>3564.166666666667</v>
      </c>
      <c r="K351" s="230">
        <v>3507.3</v>
      </c>
      <c r="L351" s="230">
        <v>3441.05</v>
      </c>
      <c r="M351" s="230">
        <v>2.42035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469.6</v>
      </c>
      <c r="D352" s="231">
        <v>470.93333333333334</v>
      </c>
      <c r="E352" s="231">
        <v>463.41666666666669</v>
      </c>
      <c r="F352" s="231">
        <v>457.23333333333335</v>
      </c>
      <c r="G352" s="231">
        <v>449.7166666666667</v>
      </c>
      <c r="H352" s="231">
        <v>477.11666666666667</v>
      </c>
      <c r="I352" s="231">
        <v>484.63333333333333</v>
      </c>
      <c r="J352" s="231">
        <v>490.81666666666666</v>
      </c>
      <c r="K352" s="230">
        <v>478.45</v>
      </c>
      <c r="L352" s="230">
        <v>464.75</v>
      </c>
      <c r="M352" s="230">
        <v>12.06348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308.14999999999998</v>
      </c>
      <c r="D353" s="231">
        <v>310.38333333333333</v>
      </c>
      <c r="E353" s="231">
        <v>304.26666666666665</v>
      </c>
      <c r="F353" s="231">
        <v>300.38333333333333</v>
      </c>
      <c r="G353" s="231">
        <v>294.26666666666665</v>
      </c>
      <c r="H353" s="231">
        <v>314.26666666666665</v>
      </c>
      <c r="I353" s="231">
        <v>320.38333333333333</v>
      </c>
      <c r="J353" s="231">
        <v>324.26666666666665</v>
      </c>
      <c r="K353" s="230">
        <v>316.5</v>
      </c>
      <c r="L353" s="230">
        <v>306.5</v>
      </c>
      <c r="M353" s="230">
        <v>2.34457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1450.7</v>
      </c>
      <c r="D354" s="231">
        <v>1452.1166666666668</v>
      </c>
      <c r="E354" s="231">
        <v>1444.2333333333336</v>
      </c>
      <c r="F354" s="231">
        <v>1437.7666666666669</v>
      </c>
      <c r="G354" s="231">
        <v>1429.8833333333337</v>
      </c>
      <c r="H354" s="231">
        <v>1458.5833333333335</v>
      </c>
      <c r="I354" s="231">
        <v>1466.4666666666667</v>
      </c>
      <c r="J354" s="231">
        <v>1472.9333333333334</v>
      </c>
      <c r="K354" s="230">
        <v>1460</v>
      </c>
      <c r="L354" s="230">
        <v>1445.65</v>
      </c>
      <c r="M354" s="230">
        <v>3.29067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41362</v>
      </c>
      <c r="D355" s="231">
        <v>41434</v>
      </c>
      <c r="E355" s="231">
        <v>40943</v>
      </c>
      <c r="F355" s="231">
        <v>40524</v>
      </c>
      <c r="G355" s="231">
        <v>40033</v>
      </c>
      <c r="H355" s="231">
        <v>41853</v>
      </c>
      <c r="I355" s="231">
        <v>42344</v>
      </c>
      <c r="J355" s="231">
        <v>42763</v>
      </c>
      <c r="K355" s="230">
        <v>41925</v>
      </c>
      <c r="L355" s="230">
        <v>41015</v>
      </c>
      <c r="M355" s="230">
        <v>0.19405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930.2</v>
      </c>
      <c r="D356" s="231">
        <v>927.75</v>
      </c>
      <c r="E356" s="231">
        <v>920.5</v>
      </c>
      <c r="F356" s="231">
        <v>910.8</v>
      </c>
      <c r="G356" s="231">
        <v>903.55</v>
      </c>
      <c r="H356" s="231">
        <v>937.45</v>
      </c>
      <c r="I356" s="231">
        <v>944.7</v>
      </c>
      <c r="J356" s="231">
        <v>954.40000000000009</v>
      </c>
      <c r="K356" s="230">
        <v>935</v>
      </c>
      <c r="L356" s="230">
        <v>918.05</v>
      </c>
      <c r="M356" s="230">
        <v>0.69957999999999998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4695.1000000000004</v>
      </c>
      <c r="D357" s="231">
        <v>4714.1333333333341</v>
      </c>
      <c r="E357" s="231">
        <v>4662.2666666666682</v>
      </c>
      <c r="F357" s="231">
        <v>4629.4333333333343</v>
      </c>
      <c r="G357" s="231">
        <v>4577.5666666666684</v>
      </c>
      <c r="H357" s="231">
        <v>4746.9666666666681</v>
      </c>
      <c r="I357" s="231">
        <v>4798.8333333333348</v>
      </c>
      <c r="J357" s="231">
        <v>4831.6666666666679</v>
      </c>
      <c r="K357" s="230">
        <v>4766</v>
      </c>
      <c r="L357" s="230">
        <v>4681.3</v>
      </c>
      <c r="M357" s="230">
        <v>2.7442299999999999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226.2</v>
      </c>
      <c r="D358" s="231">
        <v>225.5</v>
      </c>
      <c r="E358" s="231">
        <v>224.25</v>
      </c>
      <c r="F358" s="231">
        <v>222.3</v>
      </c>
      <c r="G358" s="231">
        <v>221.05</v>
      </c>
      <c r="H358" s="231">
        <v>227.45</v>
      </c>
      <c r="I358" s="231">
        <v>228.7</v>
      </c>
      <c r="J358" s="231">
        <v>230.64999999999998</v>
      </c>
      <c r="K358" s="230">
        <v>226.75</v>
      </c>
      <c r="L358" s="230">
        <v>223.55</v>
      </c>
      <c r="M358" s="230">
        <v>26.778500000000001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3784.45</v>
      </c>
      <c r="D359" s="231">
        <v>3781.8166666666671</v>
      </c>
      <c r="E359" s="231">
        <v>3762.733333333334</v>
      </c>
      <c r="F359" s="231">
        <v>3741.0166666666669</v>
      </c>
      <c r="G359" s="231">
        <v>3721.9333333333338</v>
      </c>
      <c r="H359" s="231">
        <v>3803.5333333333342</v>
      </c>
      <c r="I359" s="231">
        <v>3822.6166666666672</v>
      </c>
      <c r="J359" s="231">
        <v>3844.3333333333344</v>
      </c>
      <c r="K359" s="230">
        <v>3800.9</v>
      </c>
      <c r="L359" s="230">
        <v>3760.1</v>
      </c>
      <c r="M359" s="230">
        <v>4.3310000000000001E-2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1462.45</v>
      </c>
      <c r="D360" s="231">
        <v>1467.45</v>
      </c>
      <c r="E360" s="231">
        <v>1450.15</v>
      </c>
      <c r="F360" s="231">
        <v>1437.8500000000001</v>
      </c>
      <c r="G360" s="231">
        <v>1420.5500000000002</v>
      </c>
      <c r="H360" s="231">
        <v>1479.75</v>
      </c>
      <c r="I360" s="231">
        <v>1497.0499999999997</v>
      </c>
      <c r="J360" s="231">
        <v>1509.35</v>
      </c>
      <c r="K360" s="230">
        <v>1484.75</v>
      </c>
      <c r="L360" s="230">
        <v>1455.15</v>
      </c>
      <c r="M360" s="230">
        <v>0.78203999999999996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2471.75</v>
      </c>
      <c r="D361" s="231">
        <v>2450.1333333333332</v>
      </c>
      <c r="E361" s="231">
        <v>2421.7666666666664</v>
      </c>
      <c r="F361" s="231">
        <v>2371.7833333333333</v>
      </c>
      <c r="G361" s="231">
        <v>2343.4166666666665</v>
      </c>
      <c r="H361" s="231">
        <v>2500.1166666666663</v>
      </c>
      <c r="I361" s="231">
        <v>2528.4833333333331</v>
      </c>
      <c r="J361" s="231">
        <v>2578.4666666666662</v>
      </c>
      <c r="K361" s="230">
        <v>2478.5</v>
      </c>
      <c r="L361" s="230">
        <v>2400.15</v>
      </c>
      <c r="M361" s="230">
        <v>11.02876</v>
      </c>
      <c r="N361" s="1"/>
      <c r="O361" s="1"/>
    </row>
    <row r="362" spans="1:15" ht="12.75" customHeight="1">
      <c r="A362" s="30">
        <v>352</v>
      </c>
      <c r="B362" s="216" t="s">
        <v>872</v>
      </c>
      <c r="C362" s="230">
        <v>74.75</v>
      </c>
      <c r="D362" s="231">
        <v>74.75</v>
      </c>
      <c r="E362" s="231">
        <v>73.150000000000006</v>
      </c>
      <c r="F362" s="231">
        <v>71.550000000000011</v>
      </c>
      <c r="G362" s="231">
        <v>69.950000000000017</v>
      </c>
      <c r="H362" s="231">
        <v>76.349999999999994</v>
      </c>
      <c r="I362" s="231">
        <v>77.949999999999989</v>
      </c>
      <c r="J362" s="231">
        <v>79.549999999999983</v>
      </c>
      <c r="K362" s="230">
        <v>76.349999999999994</v>
      </c>
      <c r="L362" s="230">
        <v>73.150000000000006</v>
      </c>
      <c r="M362" s="230">
        <v>58.152920000000002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966.2</v>
      </c>
      <c r="D363" s="231">
        <v>968.06666666666661</v>
      </c>
      <c r="E363" s="231">
        <v>948.13333333333321</v>
      </c>
      <c r="F363" s="231">
        <v>930.06666666666661</v>
      </c>
      <c r="G363" s="231">
        <v>910.13333333333321</v>
      </c>
      <c r="H363" s="231">
        <v>986.13333333333321</v>
      </c>
      <c r="I363" s="231">
        <v>1006.0666666666666</v>
      </c>
      <c r="J363" s="231">
        <v>1024.1333333333332</v>
      </c>
      <c r="K363" s="230">
        <v>988</v>
      </c>
      <c r="L363" s="230">
        <v>950</v>
      </c>
      <c r="M363" s="230">
        <v>2.4041399999999999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3222</v>
      </c>
      <c r="D364" s="231">
        <v>3230.6666666666665</v>
      </c>
      <c r="E364" s="231">
        <v>3198.333333333333</v>
      </c>
      <c r="F364" s="231">
        <v>3174.6666666666665</v>
      </c>
      <c r="G364" s="231">
        <v>3142.333333333333</v>
      </c>
      <c r="H364" s="231">
        <v>3254.333333333333</v>
      </c>
      <c r="I364" s="231">
        <v>3286.6666666666661</v>
      </c>
      <c r="J364" s="231">
        <v>3310.333333333333</v>
      </c>
      <c r="K364" s="230">
        <v>3263</v>
      </c>
      <c r="L364" s="230">
        <v>3207</v>
      </c>
      <c r="M364" s="230">
        <v>2.9295399999999998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1402.05</v>
      </c>
      <c r="D365" s="231">
        <v>1415.8333333333333</v>
      </c>
      <c r="E365" s="231">
        <v>1381.9166666666665</v>
      </c>
      <c r="F365" s="231">
        <v>1361.7833333333333</v>
      </c>
      <c r="G365" s="231">
        <v>1327.8666666666666</v>
      </c>
      <c r="H365" s="231">
        <v>1435.9666666666665</v>
      </c>
      <c r="I365" s="231">
        <v>1469.883333333333</v>
      </c>
      <c r="J365" s="231">
        <v>1490.0166666666664</v>
      </c>
      <c r="K365" s="230">
        <v>1449.75</v>
      </c>
      <c r="L365" s="230">
        <v>1395.7</v>
      </c>
      <c r="M365" s="230">
        <v>1.75593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323.35000000000002</v>
      </c>
      <c r="D366" s="231">
        <v>323.41666666666669</v>
      </c>
      <c r="E366" s="231">
        <v>318.48333333333335</v>
      </c>
      <c r="F366" s="231">
        <v>313.61666666666667</v>
      </c>
      <c r="G366" s="231">
        <v>308.68333333333334</v>
      </c>
      <c r="H366" s="231">
        <v>328.28333333333336</v>
      </c>
      <c r="I366" s="231">
        <v>333.21666666666664</v>
      </c>
      <c r="J366" s="231">
        <v>338.08333333333337</v>
      </c>
      <c r="K366" s="230">
        <v>328.35</v>
      </c>
      <c r="L366" s="230">
        <v>318.55</v>
      </c>
      <c r="M366" s="230">
        <v>24.017679999999999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166.5</v>
      </c>
      <c r="D367" s="231">
        <v>168.38333333333333</v>
      </c>
      <c r="E367" s="231">
        <v>164.31666666666666</v>
      </c>
      <c r="F367" s="231">
        <v>162.13333333333333</v>
      </c>
      <c r="G367" s="231">
        <v>158.06666666666666</v>
      </c>
      <c r="H367" s="231">
        <v>170.56666666666666</v>
      </c>
      <c r="I367" s="231">
        <v>174.63333333333333</v>
      </c>
      <c r="J367" s="231">
        <v>176.81666666666666</v>
      </c>
      <c r="K367" s="230">
        <v>172.45</v>
      </c>
      <c r="L367" s="230">
        <v>166.2</v>
      </c>
      <c r="M367" s="230">
        <v>91.996340000000004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243.4</v>
      </c>
      <c r="D368" s="231">
        <v>244.33333333333334</v>
      </c>
      <c r="E368" s="231">
        <v>241.76666666666668</v>
      </c>
      <c r="F368" s="231">
        <v>240.13333333333333</v>
      </c>
      <c r="G368" s="231">
        <v>237.56666666666666</v>
      </c>
      <c r="H368" s="231">
        <v>245.9666666666667</v>
      </c>
      <c r="I368" s="231">
        <v>248.53333333333336</v>
      </c>
      <c r="J368" s="231">
        <v>250.16666666666671</v>
      </c>
      <c r="K368" s="230">
        <v>246.9</v>
      </c>
      <c r="L368" s="230">
        <v>242.7</v>
      </c>
      <c r="M368" s="230">
        <v>68.75206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360.9</v>
      </c>
      <c r="D369" s="231">
        <v>362.66666666666669</v>
      </c>
      <c r="E369" s="231">
        <v>357.53333333333336</v>
      </c>
      <c r="F369" s="231">
        <v>354.16666666666669</v>
      </c>
      <c r="G369" s="231">
        <v>349.03333333333336</v>
      </c>
      <c r="H369" s="231">
        <v>366.03333333333336</v>
      </c>
      <c r="I369" s="231">
        <v>371.16666666666669</v>
      </c>
      <c r="J369" s="231">
        <v>374.53333333333336</v>
      </c>
      <c r="K369" s="230">
        <v>367.8</v>
      </c>
      <c r="L369" s="230">
        <v>359.3</v>
      </c>
      <c r="M369" s="230">
        <v>3.51641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477.85</v>
      </c>
      <c r="D370" s="231">
        <v>482.33333333333331</v>
      </c>
      <c r="E370" s="231">
        <v>470.76666666666665</v>
      </c>
      <c r="F370" s="231">
        <v>463.68333333333334</v>
      </c>
      <c r="G370" s="231">
        <v>452.11666666666667</v>
      </c>
      <c r="H370" s="231">
        <v>489.41666666666663</v>
      </c>
      <c r="I370" s="231">
        <v>500.98333333333335</v>
      </c>
      <c r="J370" s="231">
        <v>508.06666666666661</v>
      </c>
      <c r="K370" s="230">
        <v>493.9</v>
      </c>
      <c r="L370" s="230">
        <v>475.25</v>
      </c>
      <c r="M370" s="230">
        <v>4.2289500000000002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607.35</v>
      </c>
      <c r="D371" s="231">
        <v>609.41666666666663</v>
      </c>
      <c r="E371" s="231">
        <v>601.83333333333326</v>
      </c>
      <c r="F371" s="231">
        <v>596.31666666666661</v>
      </c>
      <c r="G371" s="231">
        <v>588.73333333333323</v>
      </c>
      <c r="H371" s="231">
        <v>614.93333333333328</v>
      </c>
      <c r="I371" s="231">
        <v>622.51666666666654</v>
      </c>
      <c r="J371" s="231">
        <v>628.0333333333333</v>
      </c>
      <c r="K371" s="230">
        <v>617</v>
      </c>
      <c r="L371" s="230">
        <v>603.9</v>
      </c>
      <c r="M371" s="230">
        <v>0.69794999999999996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120.2</v>
      </c>
      <c r="D372" s="231">
        <v>121.59999999999998</v>
      </c>
      <c r="E372" s="231">
        <v>118.44999999999996</v>
      </c>
      <c r="F372" s="231">
        <v>116.69999999999997</v>
      </c>
      <c r="G372" s="231">
        <v>113.54999999999995</v>
      </c>
      <c r="H372" s="231">
        <v>123.34999999999997</v>
      </c>
      <c r="I372" s="231">
        <v>126.49999999999997</v>
      </c>
      <c r="J372" s="231">
        <v>128.24999999999997</v>
      </c>
      <c r="K372" s="230">
        <v>124.75</v>
      </c>
      <c r="L372" s="230">
        <v>119.85</v>
      </c>
      <c r="M372" s="230">
        <v>2.04677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1120</v>
      </c>
      <c r="D373" s="231">
        <v>1120.6666666666667</v>
      </c>
      <c r="E373" s="231">
        <v>1106.3333333333335</v>
      </c>
      <c r="F373" s="231">
        <v>1092.6666666666667</v>
      </c>
      <c r="G373" s="231">
        <v>1078.3333333333335</v>
      </c>
      <c r="H373" s="231">
        <v>1134.3333333333335</v>
      </c>
      <c r="I373" s="231">
        <v>1148.666666666667</v>
      </c>
      <c r="J373" s="231">
        <v>1162.3333333333335</v>
      </c>
      <c r="K373" s="230">
        <v>1135</v>
      </c>
      <c r="L373" s="230">
        <v>1107</v>
      </c>
      <c r="M373" s="230">
        <v>0.26266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4669.1000000000004</v>
      </c>
      <c r="D374" s="231">
        <v>4684.583333333333</v>
      </c>
      <c r="E374" s="231">
        <v>4626.7166666666662</v>
      </c>
      <c r="F374" s="231">
        <v>4584.333333333333</v>
      </c>
      <c r="G374" s="231">
        <v>4526.4666666666662</v>
      </c>
      <c r="H374" s="231">
        <v>4726.9666666666662</v>
      </c>
      <c r="I374" s="231">
        <v>4784.833333333333</v>
      </c>
      <c r="J374" s="231">
        <v>4827.2166666666662</v>
      </c>
      <c r="K374" s="230">
        <v>4742.45</v>
      </c>
      <c r="L374" s="230">
        <v>4642.2</v>
      </c>
      <c r="M374" s="230">
        <v>8.0500000000000002E-2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13785.8</v>
      </c>
      <c r="D375" s="231">
        <v>13828.6</v>
      </c>
      <c r="E375" s="231">
        <v>13667.2</v>
      </c>
      <c r="F375" s="231">
        <v>13548.6</v>
      </c>
      <c r="G375" s="231">
        <v>13387.2</v>
      </c>
      <c r="H375" s="231">
        <v>13947.2</v>
      </c>
      <c r="I375" s="231">
        <v>14108.599999999999</v>
      </c>
      <c r="J375" s="231">
        <v>14227.2</v>
      </c>
      <c r="K375" s="230">
        <v>13990</v>
      </c>
      <c r="L375" s="230">
        <v>13710</v>
      </c>
      <c r="M375" s="230">
        <v>0.16974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50.25</v>
      </c>
      <c r="D376" s="231">
        <v>50.949999999999996</v>
      </c>
      <c r="E376" s="231">
        <v>49.349999999999994</v>
      </c>
      <c r="F376" s="231">
        <v>48.449999999999996</v>
      </c>
      <c r="G376" s="231">
        <v>46.849999999999994</v>
      </c>
      <c r="H376" s="231">
        <v>51.849999999999994</v>
      </c>
      <c r="I376" s="231">
        <v>53.45</v>
      </c>
      <c r="J376" s="231">
        <v>54.349999999999994</v>
      </c>
      <c r="K376" s="230">
        <v>52.55</v>
      </c>
      <c r="L376" s="230">
        <v>50.05</v>
      </c>
      <c r="M376" s="230">
        <v>515.16931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364.2</v>
      </c>
      <c r="D377" s="231">
        <v>365.05</v>
      </c>
      <c r="E377" s="231">
        <v>361.15000000000003</v>
      </c>
      <c r="F377" s="231">
        <v>358.1</v>
      </c>
      <c r="G377" s="231">
        <v>354.20000000000005</v>
      </c>
      <c r="H377" s="231">
        <v>368.1</v>
      </c>
      <c r="I377" s="231">
        <v>372</v>
      </c>
      <c r="J377" s="231">
        <v>375.05</v>
      </c>
      <c r="K377" s="230">
        <v>368.95</v>
      </c>
      <c r="L377" s="230">
        <v>362</v>
      </c>
      <c r="M377" s="230">
        <v>0.86178999999999994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151.44999999999999</v>
      </c>
      <c r="D378" s="231">
        <v>152.05000000000001</v>
      </c>
      <c r="E378" s="231">
        <v>149.70000000000002</v>
      </c>
      <c r="F378" s="231">
        <v>147.95000000000002</v>
      </c>
      <c r="G378" s="231">
        <v>145.60000000000002</v>
      </c>
      <c r="H378" s="231">
        <v>153.80000000000001</v>
      </c>
      <c r="I378" s="231">
        <v>156.15000000000003</v>
      </c>
      <c r="J378" s="231">
        <v>157.9</v>
      </c>
      <c r="K378" s="230">
        <v>154.4</v>
      </c>
      <c r="L378" s="230">
        <v>150.30000000000001</v>
      </c>
      <c r="M378" s="230">
        <v>55.606580000000001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131.94999999999999</v>
      </c>
      <c r="D379" s="231">
        <v>132.96666666666667</v>
      </c>
      <c r="E379" s="231">
        <v>130.48333333333335</v>
      </c>
      <c r="F379" s="231">
        <v>129.01666666666668</v>
      </c>
      <c r="G379" s="231">
        <v>126.53333333333336</v>
      </c>
      <c r="H379" s="231">
        <v>134.43333333333334</v>
      </c>
      <c r="I379" s="231">
        <v>136.91666666666663</v>
      </c>
      <c r="J379" s="231">
        <v>138.38333333333333</v>
      </c>
      <c r="K379" s="230">
        <v>135.44999999999999</v>
      </c>
      <c r="L379" s="230">
        <v>131.5</v>
      </c>
      <c r="M379" s="230">
        <v>60.292200000000001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667.3</v>
      </c>
      <c r="D380" s="231">
        <v>669.4</v>
      </c>
      <c r="E380" s="231">
        <v>659</v>
      </c>
      <c r="F380" s="231">
        <v>650.70000000000005</v>
      </c>
      <c r="G380" s="231">
        <v>640.30000000000007</v>
      </c>
      <c r="H380" s="231">
        <v>677.69999999999993</v>
      </c>
      <c r="I380" s="231">
        <v>688.0999999999998</v>
      </c>
      <c r="J380" s="231">
        <v>696.39999999999986</v>
      </c>
      <c r="K380" s="230">
        <v>679.8</v>
      </c>
      <c r="L380" s="230">
        <v>661.1</v>
      </c>
      <c r="M380" s="230">
        <v>1.91079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406.75</v>
      </c>
      <c r="D381" s="231">
        <v>412.5</v>
      </c>
      <c r="E381" s="231">
        <v>398.3</v>
      </c>
      <c r="F381" s="231">
        <v>389.85</v>
      </c>
      <c r="G381" s="231">
        <v>375.65000000000003</v>
      </c>
      <c r="H381" s="231">
        <v>420.95</v>
      </c>
      <c r="I381" s="231">
        <v>435.15000000000003</v>
      </c>
      <c r="J381" s="231">
        <v>443.59999999999997</v>
      </c>
      <c r="K381" s="230">
        <v>426.7</v>
      </c>
      <c r="L381" s="230">
        <v>404.05</v>
      </c>
      <c r="M381" s="230">
        <v>9.2374200000000002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1124.0999999999999</v>
      </c>
      <c r="D382" s="231">
        <v>1120.2666666666667</v>
      </c>
      <c r="E382" s="231">
        <v>1110.8333333333333</v>
      </c>
      <c r="F382" s="231">
        <v>1097.5666666666666</v>
      </c>
      <c r="G382" s="231">
        <v>1088.1333333333332</v>
      </c>
      <c r="H382" s="231">
        <v>1133.5333333333333</v>
      </c>
      <c r="I382" s="231">
        <v>1142.9666666666667</v>
      </c>
      <c r="J382" s="231">
        <v>1156.2333333333333</v>
      </c>
      <c r="K382" s="230">
        <v>1129.7</v>
      </c>
      <c r="L382" s="230">
        <v>1107</v>
      </c>
      <c r="M382" s="230">
        <v>1.2354499999999999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128.25</v>
      </c>
      <c r="D383" s="231">
        <v>131.31666666666666</v>
      </c>
      <c r="E383" s="231">
        <v>125.18333333333334</v>
      </c>
      <c r="F383" s="231">
        <v>122.11666666666667</v>
      </c>
      <c r="G383" s="231">
        <v>115.98333333333335</v>
      </c>
      <c r="H383" s="231">
        <v>134.38333333333333</v>
      </c>
      <c r="I383" s="231">
        <v>140.51666666666665</v>
      </c>
      <c r="J383" s="231">
        <v>143.58333333333331</v>
      </c>
      <c r="K383" s="230">
        <v>137.44999999999999</v>
      </c>
      <c r="L383" s="230">
        <v>128.25</v>
      </c>
      <c r="M383" s="230">
        <v>287.50628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156.80000000000001</v>
      </c>
      <c r="D384" s="231">
        <v>157.43333333333337</v>
      </c>
      <c r="E384" s="231">
        <v>155.21666666666673</v>
      </c>
      <c r="F384" s="231">
        <v>153.63333333333335</v>
      </c>
      <c r="G384" s="231">
        <v>151.41666666666671</v>
      </c>
      <c r="H384" s="231">
        <v>159.01666666666674</v>
      </c>
      <c r="I384" s="231">
        <v>161.23333333333338</v>
      </c>
      <c r="J384" s="231">
        <v>162.81666666666675</v>
      </c>
      <c r="K384" s="230">
        <v>159.65</v>
      </c>
      <c r="L384" s="230">
        <v>155.85</v>
      </c>
      <c r="M384" s="230">
        <v>21.21368</v>
      </c>
      <c r="N384" s="1"/>
      <c r="O384" s="1"/>
    </row>
    <row r="385" spans="1:15" ht="12.75" customHeight="1">
      <c r="A385" s="30">
        <v>375</v>
      </c>
      <c r="B385" s="216" t="s">
        <v>873</v>
      </c>
      <c r="C385" s="230">
        <v>783.85</v>
      </c>
      <c r="D385" s="231">
        <v>793.23333333333346</v>
      </c>
      <c r="E385" s="231">
        <v>764.51666666666688</v>
      </c>
      <c r="F385" s="231">
        <v>745.18333333333339</v>
      </c>
      <c r="G385" s="231">
        <v>716.46666666666681</v>
      </c>
      <c r="H385" s="231">
        <v>812.56666666666695</v>
      </c>
      <c r="I385" s="231">
        <v>841.28333333333342</v>
      </c>
      <c r="J385" s="231">
        <v>860.61666666666702</v>
      </c>
      <c r="K385" s="230">
        <v>821.95</v>
      </c>
      <c r="L385" s="230">
        <v>773.9</v>
      </c>
      <c r="M385" s="230">
        <v>0.98214000000000001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589.1</v>
      </c>
      <c r="D386" s="231">
        <v>587.5333333333333</v>
      </c>
      <c r="E386" s="231">
        <v>579.06666666666661</v>
      </c>
      <c r="F386" s="231">
        <v>569.0333333333333</v>
      </c>
      <c r="G386" s="231">
        <v>560.56666666666661</v>
      </c>
      <c r="H386" s="231">
        <v>597.56666666666661</v>
      </c>
      <c r="I386" s="231">
        <v>606.0333333333333</v>
      </c>
      <c r="J386" s="231">
        <v>616.06666666666661</v>
      </c>
      <c r="K386" s="230">
        <v>596</v>
      </c>
      <c r="L386" s="230">
        <v>577.5</v>
      </c>
      <c r="M386" s="230">
        <v>2.9118300000000001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188.5</v>
      </c>
      <c r="D387" s="231">
        <v>189.13333333333333</v>
      </c>
      <c r="E387" s="231">
        <v>187.76666666666665</v>
      </c>
      <c r="F387" s="231">
        <v>187.03333333333333</v>
      </c>
      <c r="G387" s="231">
        <v>185.66666666666666</v>
      </c>
      <c r="H387" s="231">
        <v>189.86666666666665</v>
      </c>
      <c r="I387" s="231">
        <v>191.23333333333332</v>
      </c>
      <c r="J387" s="231">
        <v>191.96666666666664</v>
      </c>
      <c r="K387" s="230">
        <v>190.5</v>
      </c>
      <c r="L387" s="230">
        <v>188.4</v>
      </c>
      <c r="M387" s="230">
        <v>2.5398399999999999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105.05</v>
      </c>
      <c r="D388" s="231">
        <v>106.33333333333333</v>
      </c>
      <c r="E388" s="231">
        <v>102.96666666666665</v>
      </c>
      <c r="F388" s="231">
        <v>100.88333333333333</v>
      </c>
      <c r="G388" s="231">
        <v>97.516666666666652</v>
      </c>
      <c r="H388" s="231">
        <v>108.41666666666666</v>
      </c>
      <c r="I388" s="231">
        <v>111.78333333333333</v>
      </c>
      <c r="J388" s="231">
        <v>113.86666666666666</v>
      </c>
      <c r="K388" s="230">
        <v>109.7</v>
      </c>
      <c r="L388" s="230">
        <v>104.25</v>
      </c>
      <c r="M388" s="230">
        <v>32.714449999999999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2266.8000000000002</v>
      </c>
      <c r="D389" s="231">
        <v>2249.3166666666671</v>
      </c>
      <c r="E389" s="231">
        <v>2218.6333333333341</v>
      </c>
      <c r="F389" s="231">
        <v>2170.4666666666672</v>
      </c>
      <c r="G389" s="231">
        <v>2139.7833333333342</v>
      </c>
      <c r="H389" s="231">
        <v>2297.483333333334</v>
      </c>
      <c r="I389" s="231">
        <v>2328.1666666666674</v>
      </c>
      <c r="J389" s="231">
        <v>2376.3333333333339</v>
      </c>
      <c r="K389" s="230">
        <v>2280</v>
      </c>
      <c r="L389" s="230">
        <v>2201.15</v>
      </c>
      <c r="M389" s="230">
        <v>0.26599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39.9</v>
      </c>
      <c r="D390" s="231">
        <v>40</v>
      </c>
      <c r="E390" s="231">
        <v>39.4</v>
      </c>
      <c r="F390" s="231">
        <v>38.9</v>
      </c>
      <c r="G390" s="231">
        <v>38.299999999999997</v>
      </c>
      <c r="H390" s="231">
        <v>40.5</v>
      </c>
      <c r="I390" s="231">
        <v>41.099999999999994</v>
      </c>
      <c r="J390" s="231">
        <v>41.6</v>
      </c>
      <c r="K390" s="230">
        <v>40.6</v>
      </c>
      <c r="L390" s="230">
        <v>39.5</v>
      </c>
      <c r="M390" s="230">
        <v>6.9743700000000004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1599.4</v>
      </c>
      <c r="D391" s="231">
        <v>1596.3</v>
      </c>
      <c r="E391" s="231">
        <v>1563.1</v>
      </c>
      <c r="F391" s="231">
        <v>1526.8</v>
      </c>
      <c r="G391" s="231">
        <v>1493.6</v>
      </c>
      <c r="H391" s="231">
        <v>1632.6</v>
      </c>
      <c r="I391" s="231">
        <v>1665.8000000000002</v>
      </c>
      <c r="J391" s="231">
        <v>1702.1</v>
      </c>
      <c r="K391" s="230">
        <v>1629.5</v>
      </c>
      <c r="L391" s="230">
        <v>1560</v>
      </c>
      <c r="M391" s="230">
        <v>3.95201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170.1</v>
      </c>
      <c r="D392" s="231">
        <v>171.73333333333335</v>
      </c>
      <c r="E392" s="231">
        <v>167.4666666666667</v>
      </c>
      <c r="F392" s="231">
        <v>164.83333333333334</v>
      </c>
      <c r="G392" s="231">
        <v>160.56666666666669</v>
      </c>
      <c r="H392" s="231">
        <v>174.3666666666667</v>
      </c>
      <c r="I392" s="231">
        <v>178.63333333333335</v>
      </c>
      <c r="J392" s="231">
        <v>181.26666666666671</v>
      </c>
      <c r="K392" s="230">
        <v>176</v>
      </c>
      <c r="L392" s="230">
        <v>169.1</v>
      </c>
      <c r="M392" s="230">
        <v>17.637149999999998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842.8</v>
      </c>
      <c r="D393" s="231">
        <v>842.80000000000007</v>
      </c>
      <c r="E393" s="231">
        <v>836.00000000000011</v>
      </c>
      <c r="F393" s="231">
        <v>829.2</v>
      </c>
      <c r="G393" s="231">
        <v>822.40000000000009</v>
      </c>
      <c r="H393" s="231">
        <v>849.60000000000014</v>
      </c>
      <c r="I393" s="231">
        <v>856.40000000000009</v>
      </c>
      <c r="J393" s="231">
        <v>863.20000000000016</v>
      </c>
      <c r="K393" s="230">
        <v>849.6</v>
      </c>
      <c r="L393" s="230">
        <v>836</v>
      </c>
      <c r="M393" s="230">
        <v>0.62112000000000001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2479.5500000000002</v>
      </c>
      <c r="D394" s="231">
        <v>2476.5333333333333</v>
      </c>
      <c r="E394" s="231">
        <v>2466.2666666666664</v>
      </c>
      <c r="F394" s="231">
        <v>2452.9833333333331</v>
      </c>
      <c r="G394" s="231">
        <v>2442.7166666666662</v>
      </c>
      <c r="H394" s="231">
        <v>2489.8166666666666</v>
      </c>
      <c r="I394" s="231">
        <v>2500.0833333333339</v>
      </c>
      <c r="J394" s="231">
        <v>2513.3666666666668</v>
      </c>
      <c r="K394" s="230">
        <v>2486.8000000000002</v>
      </c>
      <c r="L394" s="230">
        <v>2463.25</v>
      </c>
      <c r="M394" s="230">
        <v>29.834679999999999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105.45</v>
      </c>
      <c r="D395" s="231">
        <v>106.65000000000002</v>
      </c>
      <c r="E395" s="231">
        <v>103.40000000000003</v>
      </c>
      <c r="F395" s="231">
        <v>101.35000000000001</v>
      </c>
      <c r="G395" s="231">
        <v>98.100000000000023</v>
      </c>
      <c r="H395" s="231">
        <v>108.70000000000005</v>
      </c>
      <c r="I395" s="231">
        <v>111.95000000000002</v>
      </c>
      <c r="J395" s="231">
        <v>114.00000000000006</v>
      </c>
      <c r="K395" s="230">
        <v>109.9</v>
      </c>
      <c r="L395" s="230">
        <v>104.6</v>
      </c>
      <c r="M395" s="230">
        <v>10.306940000000001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696.9</v>
      </c>
      <c r="D396" s="231">
        <v>697.41666666666663</v>
      </c>
      <c r="E396" s="231">
        <v>682.98333333333323</v>
      </c>
      <c r="F396" s="231">
        <v>669.06666666666661</v>
      </c>
      <c r="G396" s="231">
        <v>654.63333333333321</v>
      </c>
      <c r="H396" s="231">
        <v>711.33333333333326</v>
      </c>
      <c r="I396" s="231">
        <v>725.76666666666665</v>
      </c>
      <c r="J396" s="231">
        <v>739.68333333333328</v>
      </c>
      <c r="K396" s="230">
        <v>711.85</v>
      </c>
      <c r="L396" s="230">
        <v>683.5</v>
      </c>
      <c r="M396" s="230">
        <v>1.36633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1290</v>
      </c>
      <c r="D397" s="231">
        <v>1291.6666666666667</v>
      </c>
      <c r="E397" s="231">
        <v>1283.3333333333335</v>
      </c>
      <c r="F397" s="231">
        <v>1276.6666666666667</v>
      </c>
      <c r="G397" s="231">
        <v>1268.3333333333335</v>
      </c>
      <c r="H397" s="231">
        <v>1298.3333333333335</v>
      </c>
      <c r="I397" s="231">
        <v>1306.666666666667</v>
      </c>
      <c r="J397" s="231">
        <v>1313.3333333333335</v>
      </c>
      <c r="K397" s="230">
        <v>1300</v>
      </c>
      <c r="L397" s="230">
        <v>1285</v>
      </c>
      <c r="M397" s="230">
        <v>0.66432999999999998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820.7</v>
      </c>
      <c r="D398" s="231">
        <v>818.13333333333333</v>
      </c>
      <c r="E398" s="231">
        <v>813.26666666666665</v>
      </c>
      <c r="F398" s="231">
        <v>805.83333333333337</v>
      </c>
      <c r="G398" s="231">
        <v>800.9666666666667</v>
      </c>
      <c r="H398" s="231">
        <v>825.56666666666661</v>
      </c>
      <c r="I398" s="231">
        <v>830.43333333333317</v>
      </c>
      <c r="J398" s="231">
        <v>837.86666666666656</v>
      </c>
      <c r="K398" s="230">
        <v>823</v>
      </c>
      <c r="L398" s="230">
        <v>810.7</v>
      </c>
      <c r="M398" s="230">
        <v>16.815750000000001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1183.1500000000001</v>
      </c>
      <c r="D399" s="231">
        <v>1183.3333333333335</v>
      </c>
      <c r="E399" s="231">
        <v>1176.7166666666669</v>
      </c>
      <c r="F399" s="231">
        <v>1170.2833333333335</v>
      </c>
      <c r="G399" s="231">
        <v>1163.666666666667</v>
      </c>
      <c r="H399" s="231">
        <v>1189.7666666666669</v>
      </c>
      <c r="I399" s="231">
        <v>1196.3833333333337</v>
      </c>
      <c r="J399" s="231">
        <v>1202.8166666666668</v>
      </c>
      <c r="K399" s="230">
        <v>1189.95</v>
      </c>
      <c r="L399" s="230">
        <v>1176.9000000000001</v>
      </c>
      <c r="M399" s="230">
        <v>14.122540000000001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386.6</v>
      </c>
      <c r="D400" s="231">
        <v>389.2166666666667</v>
      </c>
      <c r="E400" s="231">
        <v>379.98333333333341</v>
      </c>
      <c r="F400" s="231">
        <v>373.36666666666673</v>
      </c>
      <c r="G400" s="231">
        <v>364.13333333333344</v>
      </c>
      <c r="H400" s="231">
        <v>395.83333333333337</v>
      </c>
      <c r="I400" s="231">
        <v>405.06666666666672</v>
      </c>
      <c r="J400" s="231">
        <v>411.68333333333334</v>
      </c>
      <c r="K400" s="230">
        <v>398.45</v>
      </c>
      <c r="L400" s="230">
        <v>382.6</v>
      </c>
      <c r="M400" s="230">
        <v>0.65329999999999999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37.299999999999997</v>
      </c>
      <c r="D401" s="231">
        <v>37.516666666666666</v>
      </c>
      <c r="E401" s="231">
        <v>36.733333333333334</v>
      </c>
      <c r="F401" s="231">
        <v>36.166666666666671</v>
      </c>
      <c r="G401" s="231">
        <v>35.38333333333334</v>
      </c>
      <c r="H401" s="231">
        <v>38.083333333333329</v>
      </c>
      <c r="I401" s="231">
        <v>38.86666666666666</v>
      </c>
      <c r="J401" s="231">
        <v>39.433333333333323</v>
      </c>
      <c r="K401" s="230">
        <v>38.299999999999997</v>
      </c>
      <c r="L401" s="230">
        <v>36.950000000000003</v>
      </c>
      <c r="M401" s="230">
        <v>36.097320000000003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4156.1499999999996</v>
      </c>
      <c r="D402" s="231">
        <v>4152.7</v>
      </c>
      <c r="E402" s="231">
        <v>4128.5</v>
      </c>
      <c r="F402" s="231">
        <v>4100.8500000000004</v>
      </c>
      <c r="G402" s="231">
        <v>4076.6500000000005</v>
      </c>
      <c r="H402" s="231">
        <v>4180.3499999999995</v>
      </c>
      <c r="I402" s="231">
        <v>4204.5499999999984</v>
      </c>
      <c r="J402" s="231">
        <v>4232.1999999999989</v>
      </c>
      <c r="K402" s="230">
        <v>4176.8999999999996</v>
      </c>
      <c r="L402" s="230">
        <v>4125.05</v>
      </c>
      <c r="M402" s="230">
        <v>0.15192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2587.4</v>
      </c>
      <c r="D403" s="231">
        <v>2594.1166666666663</v>
      </c>
      <c r="E403" s="231">
        <v>2552.2333333333327</v>
      </c>
      <c r="F403" s="231">
        <v>2517.0666666666662</v>
      </c>
      <c r="G403" s="231">
        <v>2475.1833333333325</v>
      </c>
      <c r="H403" s="231">
        <v>2629.2833333333328</v>
      </c>
      <c r="I403" s="231">
        <v>2671.166666666667</v>
      </c>
      <c r="J403" s="231">
        <v>2706.333333333333</v>
      </c>
      <c r="K403" s="230">
        <v>2636</v>
      </c>
      <c r="L403" s="230">
        <v>2558.9499999999998</v>
      </c>
      <c r="M403" s="230">
        <v>14.169180000000001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75.900000000000006</v>
      </c>
      <c r="D404" s="231">
        <v>76.13333333333334</v>
      </c>
      <c r="E404" s="231">
        <v>75.166666666666686</v>
      </c>
      <c r="F404" s="231">
        <v>74.433333333333351</v>
      </c>
      <c r="G404" s="231">
        <v>73.466666666666697</v>
      </c>
      <c r="H404" s="231">
        <v>76.866666666666674</v>
      </c>
      <c r="I404" s="231">
        <v>77.833333333333343</v>
      </c>
      <c r="J404" s="231">
        <v>78.566666666666663</v>
      </c>
      <c r="K404" s="230">
        <v>77.099999999999994</v>
      </c>
      <c r="L404" s="230">
        <v>75.400000000000006</v>
      </c>
      <c r="M404" s="230">
        <v>81.825749999999999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5572.95</v>
      </c>
      <c r="D405" s="231">
        <v>5579.5</v>
      </c>
      <c r="E405" s="231">
        <v>5548.45</v>
      </c>
      <c r="F405" s="231">
        <v>5523.95</v>
      </c>
      <c r="G405" s="231">
        <v>5492.9</v>
      </c>
      <c r="H405" s="231">
        <v>5604</v>
      </c>
      <c r="I405" s="231">
        <v>5635.0499999999993</v>
      </c>
      <c r="J405" s="231">
        <v>5659.55</v>
      </c>
      <c r="K405" s="230">
        <v>5610.55</v>
      </c>
      <c r="L405" s="230">
        <v>5555</v>
      </c>
      <c r="M405" s="230">
        <v>0.223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1292.5</v>
      </c>
      <c r="D406" s="231">
        <v>1305.7</v>
      </c>
      <c r="E406" s="231">
        <v>1272.5</v>
      </c>
      <c r="F406" s="231">
        <v>1252.5</v>
      </c>
      <c r="G406" s="231">
        <v>1219.3</v>
      </c>
      <c r="H406" s="231">
        <v>1325.7</v>
      </c>
      <c r="I406" s="231">
        <v>1358.9000000000003</v>
      </c>
      <c r="J406" s="231">
        <v>1378.9</v>
      </c>
      <c r="K406" s="230">
        <v>1338.9</v>
      </c>
      <c r="L406" s="230">
        <v>1285.7</v>
      </c>
      <c r="M406" s="230">
        <v>0.55940999999999996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2839.8</v>
      </c>
      <c r="D407" s="231">
        <v>2843.8666666666668</v>
      </c>
      <c r="E407" s="231">
        <v>2818.0833333333335</v>
      </c>
      <c r="F407" s="231">
        <v>2796.3666666666668</v>
      </c>
      <c r="G407" s="231">
        <v>2770.5833333333335</v>
      </c>
      <c r="H407" s="231">
        <v>2865.5833333333335</v>
      </c>
      <c r="I407" s="231">
        <v>2891.3666666666663</v>
      </c>
      <c r="J407" s="231">
        <v>2913.0833333333335</v>
      </c>
      <c r="K407" s="230">
        <v>2869.65</v>
      </c>
      <c r="L407" s="230">
        <v>2822.15</v>
      </c>
      <c r="M407" s="230">
        <v>0.91413999999999995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467.85</v>
      </c>
      <c r="D408" s="231">
        <v>470.25</v>
      </c>
      <c r="E408" s="231">
        <v>464</v>
      </c>
      <c r="F408" s="231">
        <v>460.15</v>
      </c>
      <c r="G408" s="231">
        <v>453.9</v>
      </c>
      <c r="H408" s="231">
        <v>474.1</v>
      </c>
      <c r="I408" s="231">
        <v>480.35</v>
      </c>
      <c r="J408" s="231">
        <v>484.20000000000005</v>
      </c>
      <c r="K408" s="230">
        <v>476.5</v>
      </c>
      <c r="L408" s="230">
        <v>466.4</v>
      </c>
      <c r="M408" s="230">
        <v>0.46038000000000001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1049.9000000000001</v>
      </c>
      <c r="D409" s="231">
        <v>1049.6499999999999</v>
      </c>
      <c r="E409" s="231">
        <v>1040.7999999999997</v>
      </c>
      <c r="F409" s="231">
        <v>1031.6999999999998</v>
      </c>
      <c r="G409" s="231">
        <v>1022.8499999999997</v>
      </c>
      <c r="H409" s="231">
        <v>1058.7499999999998</v>
      </c>
      <c r="I409" s="231">
        <v>1067.5999999999997</v>
      </c>
      <c r="J409" s="231">
        <v>1076.6999999999998</v>
      </c>
      <c r="K409" s="230">
        <v>1058.5</v>
      </c>
      <c r="L409" s="230">
        <v>1040.55</v>
      </c>
      <c r="M409" s="230">
        <v>7.1989999999999998E-2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260.45</v>
      </c>
      <c r="D410" s="231">
        <v>262.83333333333331</v>
      </c>
      <c r="E410" s="231">
        <v>255.96666666666664</v>
      </c>
      <c r="F410" s="231">
        <v>251.48333333333335</v>
      </c>
      <c r="G410" s="231">
        <v>244.61666666666667</v>
      </c>
      <c r="H410" s="231">
        <v>267.31666666666661</v>
      </c>
      <c r="I410" s="231">
        <v>274.18333333333328</v>
      </c>
      <c r="J410" s="231">
        <v>278.66666666666657</v>
      </c>
      <c r="K410" s="230">
        <v>269.7</v>
      </c>
      <c r="L410" s="230">
        <v>258.35000000000002</v>
      </c>
      <c r="M410" s="230">
        <v>5.6962000000000002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692.35</v>
      </c>
      <c r="D411" s="231">
        <v>688.80000000000007</v>
      </c>
      <c r="E411" s="231">
        <v>679.65000000000009</v>
      </c>
      <c r="F411" s="231">
        <v>666.95</v>
      </c>
      <c r="G411" s="231">
        <v>657.80000000000007</v>
      </c>
      <c r="H411" s="231">
        <v>701.50000000000011</v>
      </c>
      <c r="I411" s="231">
        <v>710.65</v>
      </c>
      <c r="J411" s="231">
        <v>723.35000000000014</v>
      </c>
      <c r="K411" s="230">
        <v>697.95</v>
      </c>
      <c r="L411" s="230">
        <v>676.1</v>
      </c>
      <c r="M411" s="230">
        <v>0.68171000000000004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24207</v>
      </c>
      <c r="D412" s="231">
        <v>24339.083333333332</v>
      </c>
      <c r="E412" s="231">
        <v>23936.866666666665</v>
      </c>
      <c r="F412" s="231">
        <v>23666.733333333334</v>
      </c>
      <c r="G412" s="231">
        <v>23264.516666666666</v>
      </c>
      <c r="H412" s="231">
        <v>24609.216666666664</v>
      </c>
      <c r="I412" s="231">
        <v>25011.433333333331</v>
      </c>
      <c r="J412" s="231">
        <v>25281.566666666662</v>
      </c>
      <c r="K412" s="230">
        <v>24741.3</v>
      </c>
      <c r="L412" s="230">
        <v>24068.95</v>
      </c>
      <c r="M412" s="230">
        <v>0.23538999999999999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44.55</v>
      </c>
      <c r="D413" s="231">
        <v>45.216666666666661</v>
      </c>
      <c r="E413" s="231">
        <v>43.633333333333326</v>
      </c>
      <c r="F413" s="231">
        <v>42.716666666666661</v>
      </c>
      <c r="G413" s="231">
        <v>41.133333333333326</v>
      </c>
      <c r="H413" s="231">
        <v>46.133333333333326</v>
      </c>
      <c r="I413" s="231">
        <v>47.716666666666654</v>
      </c>
      <c r="J413" s="231">
        <v>48.633333333333326</v>
      </c>
      <c r="K413" s="230">
        <v>46.8</v>
      </c>
      <c r="L413" s="230">
        <v>44.3</v>
      </c>
      <c r="M413" s="230">
        <v>82.789709999999999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1348.25</v>
      </c>
      <c r="D414" s="231">
        <v>1364.6499999999999</v>
      </c>
      <c r="E414" s="231">
        <v>1329.2999999999997</v>
      </c>
      <c r="F414" s="231">
        <v>1310.3499999999999</v>
      </c>
      <c r="G414" s="231">
        <v>1274.9999999999998</v>
      </c>
      <c r="H414" s="231">
        <v>1383.5999999999997</v>
      </c>
      <c r="I414" s="231">
        <v>1418.9499999999996</v>
      </c>
      <c r="J414" s="231">
        <v>1437.8999999999996</v>
      </c>
      <c r="K414" s="230">
        <v>1400</v>
      </c>
      <c r="L414" s="230">
        <v>1345.7</v>
      </c>
      <c r="M414" s="230">
        <v>9.4359099999999998</v>
      </c>
      <c r="N414" s="1"/>
      <c r="O414" s="1"/>
    </row>
    <row r="415" spans="1:15" ht="12.75" customHeight="1">
      <c r="A415" s="30">
        <v>405</v>
      </c>
      <c r="B415" t="s">
        <v>827</v>
      </c>
      <c r="C415" s="275">
        <v>296.55</v>
      </c>
      <c r="D415" s="276">
        <v>299.15000000000003</v>
      </c>
      <c r="E415" s="276">
        <v>292.50000000000006</v>
      </c>
      <c r="F415" s="276">
        <v>288.45000000000005</v>
      </c>
      <c r="G415" s="276">
        <v>281.80000000000007</v>
      </c>
      <c r="H415" s="276">
        <v>303.20000000000005</v>
      </c>
      <c r="I415" s="276">
        <v>309.85000000000002</v>
      </c>
      <c r="J415" s="276">
        <v>313.90000000000003</v>
      </c>
      <c r="K415" s="275">
        <v>305.8</v>
      </c>
      <c r="L415" s="275">
        <v>295.10000000000002</v>
      </c>
      <c r="M415" s="275">
        <v>0.97445000000000004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3664.6</v>
      </c>
      <c r="D416" s="231">
        <v>3673.75</v>
      </c>
      <c r="E416" s="231">
        <v>3623.25</v>
      </c>
      <c r="F416" s="231">
        <v>3581.9</v>
      </c>
      <c r="G416" s="231">
        <v>3531.4</v>
      </c>
      <c r="H416" s="231">
        <v>3715.1</v>
      </c>
      <c r="I416" s="231">
        <v>3765.6</v>
      </c>
      <c r="J416" s="231">
        <v>3806.95</v>
      </c>
      <c r="K416" s="230">
        <v>3724.25</v>
      </c>
      <c r="L416" s="230">
        <v>3632.4</v>
      </c>
      <c r="M416" s="230">
        <v>4.7442299999999999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479.25</v>
      </c>
      <c r="D417" s="231">
        <v>482.2166666666667</v>
      </c>
      <c r="E417" s="231">
        <v>472.03333333333342</v>
      </c>
      <c r="F417" s="231">
        <v>464.81666666666672</v>
      </c>
      <c r="G417" s="231">
        <v>454.63333333333344</v>
      </c>
      <c r="H417" s="231">
        <v>489.43333333333339</v>
      </c>
      <c r="I417" s="231">
        <v>499.61666666666667</v>
      </c>
      <c r="J417" s="231">
        <v>506.83333333333337</v>
      </c>
      <c r="K417" s="230">
        <v>492.4</v>
      </c>
      <c r="L417" s="230">
        <v>475</v>
      </c>
      <c r="M417" s="230">
        <v>5.8453200000000001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3776.65</v>
      </c>
      <c r="D418" s="231">
        <v>3787.5</v>
      </c>
      <c r="E418" s="231">
        <v>3755.2</v>
      </c>
      <c r="F418" s="231">
        <v>3733.75</v>
      </c>
      <c r="G418" s="231">
        <v>3701.45</v>
      </c>
      <c r="H418" s="231">
        <v>3808.95</v>
      </c>
      <c r="I418" s="231">
        <v>3841.25</v>
      </c>
      <c r="J418" s="231">
        <v>3862.7</v>
      </c>
      <c r="K418" s="230">
        <v>3819.8</v>
      </c>
      <c r="L418" s="230">
        <v>3766.05</v>
      </c>
      <c r="M418" s="230">
        <v>0.28438999999999998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521.70000000000005</v>
      </c>
      <c r="D419" s="231">
        <v>521.75000000000011</v>
      </c>
      <c r="E419" s="231">
        <v>516.1500000000002</v>
      </c>
      <c r="F419" s="231">
        <v>510.60000000000014</v>
      </c>
      <c r="G419" s="231">
        <v>505.00000000000023</v>
      </c>
      <c r="H419" s="231">
        <v>527.30000000000018</v>
      </c>
      <c r="I419" s="231">
        <v>532.90000000000009</v>
      </c>
      <c r="J419" s="231">
        <v>538.45000000000016</v>
      </c>
      <c r="K419" s="230">
        <v>527.35</v>
      </c>
      <c r="L419" s="230">
        <v>516.20000000000005</v>
      </c>
      <c r="M419" s="230">
        <v>47.208039999999997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846.55</v>
      </c>
      <c r="D420" s="231">
        <v>852.51666666666677</v>
      </c>
      <c r="E420" s="231">
        <v>832.03333333333353</v>
      </c>
      <c r="F420" s="231">
        <v>817.51666666666677</v>
      </c>
      <c r="G420" s="231">
        <v>797.03333333333353</v>
      </c>
      <c r="H420" s="231">
        <v>867.03333333333353</v>
      </c>
      <c r="I420" s="231">
        <v>887.51666666666688</v>
      </c>
      <c r="J420" s="231">
        <v>902.03333333333353</v>
      </c>
      <c r="K420" s="230">
        <v>873</v>
      </c>
      <c r="L420" s="230">
        <v>838</v>
      </c>
      <c r="M420" s="230">
        <v>1.6552100000000001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598.4</v>
      </c>
      <c r="D421" s="231">
        <v>598.51666666666677</v>
      </c>
      <c r="E421" s="231">
        <v>593.03333333333353</v>
      </c>
      <c r="F421" s="231">
        <v>587.66666666666674</v>
      </c>
      <c r="G421" s="231">
        <v>582.18333333333351</v>
      </c>
      <c r="H421" s="231">
        <v>603.88333333333355</v>
      </c>
      <c r="I421" s="231">
        <v>609.3666666666669</v>
      </c>
      <c r="J421" s="231">
        <v>614.73333333333358</v>
      </c>
      <c r="K421" s="230">
        <v>604</v>
      </c>
      <c r="L421" s="230">
        <v>593.15</v>
      </c>
      <c r="M421" s="230">
        <v>2.2577600000000002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573.5</v>
      </c>
      <c r="D422" s="231">
        <v>577.35</v>
      </c>
      <c r="E422" s="231">
        <v>568.25</v>
      </c>
      <c r="F422" s="231">
        <v>563</v>
      </c>
      <c r="G422" s="231">
        <v>553.9</v>
      </c>
      <c r="H422" s="231">
        <v>582.6</v>
      </c>
      <c r="I422" s="231">
        <v>591.70000000000016</v>
      </c>
      <c r="J422" s="231">
        <v>596.95000000000005</v>
      </c>
      <c r="K422" s="230">
        <v>586.45000000000005</v>
      </c>
      <c r="L422" s="230">
        <v>572.1</v>
      </c>
      <c r="M422" s="230">
        <v>189.59065000000001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84.2</v>
      </c>
      <c r="D423" s="231">
        <v>84.333333333333343</v>
      </c>
      <c r="E423" s="231">
        <v>83.51666666666668</v>
      </c>
      <c r="F423" s="231">
        <v>82.833333333333343</v>
      </c>
      <c r="G423" s="231">
        <v>82.01666666666668</v>
      </c>
      <c r="H423" s="231">
        <v>85.01666666666668</v>
      </c>
      <c r="I423" s="231">
        <v>85.833333333333343</v>
      </c>
      <c r="J423" s="231">
        <v>86.51666666666668</v>
      </c>
      <c r="K423" s="230">
        <v>85.15</v>
      </c>
      <c r="L423" s="230">
        <v>83.65</v>
      </c>
      <c r="M423" s="230">
        <v>135.23848000000001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295.39999999999998</v>
      </c>
      <c r="D424" s="231">
        <v>296.0333333333333</v>
      </c>
      <c r="E424" s="231">
        <v>293.56666666666661</v>
      </c>
      <c r="F424" s="231">
        <v>291.73333333333329</v>
      </c>
      <c r="G424" s="231">
        <v>289.26666666666659</v>
      </c>
      <c r="H424" s="231">
        <v>297.86666666666662</v>
      </c>
      <c r="I424" s="231">
        <v>300.33333333333331</v>
      </c>
      <c r="J424" s="231">
        <v>302.16666666666663</v>
      </c>
      <c r="K424" s="230">
        <v>298.5</v>
      </c>
      <c r="L424" s="230">
        <v>294.2</v>
      </c>
      <c r="M424" s="230">
        <v>1.6346499999999999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167.05</v>
      </c>
      <c r="D425" s="231">
        <v>168.61666666666665</v>
      </c>
      <c r="E425" s="231">
        <v>163.6333333333333</v>
      </c>
      <c r="F425" s="231">
        <v>160.21666666666664</v>
      </c>
      <c r="G425" s="231">
        <v>155.23333333333329</v>
      </c>
      <c r="H425" s="231">
        <v>172.0333333333333</v>
      </c>
      <c r="I425" s="231">
        <v>177.01666666666665</v>
      </c>
      <c r="J425" s="231">
        <v>180.43333333333331</v>
      </c>
      <c r="K425" s="230">
        <v>173.6</v>
      </c>
      <c r="L425" s="230">
        <v>165.2</v>
      </c>
      <c r="M425" s="230">
        <v>23.959610000000001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414.15</v>
      </c>
      <c r="D426" s="231">
        <v>416.93333333333334</v>
      </c>
      <c r="E426" s="231">
        <v>409.01666666666665</v>
      </c>
      <c r="F426" s="231">
        <v>403.88333333333333</v>
      </c>
      <c r="G426" s="231">
        <v>395.96666666666664</v>
      </c>
      <c r="H426" s="231">
        <v>422.06666666666666</v>
      </c>
      <c r="I426" s="231">
        <v>429.98333333333329</v>
      </c>
      <c r="J426" s="231">
        <v>435.11666666666667</v>
      </c>
      <c r="K426" s="230">
        <v>424.85</v>
      </c>
      <c r="L426" s="230">
        <v>411.8</v>
      </c>
      <c r="M426" s="230">
        <v>0.45083000000000001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397.8</v>
      </c>
      <c r="D427" s="231">
        <v>399.90000000000003</v>
      </c>
      <c r="E427" s="231">
        <v>388.90000000000009</v>
      </c>
      <c r="F427" s="231">
        <v>380.00000000000006</v>
      </c>
      <c r="G427" s="231">
        <v>369.00000000000011</v>
      </c>
      <c r="H427" s="231">
        <v>408.80000000000007</v>
      </c>
      <c r="I427" s="231">
        <v>419.79999999999995</v>
      </c>
      <c r="J427" s="231">
        <v>428.70000000000005</v>
      </c>
      <c r="K427" s="230">
        <v>410.9</v>
      </c>
      <c r="L427" s="230">
        <v>391</v>
      </c>
      <c r="M427" s="230">
        <v>10.454280000000001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194.9</v>
      </c>
      <c r="D428" s="231">
        <v>196.36666666666665</v>
      </c>
      <c r="E428" s="231">
        <v>192.23333333333329</v>
      </c>
      <c r="F428" s="231">
        <v>189.56666666666663</v>
      </c>
      <c r="G428" s="231">
        <v>185.43333333333328</v>
      </c>
      <c r="H428" s="231">
        <v>199.0333333333333</v>
      </c>
      <c r="I428" s="231">
        <v>203.16666666666669</v>
      </c>
      <c r="J428" s="231">
        <v>205.83333333333331</v>
      </c>
      <c r="K428" s="230">
        <v>200.5</v>
      </c>
      <c r="L428" s="230">
        <v>193.7</v>
      </c>
      <c r="M428" s="230">
        <v>5.2049200000000004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957.45</v>
      </c>
      <c r="D429" s="231">
        <v>957.93333333333339</v>
      </c>
      <c r="E429" s="231">
        <v>949.01666666666677</v>
      </c>
      <c r="F429" s="231">
        <v>940.58333333333337</v>
      </c>
      <c r="G429" s="231">
        <v>931.66666666666674</v>
      </c>
      <c r="H429" s="231">
        <v>966.36666666666679</v>
      </c>
      <c r="I429" s="231">
        <v>975.2833333333333</v>
      </c>
      <c r="J429" s="231">
        <v>983.71666666666681</v>
      </c>
      <c r="K429" s="230">
        <v>966.85</v>
      </c>
      <c r="L429" s="230">
        <v>949.5</v>
      </c>
      <c r="M429" s="230">
        <v>69.021699999999996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433.35</v>
      </c>
      <c r="D430" s="231">
        <v>434.48333333333335</v>
      </c>
      <c r="E430" s="231">
        <v>430.61666666666667</v>
      </c>
      <c r="F430" s="231">
        <v>427.88333333333333</v>
      </c>
      <c r="G430" s="231">
        <v>424.01666666666665</v>
      </c>
      <c r="H430" s="231">
        <v>437.2166666666667</v>
      </c>
      <c r="I430" s="231">
        <v>441.08333333333337</v>
      </c>
      <c r="J430" s="231">
        <v>443.81666666666672</v>
      </c>
      <c r="K430" s="230">
        <v>438.35</v>
      </c>
      <c r="L430" s="230">
        <v>431.75</v>
      </c>
      <c r="M430" s="230">
        <v>1.65004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2381.9499999999998</v>
      </c>
      <c r="D431" s="231">
        <v>2382.3333333333335</v>
      </c>
      <c r="E431" s="231">
        <v>2354.666666666667</v>
      </c>
      <c r="F431" s="231">
        <v>2327.3833333333337</v>
      </c>
      <c r="G431" s="231">
        <v>2299.7166666666672</v>
      </c>
      <c r="H431" s="231">
        <v>2409.6166666666668</v>
      </c>
      <c r="I431" s="231">
        <v>2437.2833333333338</v>
      </c>
      <c r="J431" s="231">
        <v>2464.5666666666666</v>
      </c>
      <c r="K431" s="230">
        <v>2410</v>
      </c>
      <c r="L431" s="230">
        <v>2355.0500000000002</v>
      </c>
      <c r="M431" s="230">
        <v>0.79915000000000003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1054.25</v>
      </c>
      <c r="D432" s="231">
        <v>1058.5</v>
      </c>
      <c r="E432" s="231">
        <v>1034.75</v>
      </c>
      <c r="F432" s="231">
        <v>1015.25</v>
      </c>
      <c r="G432" s="231">
        <v>991.5</v>
      </c>
      <c r="H432" s="231">
        <v>1078</v>
      </c>
      <c r="I432" s="231">
        <v>1101.75</v>
      </c>
      <c r="J432" s="231">
        <v>1121.25</v>
      </c>
      <c r="K432" s="230">
        <v>1082.25</v>
      </c>
      <c r="L432" s="230">
        <v>1039</v>
      </c>
      <c r="M432" s="230">
        <v>2.13998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311.85000000000002</v>
      </c>
      <c r="D433" s="231">
        <v>312.55</v>
      </c>
      <c r="E433" s="231">
        <v>307.3</v>
      </c>
      <c r="F433" s="231">
        <v>302.75</v>
      </c>
      <c r="G433" s="231">
        <v>297.5</v>
      </c>
      <c r="H433" s="231">
        <v>317.10000000000002</v>
      </c>
      <c r="I433" s="231">
        <v>322.35000000000002</v>
      </c>
      <c r="J433" s="231">
        <v>326.90000000000003</v>
      </c>
      <c r="K433" s="230">
        <v>317.8</v>
      </c>
      <c r="L433" s="230">
        <v>308</v>
      </c>
      <c r="M433" s="230">
        <v>1.69167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373.05</v>
      </c>
      <c r="D434" s="231">
        <v>374.59999999999997</v>
      </c>
      <c r="E434" s="231">
        <v>368.44999999999993</v>
      </c>
      <c r="F434" s="231">
        <v>363.84999999999997</v>
      </c>
      <c r="G434" s="231">
        <v>357.69999999999993</v>
      </c>
      <c r="H434" s="231">
        <v>379.19999999999993</v>
      </c>
      <c r="I434" s="231">
        <v>385.34999999999991</v>
      </c>
      <c r="J434" s="231">
        <v>389.94999999999993</v>
      </c>
      <c r="K434" s="230">
        <v>380.75</v>
      </c>
      <c r="L434" s="230">
        <v>370</v>
      </c>
      <c r="M434" s="230">
        <v>1.02512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2799.8</v>
      </c>
      <c r="D435" s="231">
        <v>2801.6333333333332</v>
      </c>
      <c r="E435" s="231">
        <v>2778.2666666666664</v>
      </c>
      <c r="F435" s="231">
        <v>2756.7333333333331</v>
      </c>
      <c r="G435" s="231">
        <v>2733.3666666666663</v>
      </c>
      <c r="H435" s="231">
        <v>2823.1666666666665</v>
      </c>
      <c r="I435" s="231">
        <v>2846.5333333333333</v>
      </c>
      <c r="J435" s="231">
        <v>2868.0666666666666</v>
      </c>
      <c r="K435" s="230">
        <v>2825</v>
      </c>
      <c r="L435" s="230">
        <v>2780.1</v>
      </c>
      <c r="M435" s="230">
        <v>0.71819999999999995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474.9</v>
      </c>
      <c r="D436" s="231">
        <v>475.58333333333331</v>
      </c>
      <c r="E436" s="231">
        <v>472.31666666666661</v>
      </c>
      <c r="F436" s="231">
        <v>469.73333333333329</v>
      </c>
      <c r="G436" s="231">
        <v>466.46666666666658</v>
      </c>
      <c r="H436" s="231">
        <v>478.16666666666663</v>
      </c>
      <c r="I436" s="231">
        <v>481.43333333333339</v>
      </c>
      <c r="J436" s="231">
        <v>484.01666666666665</v>
      </c>
      <c r="K436" s="230">
        <v>478.85</v>
      </c>
      <c r="L436" s="230">
        <v>473</v>
      </c>
      <c r="M436" s="230">
        <v>0.72194999999999998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8.4</v>
      </c>
      <c r="D437" s="231">
        <v>8.5000000000000018</v>
      </c>
      <c r="E437" s="231">
        <v>8.2000000000000028</v>
      </c>
      <c r="F437" s="231">
        <v>8.0000000000000018</v>
      </c>
      <c r="G437" s="231">
        <v>7.7000000000000028</v>
      </c>
      <c r="H437" s="231">
        <v>8.7000000000000028</v>
      </c>
      <c r="I437" s="231">
        <v>9.0000000000000036</v>
      </c>
      <c r="J437" s="231">
        <v>9.2000000000000028</v>
      </c>
      <c r="K437" s="230">
        <v>8.8000000000000007</v>
      </c>
      <c r="L437" s="230">
        <v>8.3000000000000007</v>
      </c>
      <c r="M437" s="230">
        <v>831.94488000000001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239.7</v>
      </c>
      <c r="D438" s="231">
        <v>239.18333333333331</v>
      </c>
      <c r="E438" s="231">
        <v>236.36666666666662</v>
      </c>
      <c r="F438" s="231">
        <v>233.0333333333333</v>
      </c>
      <c r="G438" s="231">
        <v>230.21666666666661</v>
      </c>
      <c r="H438" s="231">
        <v>242.51666666666662</v>
      </c>
      <c r="I438" s="231">
        <v>245.33333333333329</v>
      </c>
      <c r="J438" s="231">
        <v>248.66666666666663</v>
      </c>
      <c r="K438" s="230">
        <v>242</v>
      </c>
      <c r="L438" s="230">
        <v>235.85</v>
      </c>
      <c r="M438" s="230">
        <v>2.4639700000000002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896.75</v>
      </c>
      <c r="D439" s="231">
        <v>895.58333333333337</v>
      </c>
      <c r="E439" s="231">
        <v>886.16666666666674</v>
      </c>
      <c r="F439" s="231">
        <v>875.58333333333337</v>
      </c>
      <c r="G439" s="231">
        <v>866.16666666666674</v>
      </c>
      <c r="H439" s="231">
        <v>906.16666666666674</v>
      </c>
      <c r="I439" s="231">
        <v>915.58333333333348</v>
      </c>
      <c r="J439" s="231">
        <v>926.16666666666674</v>
      </c>
      <c r="K439" s="230">
        <v>905</v>
      </c>
      <c r="L439" s="230">
        <v>885</v>
      </c>
      <c r="M439" s="230">
        <v>0.62997999999999998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702.4</v>
      </c>
      <c r="D440" s="231">
        <v>704.33333333333337</v>
      </c>
      <c r="E440" s="231">
        <v>696.66666666666674</v>
      </c>
      <c r="F440" s="231">
        <v>690.93333333333339</v>
      </c>
      <c r="G440" s="231">
        <v>683.26666666666677</v>
      </c>
      <c r="H440" s="231">
        <v>710.06666666666672</v>
      </c>
      <c r="I440" s="231">
        <v>717.73333333333346</v>
      </c>
      <c r="J440" s="231">
        <v>723.4666666666667</v>
      </c>
      <c r="K440" s="230">
        <v>712</v>
      </c>
      <c r="L440" s="230">
        <v>698.6</v>
      </c>
      <c r="M440" s="230">
        <v>10.54242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1481.05</v>
      </c>
      <c r="D441" s="231">
        <v>1477.7666666666667</v>
      </c>
      <c r="E441" s="231">
        <v>1468.3333333333333</v>
      </c>
      <c r="F441" s="231">
        <v>1455.6166666666666</v>
      </c>
      <c r="G441" s="231">
        <v>1446.1833333333332</v>
      </c>
      <c r="H441" s="231">
        <v>1490.4833333333333</v>
      </c>
      <c r="I441" s="231">
        <v>1499.9166666666667</v>
      </c>
      <c r="J441" s="231">
        <v>1512.6333333333334</v>
      </c>
      <c r="K441" s="230">
        <v>1487.2</v>
      </c>
      <c r="L441" s="230">
        <v>1465.05</v>
      </c>
      <c r="M441" s="230">
        <v>8.344E-2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401.7</v>
      </c>
      <c r="D442" s="231">
        <v>404.98333333333329</v>
      </c>
      <c r="E442" s="231">
        <v>388.06666666666661</v>
      </c>
      <c r="F442" s="231">
        <v>374.43333333333334</v>
      </c>
      <c r="G442" s="231">
        <v>357.51666666666665</v>
      </c>
      <c r="H442" s="231">
        <v>418.61666666666656</v>
      </c>
      <c r="I442" s="231">
        <v>435.53333333333319</v>
      </c>
      <c r="J442" s="231">
        <v>449.16666666666652</v>
      </c>
      <c r="K442" s="230">
        <v>421.9</v>
      </c>
      <c r="L442" s="230">
        <v>391.35</v>
      </c>
      <c r="M442" s="230">
        <v>30.707689999999999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704.2</v>
      </c>
      <c r="D443" s="231">
        <v>705.9</v>
      </c>
      <c r="E443" s="231">
        <v>698.3</v>
      </c>
      <c r="F443" s="231">
        <v>692.4</v>
      </c>
      <c r="G443" s="231">
        <v>684.8</v>
      </c>
      <c r="H443" s="231">
        <v>711.8</v>
      </c>
      <c r="I443" s="231">
        <v>719.40000000000009</v>
      </c>
      <c r="J443" s="231">
        <v>725.3</v>
      </c>
      <c r="K443" s="230">
        <v>713.5</v>
      </c>
      <c r="L443" s="230">
        <v>700</v>
      </c>
      <c r="M443" s="230">
        <v>3.0386799999999998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30.05</v>
      </c>
      <c r="D444" s="231">
        <v>30.316666666666666</v>
      </c>
      <c r="E444" s="231">
        <v>29.733333333333334</v>
      </c>
      <c r="F444" s="231">
        <v>29.416666666666668</v>
      </c>
      <c r="G444" s="231">
        <v>28.833333333333336</v>
      </c>
      <c r="H444" s="231">
        <v>30.633333333333333</v>
      </c>
      <c r="I444" s="231">
        <v>31.216666666666669</v>
      </c>
      <c r="J444" s="231">
        <v>31.533333333333331</v>
      </c>
      <c r="K444" s="230">
        <v>30.9</v>
      </c>
      <c r="L444" s="230">
        <v>30</v>
      </c>
      <c r="M444" s="230">
        <v>40.164459999999998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1229.95</v>
      </c>
      <c r="D445" s="231">
        <v>1229.7666666666667</v>
      </c>
      <c r="E445" s="231">
        <v>1220.4333333333334</v>
      </c>
      <c r="F445" s="231">
        <v>1210.9166666666667</v>
      </c>
      <c r="G445" s="231">
        <v>1201.5833333333335</v>
      </c>
      <c r="H445" s="231">
        <v>1239.2833333333333</v>
      </c>
      <c r="I445" s="231">
        <v>1248.6166666666668</v>
      </c>
      <c r="J445" s="231">
        <v>1258.1333333333332</v>
      </c>
      <c r="K445" s="230">
        <v>1239.0999999999999</v>
      </c>
      <c r="L445" s="230">
        <v>1220.25</v>
      </c>
      <c r="M445" s="230">
        <v>8.4807100000000002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681.5</v>
      </c>
      <c r="D446" s="231">
        <v>686.83333333333337</v>
      </c>
      <c r="E446" s="231">
        <v>671.66666666666674</v>
      </c>
      <c r="F446" s="231">
        <v>661.83333333333337</v>
      </c>
      <c r="G446" s="231">
        <v>646.66666666666674</v>
      </c>
      <c r="H446" s="231">
        <v>696.66666666666674</v>
      </c>
      <c r="I446" s="231">
        <v>711.83333333333348</v>
      </c>
      <c r="J446" s="231">
        <v>721.66666666666674</v>
      </c>
      <c r="K446" s="230">
        <v>702</v>
      </c>
      <c r="L446" s="230">
        <v>677</v>
      </c>
      <c r="M446" s="230">
        <v>6.6017200000000003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965.85</v>
      </c>
      <c r="D447" s="231">
        <v>969.6</v>
      </c>
      <c r="E447" s="231">
        <v>960.25</v>
      </c>
      <c r="F447" s="231">
        <v>954.65</v>
      </c>
      <c r="G447" s="231">
        <v>945.3</v>
      </c>
      <c r="H447" s="231">
        <v>975.2</v>
      </c>
      <c r="I447" s="231">
        <v>984.55000000000018</v>
      </c>
      <c r="J447" s="231">
        <v>990.15000000000009</v>
      </c>
      <c r="K447" s="230">
        <v>978.95</v>
      </c>
      <c r="L447" s="230">
        <v>964</v>
      </c>
      <c r="M447" s="230">
        <v>8.4276499999999999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228.6</v>
      </c>
      <c r="D448" s="231">
        <v>227.98333333333335</v>
      </c>
      <c r="E448" s="231">
        <v>226.66666666666669</v>
      </c>
      <c r="F448" s="231">
        <v>224.73333333333335</v>
      </c>
      <c r="G448" s="231">
        <v>223.41666666666669</v>
      </c>
      <c r="H448" s="231">
        <v>229.91666666666669</v>
      </c>
      <c r="I448" s="231">
        <v>231.23333333333335</v>
      </c>
      <c r="J448" s="231">
        <v>233.16666666666669</v>
      </c>
      <c r="K448" s="230">
        <v>229.3</v>
      </c>
      <c r="L448" s="230">
        <v>226.05</v>
      </c>
      <c r="M448" s="230">
        <v>4.34633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1299.7</v>
      </c>
      <c r="D449" s="231">
        <v>1277.8333333333335</v>
      </c>
      <c r="E449" s="231">
        <v>1250.7666666666669</v>
      </c>
      <c r="F449" s="231">
        <v>1201.8333333333335</v>
      </c>
      <c r="G449" s="231">
        <v>1174.7666666666669</v>
      </c>
      <c r="H449" s="231">
        <v>1326.7666666666669</v>
      </c>
      <c r="I449" s="231">
        <v>1353.8333333333335</v>
      </c>
      <c r="J449" s="231">
        <v>1402.7666666666669</v>
      </c>
      <c r="K449" s="230">
        <v>1304.9000000000001</v>
      </c>
      <c r="L449" s="230">
        <v>1228.9000000000001</v>
      </c>
      <c r="M449" s="230">
        <v>17.400030000000001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3283.25</v>
      </c>
      <c r="D450" s="231">
        <v>3275.75</v>
      </c>
      <c r="E450" s="231">
        <v>3253.5</v>
      </c>
      <c r="F450" s="231">
        <v>3223.75</v>
      </c>
      <c r="G450" s="231">
        <v>3201.5</v>
      </c>
      <c r="H450" s="231">
        <v>3305.5</v>
      </c>
      <c r="I450" s="231">
        <v>3327.75</v>
      </c>
      <c r="J450" s="231">
        <v>3357.5</v>
      </c>
      <c r="K450" s="230">
        <v>3298</v>
      </c>
      <c r="L450" s="230">
        <v>3246</v>
      </c>
      <c r="M450" s="230">
        <v>11.07375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789</v>
      </c>
      <c r="D451" s="231">
        <v>788.73333333333323</v>
      </c>
      <c r="E451" s="231">
        <v>785.26666666666642</v>
      </c>
      <c r="F451" s="231">
        <v>781.53333333333319</v>
      </c>
      <c r="G451" s="231">
        <v>778.06666666666638</v>
      </c>
      <c r="H451" s="231">
        <v>792.46666666666647</v>
      </c>
      <c r="I451" s="231">
        <v>795.93333333333339</v>
      </c>
      <c r="J451" s="231">
        <v>799.66666666666652</v>
      </c>
      <c r="K451" s="230">
        <v>792.2</v>
      </c>
      <c r="L451" s="230">
        <v>785</v>
      </c>
      <c r="M451" s="230">
        <v>6.5239900000000004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6991.95</v>
      </c>
      <c r="D452" s="231">
        <v>6950.4333333333343</v>
      </c>
      <c r="E452" s="231">
        <v>6820.8666666666686</v>
      </c>
      <c r="F452" s="231">
        <v>6649.7833333333347</v>
      </c>
      <c r="G452" s="231">
        <v>6520.216666666669</v>
      </c>
      <c r="H452" s="231">
        <v>7121.5166666666682</v>
      </c>
      <c r="I452" s="231">
        <v>7251.0833333333339</v>
      </c>
      <c r="J452" s="231">
        <v>7422.1666666666679</v>
      </c>
      <c r="K452" s="230">
        <v>7080</v>
      </c>
      <c r="L452" s="230">
        <v>6779.35</v>
      </c>
      <c r="M452" s="230">
        <v>5.1234799999999998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2169.85</v>
      </c>
      <c r="D453" s="231">
        <v>2174.0499999999997</v>
      </c>
      <c r="E453" s="231">
        <v>2153.7499999999995</v>
      </c>
      <c r="F453" s="231">
        <v>2137.6499999999996</v>
      </c>
      <c r="G453" s="231">
        <v>2117.3499999999995</v>
      </c>
      <c r="H453" s="231">
        <v>2190.1499999999996</v>
      </c>
      <c r="I453" s="231">
        <v>2210.4499999999998</v>
      </c>
      <c r="J453" s="231">
        <v>2226.5499999999997</v>
      </c>
      <c r="K453" s="230">
        <v>2194.35</v>
      </c>
      <c r="L453" s="230">
        <v>2157.9499999999998</v>
      </c>
      <c r="M453" s="230">
        <v>0.33472000000000002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259.64999999999998</v>
      </c>
      <c r="D454" s="231">
        <v>261.7833333333333</v>
      </c>
      <c r="E454" s="231">
        <v>256.36666666666662</v>
      </c>
      <c r="F454" s="231">
        <v>253.08333333333331</v>
      </c>
      <c r="G454" s="231">
        <v>247.66666666666663</v>
      </c>
      <c r="H454" s="231">
        <v>265.06666666666661</v>
      </c>
      <c r="I454" s="231">
        <v>270.48333333333335</v>
      </c>
      <c r="J454" s="231">
        <v>273.76666666666659</v>
      </c>
      <c r="K454" s="230">
        <v>267.2</v>
      </c>
      <c r="L454" s="230">
        <v>258.5</v>
      </c>
      <c r="M454" s="230">
        <v>53.233719999999998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503.65</v>
      </c>
      <c r="D455" s="231">
        <v>506</v>
      </c>
      <c r="E455" s="231">
        <v>499.20000000000005</v>
      </c>
      <c r="F455" s="231">
        <v>494.75000000000006</v>
      </c>
      <c r="G455" s="231">
        <v>487.9500000000001</v>
      </c>
      <c r="H455" s="231">
        <v>510.45</v>
      </c>
      <c r="I455" s="231">
        <v>517.25</v>
      </c>
      <c r="J455" s="231">
        <v>521.69999999999993</v>
      </c>
      <c r="K455" s="230">
        <v>512.79999999999995</v>
      </c>
      <c r="L455" s="230">
        <v>501.55</v>
      </c>
      <c r="M455" s="230">
        <v>198.18780000000001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203.3</v>
      </c>
      <c r="D456" s="231">
        <v>203.6</v>
      </c>
      <c r="E456" s="231">
        <v>202.1</v>
      </c>
      <c r="F456" s="231">
        <v>200.9</v>
      </c>
      <c r="G456" s="231">
        <v>199.4</v>
      </c>
      <c r="H456" s="231">
        <v>204.79999999999998</v>
      </c>
      <c r="I456" s="231">
        <v>206.29999999999998</v>
      </c>
      <c r="J456" s="231">
        <v>207.49999999999997</v>
      </c>
      <c r="K456" s="230">
        <v>205.1</v>
      </c>
      <c r="L456" s="230">
        <v>202.4</v>
      </c>
      <c r="M456" s="230">
        <v>79.568830000000005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109.55</v>
      </c>
      <c r="D457" s="231">
        <v>109.96666666666665</v>
      </c>
      <c r="E457" s="231">
        <v>108.73333333333331</v>
      </c>
      <c r="F457" s="231">
        <v>107.91666666666666</v>
      </c>
      <c r="G457" s="231">
        <v>106.68333333333331</v>
      </c>
      <c r="H457" s="231">
        <v>110.7833333333333</v>
      </c>
      <c r="I457" s="231">
        <v>112.01666666666665</v>
      </c>
      <c r="J457" s="231">
        <v>112.8333333333333</v>
      </c>
      <c r="K457" s="230">
        <v>111.2</v>
      </c>
      <c r="L457" s="230">
        <v>109.15</v>
      </c>
      <c r="M457" s="230">
        <v>279.99202000000002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62.9</v>
      </c>
      <c r="D458" s="231">
        <v>63.866666666666667</v>
      </c>
      <c r="E458" s="231">
        <v>61.433333333333337</v>
      </c>
      <c r="F458" s="231">
        <v>59.966666666666669</v>
      </c>
      <c r="G458" s="231">
        <v>57.533333333333339</v>
      </c>
      <c r="H458" s="231">
        <v>65.333333333333343</v>
      </c>
      <c r="I458" s="231">
        <v>67.766666666666652</v>
      </c>
      <c r="J458" s="231">
        <v>69.233333333333334</v>
      </c>
      <c r="K458" s="230">
        <v>66.3</v>
      </c>
      <c r="L458" s="230">
        <v>62.4</v>
      </c>
      <c r="M458" s="230">
        <v>28.58624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2038</v>
      </c>
      <c r="D459" s="231">
        <v>2043.4166666666667</v>
      </c>
      <c r="E459" s="231">
        <v>2001.8333333333335</v>
      </c>
      <c r="F459" s="231">
        <v>1965.6666666666667</v>
      </c>
      <c r="G459" s="231">
        <v>1924.0833333333335</v>
      </c>
      <c r="H459" s="231">
        <v>2079.5833333333335</v>
      </c>
      <c r="I459" s="231">
        <v>2121.166666666667</v>
      </c>
      <c r="J459" s="231">
        <v>2157.3333333333335</v>
      </c>
      <c r="K459" s="230">
        <v>2085</v>
      </c>
      <c r="L459" s="230">
        <v>2007.25</v>
      </c>
      <c r="M459" s="230">
        <v>0.80091999999999997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1047.8</v>
      </c>
      <c r="D460" s="231">
        <v>1046.3666666666666</v>
      </c>
      <c r="E460" s="231">
        <v>1041.2833333333331</v>
      </c>
      <c r="F460" s="231">
        <v>1034.7666666666664</v>
      </c>
      <c r="G460" s="231">
        <v>1029.6833333333329</v>
      </c>
      <c r="H460" s="231">
        <v>1052.8833333333332</v>
      </c>
      <c r="I460" s="231">
        <v>1057.9666666666667</v>
      </c>
      <c r="J460" s="231">
        <v>1064.4833333333333</v>
      </c>
      <c r="K460" s="230">
        <v>1051.45</v>
      </c>
      <c r="L460" s="230">
        <v>1039.8499999999999</v>
      </c>
      <c r="M460" s="230">
        <v>17.476299999999998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673.35</v>
      </c>
      <c r="D461" s="231">
        <v>676.16666666666663</v>
      </c>
      <c r="E461" s="231">
        <v>663.0333333333333</v>
      </c>
      <c r="F461" s="231">
        <v>652.7166666666667</v>
      </c>
      <c r="G461" s="231">
        <v>639.58333333333337</v>
      </c>
      <c r="H461" s="231">
        <v>686.48333333333323</v>
      </c>
      <c r="I461" s="231">
        <v>699.61666666666667</v>
      </c>
      <c r="J461" s="231">
        <v>709.93333333333317</v>
      </c>
      <c r="K461" s="230">
        <v>689.3</v>
      </c>
      <c r="L461" s="230">
        <v>665.85</v>
      </c>
      <c r="M461" s="230">
        <v>13.11289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114.25</v>
      </c>
      <c r="D462" s="231">
        <v>115.23333333333333</v>
      </c>
      <c r="E462" s="231">
        <v>112.01666666666667</v>
      </c>
      <c r="F462" s="231">
        <v>109.78333333333333</v>
      </c>
      <c r="G462" s="231">
        <v>106.56666666666666</v>
      </c>
      <c r="H462" s="231">
        <v>117.46666666666667</v>
      </c>
      <c r="I462" s="231">
        <v>120.68333333333334</v>
      </c>
      <c r="J462" s="231">
        <v>122.91666666666667</v>
      </c>
      <c r="K462" s="230">
        <v>118.45</v>
      </c>
      <c r="L462" s="230">
        <v>113</v>
      </c>
      <c r="M462" s="230">
        <v>12.23014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770.8</v>
      </c>
      <c r="D463" s="231">
        <v>774.05000000000007</v>
      </c>
      <c r="E463" s="231">
        <v>765.50000000000011</v>
      </c>
      <c r="F463" s="231">
        <v>760.2</v>
      </c>
      <c r="G463" s="231">
        <v>751.65000000000009</v>
      </c>
      <c r="H463" s="231">
        <v>779.35000000000014</v>
      </c>
      <c r="I463" s="231">
        <v>787.90000000000009</v>
      </c>
      <c r="J463" s="231">
        <v>793.20000000000016</v>
      </c>
      <c r="K463" s="230">
        <v>782.6</v>
      </c>
      <c r="L463" s="230">
        <v>768.75</v>
      </c>
      <c r="M463" s="230">
        <v>2.6354799999999998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2356.6</v>
      </c>
      <c r="D464" s="231">
        <v>2344.5333333333333</v>
      </c>
      <c r="E464" s="231">
        <v>2327.0666666666666</v>
      </c>
      <c r="F464" s="231">
        <v>2297.5333333333333</v>
      </c>
      <c r="G464" s="231">
        <v>2280.0666666666666</v>
      </c>
      <c r="H464" s="231">
        <v>2374.0666666666666</v>
      </c>
      <c r="I464" s="231">
        <v>2391.5333333333328</v>
      </c>
      <c r="J464" s="231">
        <v>2421.0666666666666</v>
      </c>
      <c r="K464" s="230">
        <v>2362</v>
      </c>
      <c r="L464" s="230">
        <v>2315</v>
      </c>
      <c r="M464" s="230">
        <v>0.22996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461.05</v>
      </c>
      <c r="D465" s="231">
        <v>459.18333333333334</v>
      </c>
      <c r="E465" s="231">
        <v>454.86666666666667</v>
      </c>
      <c r="F465" s="231">
        <v>448.68333333333334</v>
      </c>
      <c r="G465" s="231">
        <v>444.36666666666667</v>
      </c>
      <c r="H465" s="231">
        <v>465.36666666666667</v>
      </c>
      <c r="I465" s="231">
        <v>469.68333333333339</v>
      </c>
      <c r="J465" s="231">
        <v>475.86666666666667</v>
      </c>
      <c r="K465" s="230">
        <v>463.5</v>
      </c>
      <c r="L465" s="230">
        <v>453</v>
      </c>
      <c r="M465" s="230">
        <v>0.48585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3128.7</v>
      </c>
      <c r="D466" s="231">
        <v>3110.7000000000003</v>
      </c>
      <c r="E466" s="231">
        <v>3078.0000000000005</v>
      </c>
      <c r="F466" s="231">
        <v>3027.3</v>
      </c>
      <c r="G466" s="231">
        <v>2994.6000000000004</v>
      </c>
      <c r="H466" s="231">
        <v>3161.4000000000005</v>
      </c>
      <c r="I466" s="231">
        <v>3194.1000000000004</v>
      </c>
      <c r="J466" s="231">
        <v>3244.8000000000006</v>
      </c>
      <c r="K466" s="230">
        <v>3143.4</v>
      </c>
      <c r="L466" s="230">
        <v>3060</v>
      </c>
      <c r="M466" s="230">
        <v>0.44489000000000001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2748.4</v>
      </c>
      <c r="D467" s="231">
        <v>2758.9499999999994</v>
      </c>
      <c r="E467" s="231">
        <v>2727.8999999999987</v>
      </c>
      <c r="F467" s="231">
        <v>2707.3999999999992</v>
      </c>
      <c r="G467" s="231">
        <v>2676.3499999999985</v>
      </c>
      <c r="H467" s="231">
        <v>2779.4499999999989</v>
      </c>
      <c r="I467" s="231">
        <v>2810.4999999999991</v>
      </c>
      <c r="J467" s="231">
        <v>2830.9999999999991</v>
      </c>
      <c r="K467" s="230">
        <v>2790</v>
      </c>
      <c r="L467" s="230">
        <v>2738.45</v>
      </c>
      <c r="M467" s="230">
        <v>8.9368599999999994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1650.75</v>
      </c>
      <c r="D468" s="231">
        <v>1657.9166666666667</v>
      </c>
      <c r="E468" s="231">
        <v>1638.4333333333334</v>
      </c>
      <c r="F468" s="231">
        <v>1626.1166666666666</v>
      </c>
      <c r="G468" s="231">
        <v>1606.6333333333332</v>
      </c>
      <c r="H468" s="231">
        <v>1670.2333333333336</v>
      </c>
      <c r="I468" s="231">
        <v>1689.7166666666667</v>
      </c>
      <c r="J468" s="231">
        <v>1702.0333333333338</v>
      </c>
      <c r="K468" s="230">
        <v>1677.4</v>
      </c>
      <c r="L468" s="230">
        <v>1645.6</v>
      </c>
      <c r="M468" s="230">
        <v>3.3360599999999998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533.6</v>
      </c>
      <c r="D469" s="231">
        <v>533.06666666666661</v>
      </c>
      <c r="E469" s="231">
        <v>519.13333333333321</v>
      </c>
      <c r="F469" s="231">
        <v>504.66666666666663</v>
      </c>
      <c r="G469" s="231">
        <v>490.73333333333323</v>
      </c>
      <c r="H469" s="231">
        <v>547.53333333333319</v>
      </c>
      <c r="I469" s="231">
        <v>561.46666666666658</v>
      </c>
      <c r="J469" s="231">
        <v>575.93333333333317</v>
      </c>
      <c r="K469" s="230">
        <v>547</v>
      </c>
      <c r="L469" s="230">
        <v>518.6</v>
      </c>
      <c r="M469" s="230">
        <v>2.1955100000000001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633.5</v>
      </c>
      <c r="D470" s="231">
        <v>635.30000000000007</v>
      </c>
      <c r="E470" s="231">
        <v>629.20000000000016</v>
      </c>
      <c r="F470" s="231">
        <v>624.90000000000009</v>
      </c>
      <c r="G470" s="231">
        <v>618.80000000000018</v>
      </c>
      <c r="H470" s="231">
        <v>639.60000000000014</v>
      </c>
      <c r="I470" s="231">
        <v>645.70000000000005</v>
      </c>
      <c r="J470" s="231">
        <v>650.00000000000011</v>
      </c>
      <c r="K470" s="230">
        <v>641.4</v>
      </c>
      <c r="L470" s="230">
        <v>631</v>
      </c>
      <c r="M470" s="230">
        <v>0.29354000000000002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1432.95</v>
      </c>
      <c r="D471" s="231">
        <v>1434.3333333333333</v>
      </c>
      <c r="E471" s="231">
        <v>1420.6666666666665</v>
      </c>
      <c r="F471" s="231">
        <v>1408.3833333333332</v>
      </c>
      <c r="G471" s="231">
        <v>1394.7166666666665</v>
      </c>
      <c r="H471" s="231">
        <v>1446.6166666666666</v>
      </c>
      <c r="I471" s="231">
        <v>1460.2833333333331</v>
      </c>
      <c r="J471" s="231">
        <v>1472.5666666666666</v>
      </c>
      <c r="K471" s="230">
        <v>1448</v>
      </c>
      <c r="L471" s="230">
        <v>1422.05</v>
      </c>
      <c r="M471" s="230">
        <v>8.2464999999999993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31.9</v>
      </c>
      <c r="D472" s="231">
        <v>32.083333333333336</v>
      </c>
      <c r="E472" s="231">
        <v>31.416666666666671</v>
      </c>
      <c r="F472" s="231">
        <v>30.933333333333337</v>
      </c>
      <c r="G472" s="231">
        <v>30.266666666666673</v>
      </c>
      <c r="H472" s="231">
        <v>32.56666666666667</v>
      </c>
      <c r="I472" s="231">
        <v>33.233333333333341</v>
      </c>
      <c r="J472" s="231">
        <v>33.716666666666669</v>
      </c>
      <c r="K472" s="230">
        <v>32.75</v>
      </c>
      <c r="L472" s="230">
        <v>31.6</v>
      </c>
      <c r="M472" s="230">
        <v>52.746780000000001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278.3</v>
      </c>
      <c r="D473" s="231">
        <v>279.41666666666669</v>
      </c>
      <c r="E473" s="231">
        <v>276.03333333333336</v>
      </c>
      <c r="F473" s="231">
        <v>273.76666666666665</v>
      </c>
      <c r="G473" s="231">
        <v>270.38333333333333</v>
      </c>
      <c r="H473" s="231">
        <v>281.68333333333339</v>
      </c>
      <c r="I473" s="231">
        <v>285.06666666666672</v>
      </c>
      <c r="J473" s="231">
        <v>287.33333333333343</v>
      </c>
      <c r="K473" s="230">
        <v>282.8</v>
      </c>
      <c r="L473" s="230">
        <v>277.14999999999998</v>
      </c>
      <c r="M473" s="230">
        <v>3.1774499999999999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386.8</v>
      </c>
      <c r="D474" s="231">
        <v>390.68333333333334</v>
      </c>
      <c r="E474" s="231">
        <v>379.41666666666669</v>
      </c>
      <c r="F474" s="231">
        <v>372.03333333333336</v>
      </c>
      <c r="G474" s="231">
        <v>360.76666666666671</v>
      </c>
      <c r="H474" s="231">
        <v>398.06666666666666</v>
      </c>
      <c r="I474" s="231">
        <v>409.33333333333331</v>
      </c>
      <c r="J474" s="231">
        <v>416.71666666666664</v>
      </c>
      <c r="K474" s="230">
        <v>401.95</v>
      </c>
      <c r="L474" s="230">
        <v>383.3</v>
      </c>
      <c r="M474" s="230">
        <v>18.644880000000001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2721.25</v>
      </c>
      <c r="D475" s="231">
        <v>2689.7000000000003</v>
      </c>
      <c r="E475" s="231">
        <v>2639.6500000000005</v>
      </c>
      <c r="F475" s="231">
        <v>2558.0500000000002</v>
      </c>
      <c r="G475" s="231">
        <v>2508.0000000000005</v>
      </c>
      <c r="H475" s="231">
        <v>2771.3000000000006</v>
      </c>
      <c r="I475" s="231">
        <v>2821.3500000000008</v>
      </c>
      <c r="J475" s="231">
        <v>2902.9500000000007</v>
      </c>
      <c r="K475" s="230">
        <v>2739.75</v>
      </c>
      <c r="L475" s="230">
        <v>2608.1</v>
      </c>
      <c r="M475" s="230">
        <v>2.1644899999999998</v>
      </c>
      <c r="N475" s="1"/>
      <c r="O475" s="1"/>
    </row>
    <row r="476" spans="1:15" ht="12.75" customHeight="1">
      <c r="A476" s="30">
        <v>466</v>
      </c>
      <c r="B476" s="216" t="s">
        <v>874</v>
      </c>
      <c r="C476" s="230">
        <v>27.5</v>
      </c>
      <c r="D476" s="231">
        <v>27.816666666666666</v>
      </c>
      <c r="E476" s="231">
        <v>27.033333333333331</v>
      </c>
      <c r="F476" s="231">
        <v>26.566666666666666</v>
      </c>
      <c r="G476" s="231">
        <v>25.783333333333331</v>
      </c>
      <c r="H476" s="231">
        <v>28.283333333333331</v>
      </c>
      <c r="I476" s="231">
        <v>29.06666666666667</v>
      </c>
      <c r="J476" s="231">
        <v>29.533333333333331</v>
      </c>
      <c r="K476" s="230">
        <v>28.6</v>
      </c>
      <c r="L476" s="230">
        <v>27.35</v>
      </c>
      <c r="M476" s="230">
        <v>95.208449999999999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424.75</v>
      </c>
      <c r="D477" s="231">
        <v>427.09999999999997</v>
      </c>
      <c r="E477" s="231">
        <v>414.69999999999993</v>
      </c>
      <c r="F477" s="231">
        <v>404.65</v>
      </c>
      <c r="G477" s="231">
        <v>392.24999999999994</v>
      </c>
      <c r="H477" s="231">
        <v>437.14999999999992</v>
      </c>
      <c r="I477" s="231">
        <v>449.5499999999999</v>
      </c>
      <c r="J477" s="231">
        <v>459.59999999999991</v>
      </c>
      <c r="K477" s="230">
        <v>439.5</v>
      </c>
      <c r="L477" s="230">
        <v>417.05</v>
      </c>
      <c r="M477" s="230">
        <v>6.27522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548.6</v>
      </c>
      <c r="D478" s="231">
        <v>546.48333333333323</v>
      </c>
      <c r="E478" s="231">
        <v>533.21666666666647</v>
      </c>
      <c r="F478" s="231">
        <v>517.83333333333326</v>
      </c>
      <c r="G478" s="231">
        <v>504.56666666666649</v>
      </c>
      <c r="H478" s="231">
        <v>561.86666666666645</v>
      </c>
      <c r="I478" s="231">
        <v>575.1333333333331</v>
      </c>
      <c r="J478" s="231">
        <v>590.51666666666642</v>
      </c>
      <c r="K478" s="230">
        <v>559.75</v>
      </c>
      <c r="L478" s="230">
        <v>531.1</v>
      </c>
      <c r="M478" s="230">
        <v>10.45201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694.4</v>
      </c>
      <c r="D479" s="231">
        <v>699.01666666666677</v>
      </c>
      <c r="E479" s="231">
        <v>688.03333333333353</v>
      </c>
      <c r="F479" s="231">
        <v>681.66666666666674</v>
      </c>
      <c r="G479" s="231">
        <v>670.68333333333351</v>
      </c>
      <c r="H479" s="231">
        <v>705.38333333333355</v>
      </c>
      <c r="I479" s="231">
        <v>716.3666666666669</v>
      </c>
      <c r="J479" s="231">
        <v>722.73333333333358</v>
      </c>
      <c r="K479" s="230">
        <v>710</v>
      </c>
      <c r="L479" s="230">
        <v>692.65</v>
      </c>
      <c r="M479" s="230">
        <v>80.307119999999998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659.4</v>
      </c>
      <c r="D480" s="231">
        <v>661.11666666666667</v>
      </c>
      <c r="E480" s="231">
        <v>654.7833333333333</v>
      </c>
      <c r="F480" s="231">
        <v>650.16666666666663</v>
      </c>
      <c r="G480" s="231">
        <v>643.83333333333326</v>
      </c>
      <c r="H480" s="231">
        <v>665.73333333333335</v>
      </c>
      <c r="I480" s="231">
        <v>672.06666666666661</v>
      </c>
      <c r="J480" s="231">
        <v>676.68333333333339</v>
      </c>
      <c r="K480" s="230">
        <v>667.45</v>
      </c>
      <c r="L480" s="230">
        <v>656.5</v>
      </c>
      <c r="M480" s="230">
        <v>0.64342999999999995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7716.25</v>
      </c>
      <c r="D481" s="231">
        <v>7742.25</v>
      </c>
      <c r="E481" s="231">
        <v>7661.5</v>
      </c>
      <c r="F481" s="231">
        <v>7606.75</v>
      </c>
      <c r="G481" s="231">
        <v>7526</v>
      </c>
      <c r="H481" s="231">
        <v>7797</v>
      </c>
      <c r="I481" s="231">
        <v>7877.75</v>
      </c>
      <c r="J481" s="231">
        <v>7932.5</v>
      </c>
      <c r="K481" s="230">
        <v>7823</v>
      </c>
      <c r="L481" s="230">
        <v>7687.5</v>
      </c>
      <c r="M481" s="230">
        <v>2.8979699999999999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72.099999999999994</v>
      </c>
      <c r="D482" s="231">
        <v>72.966666666666654</v>
      </c>
      <c r="E482" s="231">
        <v>70.933333333333309</v>
      </c>
      <c r="F482" s="231">
        <v>69.766666666666652</v>
      </c>
      <c r="G482" s="231">
        <v>67.733333333333306</v>
      </c>
      <c r="H482" s="231">
        <v>74.133333333333312</v>
      </c>
      <c r="I482" s="231">
        <v>76.166666666666643</v>
      </c>
      <c r="J482" s="231">
        <v>77.333333333333314</v>
      </c>
      <c r="K482" s="230">
        <v>75</v>
      </c>
      <c r="L482" s="230">
        <v>71.8</v>
      </c>
      <c r="M482" s="230">
        <v>120.31576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1385.9</v>
      </c>
      <c r="D483" s="231">
        <v>1386.6166666666668</v>
      </c>
      <c r="E483" s="231">
        <v>1372.2833333333335</v>
      </c>
      <c r="F483" s="231">
        <v>1358.6666666666667</v>
      </c>
      <c r="G483" s="231">
        <v>1344.3333333333335</v>
      </c>
      <c r="H483" s="231">
        <v>1400.2333333333336</v>
      </c>
      <c r="I483" s="231">
        <v>1414.5666666666666</v>
      </c>
      <c r="J483" s="231">
        <v>1428.1833333333336</v>
      </c>
      <c r="K483" s="230">
        <v>1400.95</v>
      </c>
      <c r="L483" s="230">
        <v>1373</v>
      </c>
      <c r="M483" s="230">
        <v>4.0576299999999996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792.4</v>
      </c>
      <c r="D484" s="240">
        <v>795.80000000000007</v>
      </c>
      <c r="E484" s="240">
        <v>785.60000000000014</v>
      </c>
      <c r="F484" s="240">
        <v>778.80000000000007</v>
      </c>
      <c r="G484" s="240">
        <v>768.60000000000014</v>
      </c>
      <c r="H484" s="240">
        <v>802.60000000000014</v>
      </c>
      <c r="I484" s="240">
        <v>812.80000000000018</v>
      </c>
      <c r="J484" s="239">
        <v>819.60000000000014</v>
      </c>
      <c r="K484" s="239">
        <v>806</v>
      </c>
      <c r="L484" s="239">
        <v>789</v>
      </c>
      <c r="M484" s="216">
        <v>10.96632</v>
      </c>
      <c r="N484" s="1"/>
      <c r="O484" s="1"/>
    </row>
    <row r="485" spans="1:15" ht="12.75" customHeight="1">
      <c r="A485" s="30">
        <v>475</v>
      </c>
      <c r="B485" s="239" t="s">
        <v>275</v>
      </c>
      <c r="C485" s="240">
        <v>249</v>
      </c>
      <c r="D485" s="240">
        <v>247.86666666666667</v>
      </c>
      <c r="E485" s="240">
        <v>246.18333333333334</v>
      </c>
      <c r="F485" s="240">
        <v>243.36666666666667</v>
      </c>
      <c r="G485" s="240">
        <v>241.68333333333334</v>
      </c>
      <c r="H485" s="240">
        <v>250.68333333333334</v>
      </c>
      <c r="I485" s="240">
        <v>252.36666666666667</v>
      </c>
      <c r="J485" s="239">
        <v>255.18333333333334</v>
      </c>
      <c r="K485" s="239">
        <v>249.55</v>
      </c>
      <c r="L485" s="239">
        <v>245.05</v>
      </c>
      <c r="M485" s="216">
        <v>1.18936</v>
      </c>
      <c r="N485" s="1"/>
      <c r="O485" s="1"/>
    </row>
    <row r="486" spans="1:15" ht="12.75" customHeight="1">
      <c r="A486" s="30">
        <v>476</v>
      </c>
      <c r="B486" s="239" t="s">
        <v>497</v>
      </c>
      <c r="C486" s="230">
        <v>2101.5500000000002</v>
      </c>
      <c r="D486" s="231">
        <v>2108.1333333333332</v>
      </c>
      <c r="E486" s="231">
        <v>2052.5666666666666</v>
      </c>
      <c r="F486" s="231">
        <v>2003.5833333333335</v>
      </c>
      <c r="G486" s="231">
        <v>1948.0166666666669</v>
      </c>
      <c r="H486" s="231">
        <v>2157.1166666666663</v>
      </c>
      <c r="I486" s="231">
        <v>2212.6833333333329</v>
      </c>
      <c r="J486" s="231">
        <v>2261.6666666666661</v>
      </c>
      <c r="K486" s="230">
        <v>2163.6999999999998</v>
      </c>
      <c r="L486" s="230">
        <v>2059.15</v>
      </c>
      <c r="M486" s="230">
        <v>0.82547000000000004</v>
      </c>
      <c r="N486" s="1"/>
      <c r="O486" s="1"/>
    </row>
    <row r="487" spans="1:15" ht="12.75" customHeight="1">
      <c r="A487" s="30">
        <v>477</v>
      </c>
      <c r="B487" s="239" t="s">
        <v>498</v>
      </c>
      <c r="C487" s="240">
        <v>621.1</v>
      </c>
      <c r="D487" s="240">
        <v>621.5333333333333</v>
      </c>
      <c r="E487" s="240">
        <v>608.06666666666661</v>
      </c>
      <c r="F487" s="240">
        <v>595.0333333333333</v>
      </c>
      <c r="G487" s="240">
        <v>581.56666666666661</v>
      </c>
      <c r="H487" s="240">
        <v>634.56666666666661</v>
      </c>
      <c r="I487" s="240">
        <v>648.0333333333333</v>
      </c>
      <c r="J487" s="239">
        <v>661.06666666666661</v>
      </c>
      <c r="K487" s="239">
        <v>635</v>
      </c>
      <c r="L487" s="239">
        <v>608.5</v>
      </c>
      <c r="M487" s="216">
        <v>5.6881399999999998</v>
      </c>
      <c r="N487" s="1"/>
      <c r="O487" s="1"/>
    </row>
    <row r="488" spans="1:15" ht="12.75" customHeight="1">
      <c r="A488" s="30">
        <v>478</v>
      </c>
      <c r="B488" s="239" t="s">
        <v>499</v>
      </c>
      <c r="C488" s="230">
        <v>316</v>
      </c>
      <c r="D488" s="231">
        <v>316.31666666666666</v>
      </c>
      <c r="E488" s="231">
        <v>314.33333333333331</v>
      </c>
      <c r="F488" s="231">
        <v>312.66666666666663</v>
      </c>
      <c r="G488" s="231">
        <v>310.68333333333328</v>
      </c>
      <c r="H488" s="231">
        <v>317.98333333333335</v>
      </c>
      <c r="I488" s="231">
        <v>319.9666666666667</v>
      </c>
      <c r="J488" s="231">
        <v>321.63333333333338</v>
      </c>
      <c r="K488" s="230">
        <v>318.3</v>
      </c>
      <c r="L488" s="230">
        <v>314.64999999999998</v>
      </c>
      <c r="M488" s="230">
        <v>0.80347999999999997</v>
      </c>
      <c r="N488" s="1"/>
      <c r="O488" s="1"/>
    </row>
    <row r="489" spans="1:15" ht="12.75" customHeight="1">
      <c r="A489" s="30">
        <v>479</v>
      </c>
      <c r="B489" s="239" t="s">
        <v>500</v>
      </c>
      <c r="C489" s="240">
        <v>316.3</v>
      </c>
      <c r="D489" s="240">
        <v>317.7</v>
      </c>
      <c r="E489" s="231">
        <v>311.84999999999997</v>
      </c>
      <c r="F489" s="231">
        <v>307.39999999999998</v>
      </c>
      <c r="G489" s="231">
        <v>301.54999999999995</v>
      </c>
      <c r="H489" s="231">
        <v>322.14999999999998</v>
      </c>
      <c r="I489" s="231">
        <v>328</v>
      </c>
      <c r="J489" s="231">
        <v>332.45</v>
      </c>
      <c r="K489" s="230">
        <v>323.55</v>
      </c>
      <c r="L489" s="230">
        <v>313.25</v>
      </c>
      <c r="M489" s="230">
        <v>1.4259900000000001</v>
      </c>
      <c r="N489" s="1"/>
      <c r="O489" s="1"/>
    </row>
    <row r="490" spans="1:15" ht="12.75" customHeight="1">
      <c r="A490" s="30">
        <v>480</v>
      </c>
      <c r="B490" s="239" t="s">
        <v>501</v>
      </c>
      <c r="C490" s="230">
        <v>285.55</v>
      </c>
      <c r="D490" s="231">
        <v>286.7</v>
      </c>
      <c r="E490" s="231">
        <v>282.89999999999998</v>
      </c>
      <c r="F490" s="231">
        <v>280.25</v>
      </c>
      <c r="G490" s="231">
        <v>276.45</v>
      </c>
      <c r="H490" s="231">
        <v>289.34999999999997</v>
      </c>
      <c r="I490" s="231">
        <v>293.15000000000003</v>
      </c>
      <c r="J490" s="231">
        <v>295.79999999999995</v>
      </c>
      <c r="K490" s="230">
        <v>290.5</v>
      </c>
      <c r="L490" s="230">
        <v>284.05</v>
      </c>
      <c r="M490" s="230">
        <v>0.57181999999999999</v>
      </c>
      <c r="N490" s="1"/>
      <c r="O490" s="1"/>
    </row>
    <row r="491" spans="1:15" ht="12.75" customHeight="1">
      <c r="A491" s="30">
        <v>481</v>
      </c>
      <c r="B491" s="239" t="s">
        <v>276</v>
      </c>
      <c r="C491" s="240">
        <v>1505.45</v>
      </c>
      <c r="D491" s="240">
        <v>1498.2833333333335</v>
      </c>
      <c r="E491" s="231">
        <v>1467.2666666666671</v>
      </c>
      <c r="F491" s="231">
        <v>1429.0833333333335</v>
      </c>
      <c r="G491" s="231">
        <v>1398.0666666666671</v>
      </c>
      <c r="H491" s="231">
        <v>1536.4666666666672</v>
      </c>
      <c r="I491" s="231">
        <v>1567.4833333333336</v>
      </c>
      <c r="J491" s="231">
        <v>1605.6666666666672</v>
      </c>
      <c r="K491" s="230">
        <v>1529.3</v>
      </c>
      <c r="L491" s="230">
        <v>1460.1</v>
      </c>
      <c r="M491" s="230">
        <v>22.156220000000001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1240.5</v>
      </c>
      <c r="D492" s="231">
        <v>1237.5166666666667</v>
      </c>
      <c r="E492" s="231">
        <v>1226.0333333333333</v>
      </c>
      <c r="F492" s="231">
        <v>1211.5666666666666</v>
      </c>
      <c r="G492" s="231">
        <v>1200.0833333333333</v>
      </c>
      <c r="H492" s="231">
        <v>1251.9833333333333</v>
      </c>
      <c r="I492" s="231">
        <v>1263.4666666666665</v>
      </c>
      <c r="J492" s="231">
        <v>1277.9333333333334</v>
      </c>
      <c r="K492" s="230">
        <v>1249</v>
      </c>
      <c r="L492" s="230">
        <v>1223.05</v>
      </c>
      <c r="M492" s="230">
        <v>0.50005999999999995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0">
        <v>283.75</v>
      </c>
      <c r="D493" s="240">
        <v>283.84999999999997</v>
      </c>
      <c r="E493" s="231">
        <v>279.69999999999993</v>
      </c>
      <c r="F493" s="231">
        <v>275.64999999999998</v>
      </c>
      <c r="G493" s="231">
        <v>271.49999999999994</v>
      </c>
      <c r="H493" s="231">
        <v>287.89999999999992</v>
      </c>
      <c r="I493" s="231">
        <v>292.0499999999999</v>
      </c>
      <c r="J493" s="231">
        <v>296.09999999999991</v>
      </c>
      <c r="K493" s="230">
        <v>288</v>
      </c>
      <c r="L493" s="230">
        <v>279.8</v>
      </c>
      <c r="M493" s="230">
        <v>119.33072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365.05</v>
      </c>
      <c r="D494" s="231">
        <v>364.75</v>
      </c>
      <c r="E494" s="231">
        <v>360.3</v>
      </c>
      <c r="F494" s="231">
        <v>355.55</v>
      </c>
      <c r="G494" s="231">
        <v>351.1</v>
      </c>
      <c r="H494" s="231">
        <v>369.5</v>
      </c>
      <c r="I494" s="231">
        <v>373.95000000000005</v>
      </c>
      <c r="J494" s="231">
        <v>378.7</v>
      </c>
      <c r="K494" s="230">
        <v>369.2</v>
      </c>
      <c r="L494" s="230">
        <v>360</v>
      </c>
      <c r="M494" s="230">
        <v>0.72330000000000005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0">
        <v>1946.6</v>
      </c>
      <c r="D495" s="240">
        <v>1944.8999999999999</v>
      </c>
      <c r="E495" s="231">
        <v>1932.7999999999997</v>
      </c>
      <c r="F495" s="231">
        <v>1918.9999999999998</v>
      </c>
      <c r="G495" s="231">
        <v>1906.8999999999996</v>
      </c>
      <c r="H495" s="231">
        <v>1958.6999999999998</v>
      </c>
      <c r="I495" s="231">
        <v>1970.7999999999997</v>
      </c>
      <c r="J495" s="231">
        <v>1984.6</v>
      </c>
      <c r="K495" s="230">
        <v>1957</v>
      </c>
      <c r="L495" s="230">
        <v>1931.1</v>
      </c>
      <c r="M495" s="230">
        <v>0.16467999999999999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6.8</v>
      </c>
      <c r="D496" s="240">
        <v>6.8666666666666671</v>
      </c>
      <c r="E496" s="231">
        <v>6.7333333333333343</v>
      </c>
      <c r="F496" s="231">
        <v>6.666666666666667</v>
      </c>
      <c r="G496" s="231">
        <v>6.5333333333333341</v>
      </c>
      <c r="H496" s="231">
        <v>6.9333333333333345</v>
      </c>
      <c r="I496" s="231">
        <v>7.0666666666666673</v>
      </c>
      <c r="J496" s="231">
        <v>7.1333333333333346</v>
      </c>
      <c r="K496" s="230">
        <v>7</v>
      </c>
      <c r="L496" s="230">
        <v>6.8</v>
      </c>
      <c r="M496" s="230">
        <v>319.86883999999998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0">
        <v>803.75</v>
      </c>
      <c r="D497" s="240">
        <v>804.43333333333339</v>
      </c>
      <c r="E497" s="231">
        <v>800.41666666666674</v>
      </c>
      <c r="F497" s="231">
        <v>797.08333333333337</v>
      </c>
      <c r="G497" s="231">
        <v>793.06666666666672</v>
      </c>
      <c r="H497" s="231">
        <v>807.76666666666677</v>
      </c>
      <c r="I497" s="231">
        <v>811.78333333333342</v>
      </c>
      <c r="J497" s="231">
        <v>815.11666666666679</v>
      </c>
      <c r="K497" s="230">
        <v>808.45</v>
      </c>
      <c r="L497" s="230">
        <v>801.1</v>
      </c>
      <c r="M497" s="230">
        <v>9.4065399999999997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0">
        <v>227.45</v>
      </c>
      <c r="D498" s="240">
        <v>229.5</v>
      </c>
      <c r="E498" s="231">
        <v>224.05</v>
      </c>
      <c r="F498" s="231">
        <v>220.65</v>
      </c>
      <c r="G498" s="231">
        <v>215.20000000000002</v>
      </c>
      <c r="H498" s="231">
        <v>232.9</v>
      </c>
      <c r="I498" s="231">
        <v>238.35</v>
      </c>
      <c r="J498" s="231">
        <v>241.75</v>
      </c>
      <c r="K498" s="230">
        <v>234.95</v>
      </c>
      <c r="L498" s="230">
        <v>226.1</v>
      </c>
      <c r="M498" s="230">
        <v>4.4665900000000001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0">
        <v>95.6</v>
      </c>
      <c r="D499" s="240">
        <v>95.766666666666652</v>
      </c>
      <c r="E499" s="231">
        <v>94.683333333333309</v>
      </c>
      <c r="F499" s="231">
        <v>93.766666666666652</v>
      </c>
      <c r="G499" s="231">
        <v>92.683333333333309</v>
      </c>
      <c r="H499" s="231">
        <v>96.683333333333309</v>
      </c>
      <c r="I499" s="231">
        <v>97.766666666666652</v>
      </c>
      <c r="J499" s="231">
        <v>98.683333333333309</v>
      </c>
      <c r="K499" s="230">
        <v>96.85</v>
      </c>
      <c r="L499" s="230">
        <v>94.85</v>
      </c>
      <c r="M499" s="230">
        <v>29.879729999999999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0">
        <v>768.35</v>
      </c>
      <c r="D500" s="240">
        <v>777.13333333333333</v>
      </c>
      <c r="E500" s="231">
        <v>751.2166666666667</v>
      </c>
      <c r="F500" s="231">
        <v>734.08333333333337</v>
      </c>
      <c r="G500" s="231">
        <v>708.16666666666674</v>
      </c>
      <c r="H500" s="231">
        <v>794.26666666666665</v>
      </c>
      <c r="I500" s="231">
        <v>820.18333333333339</v>
      </c>
      <c r="J500" s="231">
        <v>837.31666666666661</v>
      </c>
      <c r="K500" s="230">
        <v>803.05</v>
      </c>
      <c r="L500" s="230">
        <v>760</v>
      </c>
      <c r="M500" s="230">
        <v>2.61741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0">
        <v>1333.45</v>
      </c>
      <c r="D501" s="240">
        <v>1337.3333333333335</v>
      </c>
      <c r="E501" s="231">
        <v>1322.2666666666669</v>
      </c>
      <c r="F501" s="231">
        <v>1311.0833333333335</v>
      </c>
      <c r="G501" s="231">
        <v>1296.0166666666669</v>
      </c>
      <c r="H501" s="231">
        <v>1348.5166666666669</v>
      </c>
      <c r="I501" s="231">
        <v>1363.5833333333335</v>
      </c>
      <c r="J501" s="231">
        <v>1374.7666666666669</v>
      </c>
      <c r="K501" s="230">
        <v>1352.4</v>
      </c>
      <c r="L501" s="230">
        <v>1326.15</v>
      </c>
      <c r="M501" s="230">
        <v>0.76056000000000001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382.3</v>
      </c>
      <c r="D502" s="240">
        <v>381.93333333333334</v>
      </c>
      <c r="E502" s="231">
        <v>380.41666666666669</v>
      </c>
      <c r="F502" s="231">
        <v>378.53333333333336</v>
      </c>
      <c r="G502" s="231">
        <v>377.01666666666671</v>
      </c>
      <c r="H502" s="231">
        <v>383.81666666666666</v>
      </c>
      <c r="I502" s="231">
        <v>385.33333333333331</v>
      </c>
      <c r="J502" s="231">
        <v>387.21666666666664</v>
      </c>
      <c r="K502" s="230">
        <v>383.45</v>
      </c>
      <c r="L502" s="230">
        <v>380.05</v>
      </c>
      <c r="M502" s="230">
        <v>28.583490000000001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171.15</v>
      </c>
      <c r="D503" s="240">
        <v>172.11666666666665</v>
      </c>
      <c r="E503" s="231">
        <v>168.23333333333329</v>
      </c>
      <c r="F503" s="231">
        <v>165.31666666666663</v>
      </c>
      <c r="G503" s="231">
        <v>161.43333333333328</v>
      </c>
      <c r="H503" s="231">
        <v>175.0333333333333</v>
      </c>
      <c r="I503" s="231">
        <v>178.91666666666669</v>
      </c>
      <c r="J503" s="231">
        <v>181.83333333333331</v>
      </c>
      <c r="K503" s="230">
        <v>176</v>
      </c>
      <c r="L503" s="230">
        <v>169.2</v>
      </c>
      <c r="M503" s="230">
        <v>11.283440000000001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16.100000000000001</v>
      </c>
      <c r="D504" s="240">
        <v>16.116666666666667</v>
      </c>
      <c r="E504" s="231">
        <v>15.983333333333334</v>
      </c>
      <c r="F504" s="231">
        <v>15.866666666666667</v>
      </c>
      <c r="G504" s="231">
        <v>15.733333333333334</v>
      </c>
      <c r="H504" s="231">
        <v>16.233333333333334</v>
      </c>
      <c r="I504" s="231">
        <v>16.366666666666667</v>
      </c>
      <c r="J504" s="231">
        <v>16.483333333333334</v>
      </c>
      <c r="K504" s="230">
        <v>16.25</v>
      </c>
      <c r="L504" s="230">
        <v>16</v>
      </c>
      <c r="M504" s="230">
        <v>767.80927999999994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10430.799999999999</v>
      </c>
      <c r="D505" s="240">
        <v>10355.583333333334</v>
      </c>
      <c r="E505" s="231">
        <v>10227.216666666667</v>
      </c>
      <c r="F505" s="231">
        <v>10023.633333333333</v>
      </c>
      <c r="G505" s="231">
        <v>9895.2666666666664</v>
      </c>
      <c r="H505" s="231">
        <v>10559.166666666668</v>
      </c>
      <c r="I505" s="231">
        <v>10687.533333333333</v>
      </c>
      <c r="J505" s="231">
        <v>10891.116666666669</v>
      </c>
      <c r="K505" s="230">
        <v>10483.950000000001</v>
      </c>
      <c r="L505" s="230">
        <v>10152</v>
      </c>
      <c r="M505" s="230">
        <v>6.6239999999999993E-2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0">
        <v>189.45</v>
      </c>
      <c r="D506" s="231">
        <v>190.43333333333331</v>
      </c>
      <c r="E506" s="231">
        <v>188.01666666666662</v>
      </c>
      <c r="F506" s="231">
        <v>186.58333333333331</v>
      </c>
      <c r="G506" s="231">
        <v>184.16666666666663</v>
      </c>
      <c r="H506" s="231">
        <v>191.86666666666662</v>
      </c>
      <c r="I506" s="231">
        <v>194.2833333333333</v>
      </c>
      <c r="J506" s="230">
        <v>195.71666666666661</v>
      </c>
      <c r="K506" s="230">
        <v>192.85</v>
      </c>
      <c r="L506" s="230">
        <v>189</v>
      </c>
      <c r="M506" s="216">
        <v>44.01972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0">
        <v>305.60000000000002</v>
      </c>
      <c r="D507" s="231">
        <v>304.95</v>
      </c>
      <c r="E507" s="231">
        <v>300.89999999999998</v>
      </c>
      <c r="F507" s="231">
        <v>296.2</v>
      </c>
      <c r="G507" s="231">
        <v>292.14999999999998</v>
      </c>
      <c r="H507" s="231">
        <v>309.64999999999998</v>
      </c>
      <c r="I507" s="231">
        <v>313.70000000000005</v>
      </c>
      <c r="J507" s="230">
        <v>318.39999999999998</v>
      </c>
      <c r="K507" s="230">
        <v>309</v>
      </c>
      <c r="L507" s="230">
        <v>300.25</v>
      </c>
      <c r="M507" s="216">
        <v>8.2764199999999999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60.95</v>
      </c>
      <c r="D508" s="240">
        <v>61.983333333333327</v>
      </c>
      <c r="E508" s="231">
        <v>59.266666666666652</v>
      </c>
      <c r="F508" s="231">
        <v>57.583333333333321</v>
      </c>
      <c r="G508" s="231">
        <v>54.866666666666646</v>
      </c>
      <c r="H508" s="231">
        <v>63.666666666666657</v>
      </c>
      <c r="I508" s="231">
        <v>66.38333333333334</v>
      </c>
      <c r="J508" s="231">
        <v>68.066666666666663</v>
      </c>
      <c r="K508" s="230">
        <v>64.7</v>
      </c>
      <c r="L508" s="230">
        <v>60.3</v>
      </c>
      <c r="M508" s="230">
        <v>1278.54883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524.95000000000005</v>
      </c>
      <c r="D509" s="240">
        <v>525.76666666666677</v>
      </c>
      <c r="E509" s="231">
        <v>520.68333333333351</v>
      </c>
      <c r="F509" s="231">
        <v>516.41666666666674</v>
      </c>
      <c r="G509" s="231">
        <v>511.33333333333348</v>
      </c>
      <c r="H509" s="231">
        <v>530.03333333333353</v>
      </c>
      <c r="I509" s="231">
        <v>535.11666666666679</v>
      </c>
      <c r="J509" s="231">
        <v>539.38333333333355</v>
      </c>
      <c r="K509" s="230">
        <v>530.85</v>
      </c>
      <c r="L509" s="230">
        <v>521.5</v>
      </c>
      <c r="M509" s="230">
        <v>10.42675</v>
      </c>
      <c r="N509" s="1"/>
      <c r="O509" s="1"/>
    </row>
    <row r="510" spans="1:15" ht="12.75" customHeight="1">
      <c r="A510" s="263">
        <v>500</v>
      </c>
      <c r="B510" s="216" t="s">
        <v>508</v>
      </c>
      <c r="C510" s="240">
        <v>1512</v>
      </c>
      <c r="D510" s="231">
        <v>1520.6666666666667</v>
      </c>
      <c r="E510" s="231">
        <v>1501.3333333333335</v>
      </c>
      <c r="F510" s="231">
        <v>1490.6666666666667</v>
      </c>
      <c r="G510" s="231">
        <v>1471.3333333333335</v>
      </c>
      <c r="H510" s="231">
        <v>1531.3333333333335</v>
      </c>
      <c r="I510" s="231">
        <v>1550.666666666667</v>
      </c>
      <c r="J510" s="230">
        <v>1561.3333333333335</v>
      </c>
      <c r="K510" s="230">
        <v>1540</v>
      </c>
      <c r="L510" s="230">
        <v>1510</v>
      </c>
      <c r="M510" s="216">
        <v>9.9330000000000002E-2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1354.25</v>
      </c>
      <c r="D511" s="240">
        <v>1370.6833333333334</v>
      </c>
      <c r="E511" s="231">
        <v>1334.5666666666668</v>
      </c>
      <c r="F511" s="231">
        <v>1314.8833333333334</v>
      </c>
      <c r="G511" s="231">
        <v>1278.7666666666669</v>
      </c>
      <c r="H511" s="231">
        <v>1390.3666666666668</v>
      </c>
      <c r="I511" s="231">
        <v>1426.4833333333336</v>
      </c>
      <c r="J511" s="231">
        <v>1446.1666666666667</v>
      </c>
      <c r="K511" s="230">
        <v>1406.8</v>
      </c>
      <c r="L511" s="230">
        <v>1351</v>
      </c>
      <c r="M511" s="230">
        <v>0.44766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E20" sqref="E2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62"/>
      <c r="B5" s="363"/>
      <c r="C5" s="362"/>
      <c r="D5" s="363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64" t="s">
        <v>511</v>
      </c>
      <c r="C7" s="363"/>
      <c r="D7" s="7">
        <f>Main!B10</f>
        <v>45056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45055</v>
      </c>
      <c r="B10" s="29">
        <v>539773</v>
      </c>
      <c r="C10" s="28" t="s">
        <v>963</v>
      </c>
      <c r="D10" s="28" t="s">
        <v>964</v>
      </c>
      <c r="E10" s="28" t="s">
        <v>521</v>
      </c>
      <c r="F10" s="85">
        <v>1380102</v>
      </c>
      <c r="G10" s="29">
        <v>2.73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45055</v>
      </c>
      <c r="B11" s="29">
        <v>539773</v>
      </c>
      <c r="C11" s="28" t="s">
        <v>963</v>
      </c>
      <c r="D11" s="28" t="s">
        <v>964</v>
      </c>
      <c r="E11" s="28" t="s">
        <v>520</v>
      </c>
      <c r="F11" s="85">
        <v>1380102</v>
      </c>
      <c r="G11" s="29">
        <v>2.61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45055</v>
      </c>
      <c r="B12" s="29">
        <v>517546</v>
      </c>
      <c r="C12" s="28" t="s">
        <v>997</v>
      </c>
      <c r="D12" s="28" t="s">
        <v>998</v>
      </c>
      <c r="E12" s="28" t="s">
        <v>521</v>
      </c>
      <c r="F12" s="85">
        <v>854998</v>
      </c>
      <c r="G12" s="29">
        <v>25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45055</v>
      </c>
      <c r="B13" s="29">
        <v>517546</v>
      </c>
      <c r="C13" s="28" t="s">
        <v>997</v>
      </c>
      <c r="D13" s="28" t="s">
        <v>999</v>
      </c>
      <c r="E13" s="28" t="s">
        <v>520</v>
      </c>
      <c r="F13" s="85">
        <v>54678</v>
      </c>
      <c r="G13" s="29">
        <v>25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45055</v>
      </c>
      <c r="B14" s="29">
        <v>517546</v>
      </c>
      <c r="C14" s="28" t="s">
        <v>997</v>
      </c>
      <c r="D14" s="28" t="s">
        <v>1000</v>
      </c>
      <c r="E14" s="28" t="s">
        <v>520</v>
      </c>
      <c r="F14" s="85">
        <v>100000</v>
      </c>
      <c r="G14" s="29">
        <v>25.21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45055</v>
      </c>
      <c r="B15" s="29">
        <v>517546</v>
      </c>
      <c r="C15" s="28" t="s">
        <v>997</v>
      </c>
      <c r="D15" s="28" t="s">
        <v>1001</v>
      </c>
      <c r="E15" s="28" t="s">
        <v>520</v>
      </c>
      <c r="F15" s="85">
        <v>100000</v>
      </c>
      <c r="G15" s="29">
        <v>25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45055</v>
      </c>
      <c r="B16" s="29">
        <v>517546</v>
      </c>
      <c r="C16" s="28" t="s">
        <v>997</v>
      </c>
      <c r="D16" s="28" t="s">
        <v>1002</v>
      </c>
      <c r="E16" s="28" t="s">
        <v>520</v>
      </c>
      <c r="F16" s="85">
        <v>100000</v>
      </c>
      <c r="G16" s="29">
        <v>25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45055</v>
      </c>
      <c r="B17" s="29">
        <v>517546</v>
      </c>
      <c r="C17" s="28" t="s">
        <v>997</v>
      </c>
      <c r="D17" s="28" t="s">
        <v>1003</v>
      </c>
      <c r="E17" s="28" t="s">
        <v>520</v>
      </c>
      <c r="F17" s="85">
        <v>200000</v>
      </c>
      <c r="G17" s="29">
        <v>25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45055</v>
      </c>
      <c r="B18" s="29">
        <v>517546</v>
      </c>
      <c r="C18" s="28" t="s">
        <v>997</v>
      </c>
      <c r="D18" s="28" t="s">
        <v>1004</v>
      </c>
      <c r="E18" s="28" t="s">
        <v>520</v>
      </c>
      <c r="F18" s="85">
        <v>80060</v>
      </c>
      <c r="G18" s="29">
        <v>25.01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45055</v>
      </c>
      <c r="B19" s="29">
        <v>517546</v>
      </c>
      <c r="C19" s="28" t="s">
        <v>997</v>
      </c>
      <c r="D19" s="28" t="s">
        <v>1004</v>
      </c>
      <c r="E19" s="28" t="s">
        <v>521</v>
      </c>
      <c r="F19" s="85">
        <v>40000</v>
      </c>
      <c r="G19" s="29">
        <v>25.45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45055</v>
      </c>
      <c r="B20" s="29">
        <v>517546</v>
      </c>
      <c r="C20" s="28" t="s">
        <v>997</v>
      </c>
      <c r="D20" s="28" t="s">
        <v>1005</v>
      </c>
      <c r="E20" s="28" t="s">
        <v>520</v>
      </c>
      <c r="F20" s="85">
        <v>200000</v>
      </c>
      <c r="G20" s="29">
        <v>25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45055</v>
      </c>
      <c r="B21" s="29">
        <v>543678</v>
      </c>
      <c r="C21" s="28" t="s">
        <v>1006</v>
      </c>
      <c r="D21" s="28" t="s">
        <v>1007</v>
      </c>
      <c r="E21" s="28" t="s">
        <v>520</v>
      </c>
      <c r="F21" s="85">
        <v>64000</v>
      </c>
      <c r="G21" s="29">
        <v>30.01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45055</v>
      </c>
      <c r="B22" s="29">
        <v>543497</v>
      </c>
      <c r="C22" s="28" t="s">
        <v>965</v>
      </c>
      <c r="D22" s="28" t="s">
        <v>966</v>
      </c>
      <c r="E22" s="28" t="s">
        <v>520</v>
      </c>
      <c r="F22" s="85">
        <v>80000</v>
      </c>
      <c r="G22" s="29">
        <v>44.4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45055</v>
      </c>
      <c r="B23" s="29">
        <v>543497</v>
      </c>
      <c r="C23" s="28" t="s">
        <v>965</v>
      </c>
      <c r="D23" s="28" t="s">
        <v>1008</v>
      </c>
      <c r="E23" s="28" t="s">
        <v>521</v>
      </c>
      <c r="F23" s="85">
        <v>110400</v>
      </c>
      <c r="G23" s="29">
        <v>44.33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45055</v>
      </c>
      <c r="B24" s="29">
        <v>518017</v>
      </c>
      <c r="C24" s="28" t="s">
        <v>1009</v>
      </c>
      <c r="D24" s="28" t="s">
        <v>1010</v>
      </c>
      <c r="E24" s="28" t="s">
        <v>521</v>
      </c>
      <c r="F24" s="85">
        <v>185328</v>
      </c>
      <c r="G24" s="29">
        <v>68.14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45055</v>
      </c>
      <c r="B25" s="29">
        <v>500068</v>
      </c>
      <c r="C25" s="28" t="s">
        <v>1011</v>
      </c>
      <c r="D25" s="28" t="s">
        <v>1012</v>
      </c>
      <c r="E25" s="28" t="s">
        <v>521</v>
      </c>
      <c r="F25" s="85">
        <v>19173</v>
      </c>
      <c r="G25" s="29">
        <v>7975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45055</v>
      </c>
      <c r="B26" s="29">
        <v>500068</v>
      </c>
      <c r="C26" s="28" t="s">
        <v>1011</v>
      </c>
      <c r="D26" s="28" t="s">
        <v>1012</v>
      </c>
      <c r="E26" s="28" t="s">
        <v>520</v>
      </c>
      <c r="F26" s="85">
        <v>19175</v>
      </c>
      <c r="G26" s="29">
        <v>7975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45055</v>
      </c>
      <c r="B27" s="29">
        <v>517170</v>
      </c>
      <c r="C27" s="28" t="s">
        <v>1013</v>
      </c>
      <c r="D27" s="28" t="s">
        <v>1014</v>
      </c>
      <c r="E27" s="28" t="s">
        <v>521</v>
      </c>
      <c r="F27" s="85">
        <v>185342</v>
      </c>
      <c r="G27" s="29">
        <v>44.92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45055</v>
      </c>
      <c r="B28" s="29">
        <v>512441</v>
      </c>
      <c r="C28" s="28" t="s">
        <v>952</v>
      </c>
      <c r="D28" s="28" t="s">
        <v>968</v>
      </c>
      <c r="E28" s="28" t="s">
        <v>521</v>
      </c>
      <c r="F28" s="85">
        <v>16864</v>
      </c>
      <c r="G28" s="29">
        <v>31.27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45055</v>
      </c>
      <c r="B29" s="29">
        <v>524444</v>
      </c>
      <c r="C29" s="28" t="s">
        <v>1015</v>
      </c>
      <c r="D29" s="28" t="s">
        <v>1016</v>
      </c>
      <c r="E29" s="28" t="s">
        <v>520</v>
      </c>
      <c r="F29" s="85">
        <v>4000000</v>
      </c>
      <c r="G29" s="29">
        <v>2.69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45055</v>
      </c>
      <c r="B30" s="29">
        <v>542802</v>
      </c>
      <c r="C30" s="28" t="s">
        <v>932</v>
      </c>
      <c r="D30" s="28" t="s">
        <v>969</v>
      </c>
      <c r="E30" s="28" t="s">
        <v>521</v>
      </c>
      <c r="F30" s="85">
        <v>3250000</v>
      </c>
      <c r="G30" s="29">
        <v>5.78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45055</v>
      </c>
      <c r="B31" s="29">
        <v>542802</v>
      </c>
      <c r="C31" s="28" t="s">
        <v>932</v>
      </c>
      <c r="D31" s="28" t="s">
        <v>1017</v>
      </c>
      <c r="E31" s="28" t="s">
        <v>521</v>
      </c>
      <c r="F31" s="85">
        <v>505233</v>
      </c>
      <c r="G31" s="29">
        <v>5.53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45055</v>
      </c>
      <c r="B32" s="29">
        <v>542802</v>
      </c>
      <c r="C32" s="28" t="s">
        <v>932</v>
      </c>
      <c r="D32" s="28" t="s">
        <v>1017</v>
      </c>
      <c r="E32" s="28" t="s">
        <v>520</v>
      </c>
      <c r="F32" s="85">
        <v>753326</v>
      </c>
      <c r="G32" s="29">
        <v>5.61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45055</v>
      </c>
      <c r="B33" s="29">
        <v>542802</v>
      </c>
      <c r="C33" s="28" t="s">
        <v>932</v>
      </c>
      <c r="D33" s="28" t="s">
        <v>1018</v>
      </c>
      <c r="E33" s="28" t="s">
        <v>520</v>
      </c>
      <c r="F33" s="85">
        <v>1192115</v>
      </c>
      <c r="G33" s="29">
        <v>5.92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45055</v>
      </c>
      <c r="B34" s="29">
        <v>542802</v>
      </c>
      <c r="C34" s="28" t="s">
        <v>932</v>
      </c>
      <c r="D34" s="28" t="s">
        <v>1018</v>
      </c>
      <c r="E34" s="28" t="s">
        <v>521</v>
      </c>
      <c r="F34" s="85">
        <v>1192115</v>
      </c>
      <c r="G34" s="29">
        <v>5.82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45055</v>
      </c>
      <c r="B35" s="29">
        <v>542802</v>
      </c>
      <c r="C35" s="28" t="s">
        <v>932</v>
      </c>
      <c r="D35" s="28" t="s">
        <v>1019</v>
      </c>
      <c r="E35" s="28" t="s">
        <v>520</v>
      </c>
      <c r="F35" s="85">
        <v>912187</v>
      </c>
      <c r="G35" s="29">
        <v>5.67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45055</v>
      </c>
      <c r="B36" s="29">
        <v>542802</v>
      </c>
      <c r="C36" s="28" t="s">
        <v>932</v>
      </c>
      <c r="D36" s="28" t="s">
        <v>1019</v>
      </c>
      <c r="E36" s="28" t="s">
        <v>521</v>
      </c>
      <c r="F36" s="85">
        <v>812187</v>
      </c>
      <c r="G36" s="29">
        <v>5.9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45055</v>
      </c>
      <c r="B37" s="29">
        <v>542802</v>
      </c>
      <c r="C37" s="28" t="s">
        <v>932</v>
      </c>
      <c r="D37" s="28" t="s">
        <v>1020</v>
      </c>
      <c r="E37" s="28" t="s">
        <v>520</v>
      </c>
      <c r="F37" s="85">
        <v>842864</v>
      </c>
      <c r="G37" s="29">
        <v>5.98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45055</v>
      </c>
      <c r="B38" s="29">
        <v>542802</v>
      </c>
      <c r="C38" s="28" t="s">
        <v>932</v>
      </c>
      <c r="D38" s="28" t="s">
        <v>1020</v>
      </c>
      <c r="E38" s="28" t="s">
        <v>521</v>
      </c>
      <c r="F38" s="85">
        <v>842864</v>
      </c>
      <c r="G38" s="29">
        <v>5.92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45055</v>
      </c>
      <c r="B39" s="29">
        <v>513309</v>
      </c>
      <c r="C39" s="28" t="s">
        <v>944</v>
      </c>
      <c r="D39" s="28" t="s">
        <v>1021</v>
      </c>
      <c r="E39" s="28" t="s">
        <v>521</v>
      </c>
      <c r="F39" s="85">
        <v>72909</v>
      </c>
      <c r="G39" s="29">
        <v>19.510000000000002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45055</v>
      </c>
      <c r="B40" s="29">
        <v>513309</v>
      </c>
      <c r="C40" s="28" t="s">
        <v>944</v>
      </c>
      <c r="D40" s="28" t="s">
        <v>953</v>
      </c>
      <c r="E40" s="28" t="s">
        <v>521</v>
      </c>
      <c r="F40" s="85">
        <v>52408</v>
      </c>
      <c r="G40" s="29">
        <v>19.59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45055</v>
      </c>
      <c r="B41" s="29">
        <v>513309</v>
      </c>
      <c r="C41" s="28" t="s">
        <v>944</v>
      </c>
      <c r="D41" s="28" t="s">
        <v>1022</v>
      </c>
      <c r="E41" s="28" t="s">
        <v>520</v>
      </c>
      <c r="F41" s="85">
        <v>27000</v>
      </c>
      <c r="G41" s="29">
        <v>19.28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45055</v>
      </c>
      <c r="B42" s="29">
        <v>513309</v>
      </c>
      <c r="C42" s="28" t="s">
        <v>944</v>
      </c>
      <c r="D42" s="28" t="s">
        <v>1023</v>
      </c>
      <c r="E42" s="28" t="s">
        <v>520</v>
      </c>
      <c r="F42" s="85">
        <v>35000</v>
      </c>
      <c r="G42" s="29">
        <v>19.5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45055</v>
      </c>
      <c r="B43" s="29">
        <v>532467</v>
      </c>
      <c r="C43" s="28" t="s">
        <v>1024</v>
      </c>
      <c r="D43" s="28" t="s">
        <v>1025</v>
      </c>
      <c r="E43" s="28" t="s">
        <v>520</v>
      </c>
      <c r="F43" s="85">
        <v>65920</v>
      </c>
      <c r="G43" s="29">
        <v>108.41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45055</v>
      </c>
      <c r="B44" s="29">
        <v>532467</v>
      </c>
      <c r="C44" s="28" t="s">
        <v>1024</v>
      </c>
      <c r="D44" s="28" t="s">
        <v>1026</v>
      </c>
      <c r="E44" s="28" t="s">
        <v>521</v>
      </c>
      <c r="F44" s="85">
        <v>53328</v>
      </c>
      <c r="G44" s="29">
        <v>110.04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45055</v>
      </c>
      <c r="B45" s="29">
        <v>511628</v>
      </c>
      <c r="C45" s="28" t="s">
        <v>970</v>
      </c>
      <c r="D45" s="28" t="s">
        <v>971</v>
      </c>
      <c r="E45" s="28" t="s">
        <v>521</v>
      </c>
      <c r="F45" s="85">
        <v>30000</v>
      </c>
      <c r="G45" s="29">
        <v>432.7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45055</v>
      </c>
      <c r="B46" s="29">
        <v>511628</v>
      </c>
      <c r="C46" s="28" t="s">
        <v>970</v>
      </c>
      <c r="D46" s="28" t="s">
        <v>972</v>
      </c>
      <c r="E46" s="28" t="s">
        <v>521</v>
      </c>
      <c r="F46" s="85">
        <v>435</v>
      </c>
      <c r="G46" s="29">
        <v>445.52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45055</v>
      </c>
      <c r="B47" s="29">
        <v>511628</v>
      </c>
      <c r="C47" s="28" t="s">
        <v>970</v>
      </c>
      <c r="D47" s="28" t="s">
        <v>972</v>
      </c>
      <c r="E47" s="28" t="s">
        <v>520</v>
      </c>
      <c r="F47" s="85">
        <v>30250</v>
      </c>
      <c r="G47" s="29">
        <v>432.78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45055</v>
      </c>
      <c r="B48" s="29">
        <v>538895</v>
      </c>
      <c r="C48" s="28" t="s">
        <v>1027</v>
      </c>
      <c r="D48" s="28" t="s">
        <v>1028</v>
      </c>
      <c r="E48" s="28" t="s">
        <v>521</v>
      </c>
      <c r="F48" s="85">
        <v>52300</v>
      </c>
      <c r="G48" s="29">
        <v>27.22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45055</v>
      </c>
      <c r="B49" s="29">
        <v>538895</v>
      </c>
      <c r="C49" s="28" t="s">
        <v>1027</v>
      </c>
      <c r="D49" s="28" t="s">
        <v>1029</v>
      </c>
      <c r="E49" s="28" t="s">
        <v>520</v>
      </c>
      <c r="F49" s="85">
        <v>72200</v>
      </c>
      <c r="G49" s="29">
        <v>26.41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45055</v>
      </c>
      <c r="B50" s="29">
        <v>538895</v>
      </c>
      <c r="C50" s="28" t="s">
        <v>1027</v>
      </c>
      <c r="D50" s="28" t="s">
        <v>1030</v>
      </c>
      <c r="E50" s="28" t="s">
        <v>520</v>
      </c>
      <c r="F50" s="85">
        <v>73400</v>
      </c>
      <c r="G50" s="29">
        <v>27.23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45055</v>
      </c>
      <c r="B51" s="29">
        <v>509040</v>
      </c>
      <c r="C51" s="28" t="s">
        <v>1031</v>
      </c>
      <c r="D51" s="28" t="s">
        <v>1032</v>
      </c>
      <c r="E51" s="28" t="s">
        <v>521</v>
      </c>
      <c r="F51" s="85">
        <v>15621</v>
      </c>
      <c r="G51" s="29">
        <v>70.81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45055</v>
      </c>
      <c r="B52" s="29">
        <v>509040</v>
      </c>
      <c r="C52" s="28" t="s">
        <v>1031</v>
      </c>
      <c r="D52" s="28" t="s">
        <v>1032</v>
      </c>
      <c r="E52" s="28" t="s">
        <v>520</v>
      </c>
      <c r="F52" s="85">
        <v>2</v>
      </c>
      <c r="G52" s="29">
        <v>64.45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45055</v>
      </c>
      <c r="B53" s="29">
        <v>540243</v>
      </c>
      <c r="C53" s="28" t="s">
        <v>1033</v>
      </c>
      <c r="D53" s="28" t="s">
        <v>1034</v>
      </c>
      <c r="E53" s="28" t="s">
        <v>520</v>
      </c>
      <c r="F53" s="85">
        <v>16000</v>
      </c>
      <c r="G53" s="29">
        <v>19.05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45055</v>
      </c>
      <c r="B54" s="29">
        <v>540243</v>
      </c>
      <c r="C54" s="28" t="s">
        <v>1033</v>
      </c>
      <c r="D54" s="28" t="s">
        <v>1035</v>
      </c>
      <c r="E54" s="28" t="s">
        <v>521</v>
      </c>
      <c r="F54" s="85">
        <v>24069</v>
      </c>
      <c r="G54" s="29">
        <v>19.05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45055</v>
      </c>
      <c r="B55" s="29">
        <v>538923</v>
      </c>
      <c r="C55" s="28" t="s">
        <v>1036</v>
      </c>
      <c r="D55" s="28" t="s">
        <v>1037</v>
      </c>
      <c r="E55" s="28" t="s">
        <v>521</v>
      </c>
      <c r="F55" s="85">
        <v>23635</v>
      </c>
      <c r="G55" s="29">
        <v>51.5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45055</v>
      </c>
      <c r="B56" s="29">
        <v>538923</v>
      </c>
      <c r="C56" s="28" t="s">
        <v>1036</v>
      </c>
      <c r="D56" s="28" t="s">
        <v>1038</v>
      </c>
      <c r="E56" s="28" t="s">
        <v>520</v>
      </c>
      <c r="F56" s="85">
        <v>26000</v>
      </c>
      <c r="G56" s="29">
        <v>51.47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45055</v>
      </c>
      <c r="B57" s="29">
        <v>543799</v>
      </c>
      <c r="C57" s="28" t="s">
        <v>1039</v>
      </c>
      <c r="D57" s="28" t="s">
        <v>1040</v>
      </c>
      <c r="E57" s="28" t="s">
        <v>520</v>
      </c>
      <c r="F57" s="85">
        <v>48000</v>
      </c>
      <c r="G57" s="29">
        <v>37.68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45055</v>
      </c>
      <c r="B58" s="29">
        <v>539041</v>
      </c>
      <c r="C58" s="28" t="s">
        <v>973</v>
      </c>
      <c r="D58" s="28" t="s">
        <v>974</v>
      </c>
      <c r="E58" s="28" t="s">
        <v>520</v>
      </c>
      <c r="F58" s="85">
        <v>92500</v>
      </c>
      <c r="G58" s="29">
        <v>54.65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45055</v>
      </c>
      <c r="B59" s="29">
        <v>539041</v>
      </c>
      <c r="C59" s="28" t="s">
        <v>973</v>
      </c>
      <c r="D59" s="28" t="s">
        <v>974</v>
      </c>
      <c r="E59" s="28" t="s">
        <v>521</v>
      </c>
      <c r="F59" s="85">
        <v>110000</v>
      </c>
      <c r="G59" s="29">
        <v>54.55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45055</v>
      </c>
      <c r="B60" s="29">
        <v>539041</v>
      </c>
      <c r="C60" s="28" t="s">
        <v>973</v>
      </c>
      <c r="D60" s="28" t="s">
        <v>1041</v>
      </c>
      <c r="E60" s="28" t="s">
        <v>521</v>
      </c>
      <c r="F60" s="85">
        <v>147500</v>
      </c>
      <c r="G60" s="29">
        <v>54.09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45055</v>
      </c>
      <c r="B61" s="29">
        <v>539041</v>
      </c>
      <c r="C61" s="28" t="s">
        <v>973</v>
      </c>
      <c r="D61" s="28" t="s">
        <v>1042</v>
      </c>
      <c r="E61" s="28" t="s">
        <v>520</v>
      </c>
      <c r="F61" s="85">
        <v>47500</v>
      </c>
      <c r="G61" s="29">
        <v>53.84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45055</v>
      </c>
      <c r="B62" s="29">
        <v>539041</v>
      </c>
      <c r="C62" s="28" t="s">
        <v>973</v>
      </c>
      <c r="D62" s="28" t="s">
        <v>1042</v>
      </c>
      <c r="E62" s="28" t="s">
        <v>521</v>
      </c>
      <c r="F62" s="85">
        <v>57500</v>
      </c>
      <c r="G62" s="29">
        <v>54.68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45055</v>
      </c>
      <c r="B63" s="29">
        <v>537392</v>
      </c>
      <c r="C63" s="28" t="s">
        <v>1043</v>
      </c>
      <c r="D63" s="28" t="s">
        <v>1044</v>
      </c>
      <c r="E63" s="28" t="s">
        <v>520</v>
      </c>
      <c r="F63" s="85">
        <v>57480</v>
      </c>
      <c r="G63" s="29">
        <v>12.58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45055</v>
      </c>
      <c r="B64" s="29">
        <v>537392</v>
      </c>
      <c r="C64" s="28" t="s">
        <v>1043</v>
      </c>
      <c r="D64" s="28" t="s">
        <v>1045</v>
      </c>
      <c r="E64" s="28" t="s">
        <v>521</v>
      </c>
      <c r="F64" s="85">
        <v>42000</v>
      </c>
      <c r="G64" s="29">
        <v>11.8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45055</v>
      </c>
      <c r="B65" s="29">
        <v>537392</v>
      </c>
      <c r="C65" s="28" t="s">
        <v>1043</v>
      </c>
      <c r="D65" s="28" t="s">
        <v>1046</v>
      </c>
      <c r="E65" s="28" t="s">
        <v>521</v>
      </c>
      <c r="F65" s="85">
        <v>76800</v>
      </c>
      <c r="G65" s="29">
        <v>12.27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45055</v>
      </c>
      <c r="B66" s="29">
        <v>542765</v>
      </c>
      <c r="C66" s="28" t="s">
        <v>975</v>
      </c>
      <c r="D66" s="28" t="s">
        <v>976</v>
      </c>
      <c r="E66" s="28" t="s">
        <v>521</v>
      </c>
      <c r="F66" s="85">
        <v>4000</v>
      </c>
      <c r="G66" s="29">
        <v>204.25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45055</v>
      </c>
      <c r="B67" s="29">
        <v>542765</v>
      </c>
      <c r="C67" s="28" t="s">
        <v>975</v>
      </c>
      <c r="D67" s="28" t="s">
        <v>1047</v>
      </c>
      <c r="E67" s="28" t="s">
        <v>520</v>
      </c>
      <c r="F67" s="85">
        <v>2000</v>
      </c>
      <c r="G67" s="29">
        <v>204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45055</v>
      </c>
      <c r="B68" s="29">
        <v>542765</v>
      </c>
      <c r="C68" s="28" t="s">
        <v>975</v>
      </c>
      <c r="D68" s="28" t="s">
        <v>977</v>
      </c>
      <c r="E68" s="28" t="s">
        <v>521</v>
      </c>
      <c r="F68" s="85">
        <v>2000</v>
      </c>
      <c r="G68" s="29">
        <v>218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45055</v>
      </c>
      <c r="B69" s="29">
        <v>542765</v>
      </c>
      <c r="C69" s="28" t="s">
        <v>975</v>
      </c>
      <c r="D69" s="28" t="s">
        <v>978</v>
      </c>
      <c r="E69" s="28" t="s">
        <v>521</v>
      </c>
      <c r="F69" s="85">
        <v>2000</v>
      </c>
      <c r="G69" s="29">
        <v>215.6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45055</v>
      </c>
      <c r="B70" s="29">
        <v>542765</v>
      </c>
      <c r="C70" s="28" t="s">
        <v>975</v>
      </c>
      <c r="D70" s="28" t="s">
        <v>977</v>
      </c>
      <c r="E70" s="28" t="s">
        <v>520</v>
      </c>
      <c r="F70" s="85">
        <v>2000</v>
      </c>
      <c r="G70" s="29">
        <v>215.6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45055</v>
      </c>
      <c r="B71" s="29">
        <v>542765</v>
      </c>
      <c r="C71" s="28" t="s">
        <v>975</v>
      </c>
      <c r="D71" s="28" t="s">
        <v>978</v>
      </c>
      <c r="E71" s="28" t="s">
        <v>520</v>
      </c>
      <c r="F71" s="85">
        <v>3000</v>
      </c>
      <c r="G71" s="29">
        <v>213.33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45055</v>
      </c>
      <c r="B72" s="29">
        <v>543545</v>
      </c>
      <c r="C72" s="28" t="s">
        <v>1048</v>
      </c>
      <c r="D72" s="28" t="s">
        <v>1049</v>
      </c>
      <c r="E72" s="28" t="s">
        <v>520</v>
      </c>
      <c r="F72" s="85">
        <v>168000</v>
      </c>
      <c r="G72" s="29">
        <v>77.14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45055</v>
      </c>
      <c r="B73" s="29">
        <v>543545</v>
      </c>
      <c r="C73" s="28" t="s">
        <v>1048</v>
      </c>
      <c r="D73" s="28" t="s">
        <v>1049</v>
      </c>
      <c r="E73" s="28" t="s">
        <v>521</v>
      </c>
      <c r="F73" s="85">
        <v>72000</v>
      </c>
      <c r="G73" s="29">
        <v>77.540000000000006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45055</v>
      </c>
      <c r="B74" s="29">
        <v>543545</v>
      </c>
      <c r="C74" s="28" t="s">
        <v>1048</v>
      </c>
      <c r="D74" s="28" t="s">
        <v>1019</v>
      </c>
      <c r="E74" s="28" t="s">
        <v>520</v>
      </c>
      <c r="F74" s="85">
        <v>22000</v>
      </c>
      <c r="G74" s="29">
        <v>76.959999999999994</v>
      </c>
      <c r="H74" s="29" t="s">
        <v>302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45055</v>
      </c>
      <c r="B75" s="29">
        <v>543545</v>
      </c>
      <c r="C75" s="28" t="s">
        <v>1048</v>
      </c>
      <c r="D75" s="28" t="s">
        <v>1019</v>
      </c>
      <c r="E75" s="28" t="s">
        <v>521</v>
      </c>
      <c r="F75" s="85">
        <v>51000</v>
      </c>
      <c r="G75" s="29">
        <v>78.09</v>
      </c>
      <c r="H75" s="29" t="s">
        <v>302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45055</v>
      </c>
      <c r="B76" s="29">
        <v>509055</v>
      </c>
      <c r="C76" s="28" t="s">
        <v>1050</v>
      </c>
      <c r="D76" s="28" t="s">
        <v>1051</v>
      </c>
      <c r="E76" s="28" t="s">
        <v>521</v>
      </c>
      <c r="F76" s="85">
        <v>100000</v>
      </c>
      <c r="G76" s="29">
        <v>376.81</v>
      </c>
      <c r="H76" s="29" t="s">
        <v>302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45055</v>
      </c>
      <c r="B77" s="29">
        <v>541735</v>
      </c>
      <c r="C77" s="28" t="s">
        <v>897</v>
      </c>
      <c r="D77" s="28" t="s">
        <v>898</v>
      </c>
      <c r="E77" s="28" t="s">
        <v>521</v>
      </c>
      <c r="F77" s="85">
        <v>1603985</v>
      </c>
      <c r="G77" s="29">
        <v>7.86</v>
      </c>
      <c r="H77" s="29" t="s">
        <v>302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45055</v>
      </c>
      <c r="B78" s="29" t="s">
        <v>1052</v>
      </c>
      <c r="C78" s="28" t="s">
        <v>1053</v>
      </c>
      <c r="D78" s="28" t="s">
        <v>1054</v>
      </c>
      <c r="E78" s="28" t="s">
        <v>520</v>
      </c>
      <c r="F78" s="85">
        <v>76479</v>
      </c>
      <c r="G78" s="29">
        <v>108.88</v>
      </c>
      <c r="H78" s="29" t="s">
        <v>866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45055</v>
      </c>
      <c r="B79" s="29" t="s">
        <v>979</v>
      </c>
      <c r="C79" s="28" t="s">
        <v>980</v>
      </c>
      <c r="D79" s="28" t="s">
        <v>981</v>
      </c>
      <c r="E79" s="28" t="s">
        <v>520</v>
      </c>
      <c r="F79" s="85">
        <v>162500</v>
      </c>
      <c r="G79" s="29">
        <v>186.96</v>
      </c>
      <c r="H79" s="29" t="s">
        <v>866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45055</v>
      </c>
      <c r="B80" s="29" t="s">
        <v>967</v>
      </c>
      <c r="C80" s="28" t="s">
        <v>982</v>
      </c>
      <c r="D80" s="28" t="s">
        <v>1055</v>
      </c>
      <c r="E80" s="28" t="s">
        <v>520</v>
      </c>
      <c r="F80" s="85">
        <v>93818</v>
      </c>
      <c r="G80" s="29">
        <v>86.4</v>
      </c>
      <c r="H80" s="29" t="s">
        <v>866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45055</v>
      </c>
      <c r="B81" s="29" t="s">
        <v>1056</v>
      </c>
      <c r="C81" s="28" t="s">
        <v>1057</v>
      </c>
      <c r="D81" s="28" t="s">
        <v>1058</v>
      </c>
      <c r="E81" s="28" t="s">
        <v>520</v>
      </c>
      <c r="F81" s="85">
        <v>175483</v>
      </c>
      <c r="G81" s="29">
        <v>468.02</v>
      </c>
      <c r="H81" s="29" t="s">
        <v>866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45055</v>
      </c>
      <c r="B82" s="29" t="s">
        <v>983</v>
      </c>
      <c r="C82" s="28" t="s">
        <v>984</v>
      </c>
      <c r="D82" s="28" t="s">
        <v>1059</v>
      </c>
      <c r="E82" s="28" t="s">
        <v>520</v>
      </c>
      <c r="F82" s="85">
        <v>642939</v>
      </c>
      <c r="G82" s="29">
        <v>130.59</v>
      </c>
      <c r="H82" s="29" t="s">
        <v>866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45055</v>
      </c>
      <c r="B83" s="29" t="s">
        <v>1060</v>
      </c>
      <c r="C83" s="28" t="s">
        <v>1061</v>
      </c>
      <c r="D83" s="28" t="s">
        <v>921</v>
      </c>
      <c r="E83" s="28" t="s">
        <v>520</v>
      </c>
      <c r="F83" s="85">
        <v>800815</v>
      </c>
      <c r="G83" s="29">
        <v>80.7</v>
      </c>
      <c r="H83" s="29" t="s">
        <v>866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45055</v>
      </c>
      <c r="B84" s="29" t="s">
        <v>1062</v>
      </c>
      <c r="C84" s="28" t="s">
        <v>1063</v>
      </c>
      <c r="D84" s="28" t="s">
        <v>985</v>
      </c>
      <c r="E84" s="28" t="s">
        <v>520</v>
      </c>
      <c r="F84" s="85">
        <v>150000</v>
      </c>
      <c r="G84" s="29">
        <v>338</v>
      </c>
      <c r="H84" s="29" t="s">
        <v>866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45055</v>
      </c>
      <c r="B85" s="29" t="s">
        <v>1064</v>
      </c>
      <c r="C85" s="28" t="s">
        <v>1065</v>
      </c>
      <c r="D85" s="28" t="s">
        <v>1066</v>
      </c>
      <c r="E85" s="28" t="s">
        <v>520</v>
      </c>
      <c r="F85" s="85">
        <v>690857</v>
      </c>
      <c r="G85" s="29">
        <v>495.25</v>
      </c>
      <c r="H85" s="29" t="s">
        <v>866</v>
      </c>
      <c r="I85" s="73"/>
      <c r="J85" s="321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45055</v>
      </c>
      <c r="B86" s="29" t="s">
        <v>150</v>
      </c>
      <c r="C86" s="28" t="s">
        <v>1067</v>
      </c>
      <c r="D86" s="28" t="s">
        <v>1068</v>
      </c>
      <c r="E86" s="28" t="s">
        <v>520</v>
      </c>
      <c r="F86" s="85">
        <v>4885926</v>
      </c>
      <c r="G86" s="29">
        <v>116.19</v>
      </c>
      <c r="H86" s="29" t="s">
        <v>866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45055</v>
      </c>
      <c r="B87" s="29" t="s">
        <v>1069</v>
      </c>
      <c r="C87" s="28" t="s">
        <v>1070</v>
      </c>
      <c r="D87" s="28" t="s">
        <v>1071</v>
      </c>
      <c r="E87" s="28" t="s">
        <v>520</v>
      </c>
      <c r="F87" s="85">
        <v>550000</v>
      </c>
      <c r="G87" s="29">
        <v>18.21</v>
      </c>
      <c r="H87" s="29" t="s">
        <v>866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45055</v>
      </c>
      <c r="B88" s="29" t="s">
        <v>1052</v>
      </c>
      <c r="C88" s="28" t="s">
        <v>1053</v>
      </c>
      <c r="D88" s="28" t="s">
        <v>1054</v>
      </c>
      <c r="E88" s="28" t="s">
        <v>521</v>
      </c>
      <c r="F88" s="85">
        <v>15000</v>
      </c>
      <c r="G88" s="29">
        <v>108</v>
      </c>
      <c r="H88" s="29" t="s">
        <v>866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45055</v>
      </c>
      <c r="B89" s="29" t="s">
        <v>1072</v>
      </c>
      <c r="C89" s="28" t="s">
        <v>1073</v>
      </c>
      <c r="D89" s="28" t="s">
        <v>1074</v>
      </c>
      <c r="E89" s="28" t="s">
        <v>521</v>
      </c>
      <c r="F89" s="85">
        <v>270000</v>
      </c>
      <c r="G89" s="29">
        <v>5.19</v>
      </c>
      <c r="H89" s="29" t="s">
        <v>866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45055</v>
      </c>
      <c r="B90" s="29" t="s">
        <v>1072</v>
      </c>
      <c r="C90" s="28" t="s">
        <v>1073</v>
      </c>
      <c r="D90" s="28" t="s">
        <v>1075</v>
      </c>
      <c r="E90" s="28" t="s">
        <v>521</v>
      </c>
      <c r="F90" s="85">
        <v>273000</v>
      </c>
      <c r="G90" s="29">
        <v>5.0999999999999996</v>
      </c>
      <c r="H90" s="29" t="s">
        <v>866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45055</v>
      </c>
      <c r="B91" s="29" t="s">
        <v>979</v>
      </c>
      <c r="C91" s="28" t="s">
        <v>980</v>
      </c>
      <c r="D91" s="28" t="s">
        <v>986</v>
      </c>
      <c r="E91" s="28" t="s">
        <v>521</v>
      </c>
      <c r="F91" s="85">
        <v>160000</v>
      </c>
      <c r="G91" s="29">
        <v>186.94</v>
      </c>
      <c r="H91" s="29" t="s">
        <v>866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45055</v>
      </c>
      <c r="B92" s="29" t="s">
        <v>1056</v>
      </c>
      <c r="C92" s="28" t="s">
        <v>1057</v>
      </c>
      <c r="D92" s="28" t="s">
        <v>1058</v>
      </c>
      <c r="E92" s="28" t="s">
        <v>521</v>
      </c>
      <c r="F92" s="85">
        <v>175483</v>
      </c>
      <c r="G92" s="29">
        <v>466.62</v>
      </c>
      <c r="H92" s="29" t="s">
        <v>866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45055</v>
      </c>
      <c r="B93" s="29" t="s">
        <v>1060</v>
      </c>
      <c r="C93" s="28" t="s">
        <v>1061</v>
      </c>
      <c r="D93" s="28" t="s">
        <v>921</v>
      </c>
      <c r="E93" s="28" t="s">
        <v>521</v>
      </c>
      <c r="F93" s="85">
        <v>800815</v>
      </c>
      <c r="G93" s="29">
        <v>80.67</v>
      </c>
      <c r="H93" s="29" t="s">
        <v>866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45055</v>
      </c>
      <c r="B94" s="29" t="s">
        <v>1076</v>
      </c>
      <c r="C94" s="28" t="s">
        <v>1077</v>
      </c>
      <c r="D94" s="28" t="s">
        <v>1078</v>
      </c>
      <c r="E94" s="28" t="s">
        <v>521</v>
      </c>
      <c r="F94" s="85">
        <v>78924</v>
      </c>
      <c r="G94" s="29">
        <v>32.35</v>
      </c>
      <c r="H94" s="29" t="s">
        <v>866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45055</v>
      </c>
      <c r="B95" s="29" t="s">
        <v>1064</v>
      </c>
      <c r="C95" s="28" t="s">
        <v>1065</v>
      </c>
      <c r="D95" s="28" t="s">
        <v>1079</v>
      </c>
      <c r="E95" s="28" t="s">
        <v>521</v>
      </c>
      <c r="F95" s="85">
        <v>890857</v>
      </c>
      <c r="G95" s="29">
        <v>495.27</v>
      </c>
      <c r="H95" s="29" t="s">
        <v>866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45055</v>
      </c>
      <c r="B96" s="29" t="s">
        <v>150</v>
      </c>
      <c r="C96" s="28" t="s">
        <v>1067</v>
      </c>
      <c r="D96" s="28" t="s">
        <v>1068</v>
      </c>
      <c r="E96" s="28" t="s">
        <v>521</v>
      </c>
      <c r="F96" s="85">
        <v>7518</v>
      </c>
      <c r="G96" s="29">
        <v>116.5</v>
      </c>
      <c r="H96" s="29" t="s">
        <v>866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45055</v>
      </c>
      <c r="B97" s="29" t="s">
        <v>1069</v>
      </c>
      <c r="C97" s="28" t="s">
        <v>1070</v>
      </c>
      <c r="D97" s="28" t="s">
        <v>1080</v>
      </c>
      <c r="E97" s="28" t="s">
        <v>521</v>
      </c>
      <c r="F97" s="85">
        <v>1095811</v>
      </c>
      <c r="G97" s="29">
        <v>18.149999999999999</v>
      </c>
      <c r="H97" s="29" t="s">
        <v>866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53"/>
  <sheetViews>
    <sheetView zoomScale="85" zoomScaleNormal="85" workbookViewId="0">
      <selection activeCell="I19" sqref="I19:J1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920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45056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1">
        <v>1</v>
      </c>
      <c r="B10" s="199">
        <v>45027</v>
      </c>
      <c r="C10" s="268"/>
      <c r="D10" s="269" t="s">
        <v>856</v>
      </c>
      <c r="E10" s="270" t="s">
        <v>565</v>
      </c>
      <c r="F10" s="201" t="s">
        <v>879</v>
      </c>
      <c r="G10" s="201">
        <v>425</v>
      </c>
      <c r="H10" s="201"/>
      <c r="I10" s="271" t="s">
        <v>880</v>
      </c>
      <c r="J10" s="225" t="s">
        <v>538</v>
      </c>
      <c r="K10" s="225"/>
      <c r="L10" s="277"/>
      <c r="M10" s="278"/>
      <c r="N10" s="225"/>
      <c r="O10" s="279"/>
      <c r="P10" s="277">
        <f>VLOOKUP(D10,'MidCap Intra'!B27:C527,2,0)</f>
        <v>467.85</v>
      </c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3">
        <v>2</v>
      </c>
      <c r="B11" s="242">
        <v>45028</v>
      </c>
      <c r="C11" s="248"/>
      <c r="D11" s="249" t="s">
        <v>468</v>
      </c>
      <c r="E11" s="250" t="s">
        <v>565</v>
      </c>
      <c r="F11" s="243" t="s">
        <v>883</v>
      </c>
      <c r="G11" s="243">
        <v>377</v>
      </c>
      <c r="H11" s="243"/>
      <c r="I11" s="251" t="s">
        <v>884</v>
      </c>
      <c r="J11" s="244" t="s">
        <v>538</v>
      </c>
      <c r="K11" s="244"/>
      <c r="L11" s="245"/>
      <c r="M11" s="246"/>
      <c r="N11" s="244"/>
      <c r="O11" s="247"/>
      <c r="P11" s="245">
        <f>VLOOKUP(D11,'MidCap Intra'!B28:C528,2,0)</f>
        <v>414.15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43">
        <v>3</v>
      </c>
      <c r="B12" s="242">
        <v>45033</v>
      </c>
      <c r="C12" s="248"/>
      <c r="D12" s="249" t="s">
        <v>453</v>
      </c>
      <c r="E12" s="250" t="s">
        <v>565</v>
      </c>
      <c r="F12" s="243" t="s">
        <v>886</v>
      </c>
      <c r="G12" s="243">
        <v>158</v>
      </c>
      <c r="H12" s="243"/>
      <c r="I12" s="251" t="s">
        <v>887</v>
      </c>
      <c r="J12" s="244" t="s">
        <v>538</v>
      </c>
      <c r="K12" s="244"/>
      <c r="L12" s="245"/>
      <c r="M12" s="246"/>
      <c r="N12" s="244"/>
      <c r="O12" s="247"/>
      <c r="P12" s="245">
        <f>VLOOKUP(D12,'MidCap Intra'!B29:C529,2,0)</f>
        <v>170.1</v>
      </c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3">
        <v>4</v>
      </c>
      <c r="B13" s="242">
        <v>45033</v>
      </c>
      <c r="C13" s="248"/>
      <c r="D13" s="249" t="s">
        <v>113</v>
      </c>
      <c r="E13" s="250" t="s">
        <v>565</v>
      </c>
      <c r="F13" s="243" t="s">
        <v>888</v>
      </c>
      <c r="G13" s="243">
        <v>945</v>
      </c>
      <c r="H13" s="243"/>
      <c r="I13" s="251" t="s">
        <v>889</v>
      </c>
      <c r="J13" s="244" t="s">
        <v>538</v>
      </c>
      <c r="K13" s="244"/>
      <c r="L13" s="245"/>
      <c r="M13" s="246"/>
      <c r="N13" s="244"/>
      <c r="O13" s="247"/>
      <c r="P13" s="245">
        <f>VLOOKUP(D13,'MidCap Intra'!B30:C530,2,0)</f>
        <v>1079</v>
      </c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31">
        <v>5</v>
      </c>
      <c r="B14" s="332">
        <v>45033</v>
      </c>
      <c r="C14" s="333"/>
      <c r="D14" s="334" t="s">
        <v>891</v>
      </c>
      <c r="E14" s="335" t="s">
        <v>565</v>
      </c>
      <c r="F14" s="331">
        <v>248.5</v>
      </c>
      <c r="G14" s="331">
        <v>233</v>
      </c>
      <c r="H14" s="331">
        <v>265.5</v>
      </c>
      <c r="I14" s="336" t="s">
        <v>890</v>
      </c>
      <c r="J14" s="272" t="s">
        <v>922</v>
      </c>
      <c r="K14" s="272">
        <f t="shared" ref="K14" si="0">H14-F14</f>
        <v>17</v>
      </c>
      <c r="L14" s="287">
        <f t="shared" ref="L14" si="1">(F14*-0.7)/100</f>
        <v>-1.7394999999999998</v>
      </c>
      <c r="M14" s="288">
        <f t="shared" ref="M14" si="2">(K14+L14)/F14</f>
        <v>6.1410462776659965E-2</v>
      </c>
      <c r="N14" s="328" t="s">
        <v>535</v>
      </c>
      <c r="O14" s="305">
        <v>45049</v>
      </c>
      <c r="P14" s="273"/>
      <c r="Q14" s="197"/>
      <c r="R14" s="197" t="s">
        <v>799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3">
        <v>6</v>
      </c>
      <c r="B15" s="242">
        <v>45040</v>
      </c>
      <c r="C15" s="248"/>
      <c r="D15" s="249" t="s">
        <v>75</v>
      </c>
      <c r="E15" s="250" t="s">
        <v>565</v>
      </c>
      <c r="F15" s="243" t="s">
        <v>899</v>
      </c>
      <c r="G15" s="243">
        <v>735</v>
      </c>
      <c r="H15" s="243"/>
      <c r="I15" s="251" t="s">
        <v>900</v>
      </c>
      <c r="J15" s="244" t="s">
        <v>538</v>
      </c>
      <c r="K15" s="244"/>
      <c r="L15" s="245"/>
      <c r="M15" s="246"/>
      <c r="N15" s="244"/>
      <c r="O15" s="247"/>
      <c r="P15" s="245">
        <f>VLOOKUP(D15,'MidCap Intra'!B33:C533,2,0)</f>
        <v>793.6</v>
      </c>
      <c r="Q15" s="197"/>
      <c r="R15" s="197" t="s">
        <v>536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3">
        <v>7</v>
      </c>
      <c r="B16" s="242">
        <v>45041</v>
      </c>
      <c r="C16" s="248"/>
      <c r="D16" s="249" t="s">
        <v>780</v>
      </c>
      <c r="E16" s="250" t="s">
        <v>565</v>
      </c>
      <c r="F16" s="243" t="s">
        <v>894</v>
      </c>
      <c r="G16" s="243">
        <v>1550</v>
      </c>
      <c r="H16" s="243"/>
      <c r="I16" s="251" t="s">
        <v>895</v>
      </c>
      <c r="J16" s="244" t="s">
        <v>538</v>
      </c>
      <c r="K16" s="244"/>
      <c r="L16" s="245"/>
      <c r="M16" s="246"/>
      <c r="N16" s="244"/>
      <c r="O16" s="247"/>
      <c r="P16" s="245">
        <f>VLOOKUP(D16,'MidCap Intra'!B34:C534,2,0)</f>
        <v>1747.45</v>
      </c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43">
        <v>8</v>
      </c>
      <c r="B17" s="242">
        <v>45044</v>
      </c>
      <c r="C17" s="248"/>
      <c r="D17" s="249" t="s">
        <v>363</v>
      </c>
      <c r="E17" s="250" t="s">
        <v>565</v>
      </c>
      <c r="F17" s="243" t="s">
        <v>911</v>
      </c>
      <c r="G17" s="243">
        <v>530</v>
      </c>
      <c r="H17" s="243"/>
      <c r="I17" s="251" t="s">
        <v>912</v>
      </c>
      <c r="J17" s="244" t="s">
        <v>538</v>
      </c>
      <c r="K17" s="244"/>
      <c r="L17" s="245"/>
      <c r="M17" s="246"/>
      <c r="N17" s="244"/>
      <c r="O17" s="247"/>
      <c r="P17" s="245">
        <f>VLOOKUP(D17,'MidCap Intra'!B35:C535,2,0)</f>
        <v>592.25</v>
      </c>
      <c r="Q17" s="197"/>
      <c r="R17" s="197" t="s">
        <v>536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31">
        <v>9</v>
      </c>
      <c r="B18" s="332">
        <v>45049</v>
      </c>
      <c r="C18" s="333"/>
      <c r="D18" s="334" t="s">
        <v>273</v>
      </c>
      <c r="E18" s="335" t="s">
        <v>565</v>
      </c>
      <c r="F18" s="331">
        <v>6575</v>
      </c>
      <c r="G18" s="331">
        <v>6150</v>
      </c>
      <c r="H18" s="331">
        <v>6970</v>
      </c>
      <c r="I18" s="336" t="s">
        <v>931</v>
      </c>
      <c r="J18" s="272" t="s">
        <v>987</v>
      </c>
      <c r="K18" s="272">
        <f t="shared" ref="K18" si="3">H18-F18</f>
        <v>395</v>
      </c>
      <c r="L18" s="287">
        <f t="shared" ref="L18" si="4">(F18*-0.7)/100</f>
        <v>-46.024999999999999</v>
      </c>
      <c r="M18" s="288">
        <f t="shared" ref="M18" si="5">(K18+L18)/F18</f>
        <v>5.3076045627376431E-2</v>
      </c>
      <c r="N18" s="328" t="s">
        <v>535</v>
      </c>
      <c r="O18" s="305">
        <v>45055</v>
      </c>
      <c r="P18" s="273"/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3">
        <v>10</v>
      </c>
      <c r="B19" s="242">
        <v>45055</v>
      </c>
      <c r="C19" s="248"/>
      <c r="D19" s="249" t="s">
        <v>407</v>
      </c>
      <c r="E19" s="250" t="s">
        <v>565</v>
      </c>
      <c r="F19" s="243" t="s">
        <v>990</v>
      </c>
      <c r="G19" s="243">
        <v>379</v>
      </c>
      <c r="H19" s="243"/>
      <c r="I19" s="251" t="s">
        <v>882</v>
      </c>
      <c r="J19" s="244" t="s">
        <v>538</v>
      </c>
      <c r="K19" s="225"/>
      <c r="L19" s="245"/>
      <c r="M19" s="246"/>
      <c r="N19" s="244"/>
      <c r="O19" s="247"/>
      <c r="P19" s="245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4.25" customHeight="1">
      <c r="A20" s="97"/>
      <c r="B20" s="98"/>
      <c r="C20" s="99"/>
      <c r="D20" s="100"/>
      <c r="E20" s="101"/>
      <c r="F20" s="101"/>
      <c r="H20" s="101"/>
      <c r="I20" s="102"/>
      <c r="J20" s="103"/>
      <c r="K20" s="103"/>
      <c r="L20" s="104"/>
      <c r="M20" s="105"/>
      <c r="N20" s="106"/>
      <c r="O20" s="107"/>
      <c r="P20" s="108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4.25" customHeight="1">
      <c r="A21" s="97"/>
      <c r="B21" s="98"/>
      <c r="C21" s="99"/>
      <c r="D21" s="100"/>
      <c r="E21" s="101"/>
      <c r="F21" s="101"/>
      <c r="G21" s="97"/>
      <c r="H21" s="101"/>
      <c r="I21" s="102"/>
      <c r="J21" s="103"/>
      <c r="K21" s="103"/>
      <c r="L21" s="104"/>
      <c r="M21" s="105"/>
      <c r="N21" s="106"/>
      <c r="O21" s="107"/>
      <c r="P21" s="10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56" ht="12" customHeight="1">
      <c r="A22" s="109" t="s">
        <v>539</v>
      </c>
      <c r="B22" s="110"/>
      <c r="C22" s="111"/>
      <c r="E22" s="112"/>
      <c r="F22" s="112"/>
      <c r="G22" s="112"/>
      <c r="H22" s="112"/>
      <c r="I22" s="112"/>
      <c r="J22" s="113"/>
      <c r="K22" s="112"/>
      <c r="L22" s="114"/>
      <c r="M22" s="54"/>
      <c r="N22" s="113"/>
      <c r="O22" s="11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56" ht="12" customHeight="1">
      <c r="A23" s="115" t="s">
        <v>540</v>
      </c>
      <c r="B23" s="109"/>
      <c r="C23" s="109"/>
      <c r="D23" s="109"/>
      <c r="E23" s="41"/>
      <c r="F23" s="116" t="s">
        <v>541</v>
      </c>
      <c r="G23" s="6"/>
      <c r="H23" s="6"/>
      <c r="I23" s="6"/>
      <c r="J23" s="117"/>
      <c r="K23" s="118"/>
      <c r="L23" s="118"/>
      <c r="M23" s="119"/>
      <c r="N23" s="1"/>
      <c r="O23" s="120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56" ht="12" customHeight="1">
      <c r="A24" s="109" t="s">
        <v>542</v>
      </c>
      <c r="B24" s="109"/>
      <c r="C24" s="109"/>
      <c r="D24" s="109" t="s">
        <v>789</v>
      </c>
      <c r="E24" s="6"/>
      <c r="F24" s="116" t="s">
        <v>543</v>
      </c>
      <c r="G24" s="6"/>
      <c r="H24" s="6"/>
      <c r="I24" s="6"/>
      <c r="J24" s="117"/>
      <c r="K24" s="118"/>
      <c r="L24" s="118"/>
      <c r="M24" s="119"/>
      <c r="N24" s="1"/>
      <c r="O24" s="120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/>
      <c r="B25" s="109"/>
      <c r="C25" s="109"/>
      <c r="D25" s="109"/>
      <c r="E25" s="6"/>
      <c r="F25" s="6"/>
      <c r="G25" s="6"/>
      <c r="H25" s="6"/>
      <c r="I25" s="6"/>
      <c r="J25" s="121"/>
      <c r="K25" s="118"/>
      <c r="L25" s="118"/>
      <c r="M25" s="6"/>
      <c r="N25" s="122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.75" customHeight="1">
      <c r="A26" s="1"/>
      <c r="B26" s="123" t="s">
        <v>544</v>
      </c>
      <c r="C26" s="123"/>
      <c r="D26" s="123"/>
      <c r="E26" s="123"/>
      <c r="F26" s="124"/>
      <c r="G26" s="6"/>
      <c r="H26" s="6"/>
      <c r="I26" s="125"/>
      <c r="J26" s="126"/>
      <c r="K26" s="127"/>
      <c r="L26" s="126"/>
      <c r="M26" s="6"/>
      <c r="N26" s="1"/>
      <c r="O26" s="1"/>
      <c r="P26" s="1"/>
      <c r="R26" s="54"/>
      <c r="S26" s="1"/>
      <c r="T26" s="1"/>
      <c r="U26" s="1"/>
      <c r="V26" s="1"/>
      <c r="W26" s="1"/>
      <c r="X26" s="1"/>
      <c r="Y26" s="1"/>
      <c r="Z26" s="1"/>
    </row>
    <row r="27" spans="1:56" ht="38.25" customHeight="1">
      <c r="A27" s="264" t="s">
        <v>16</v>
      </c>
      <c r="B27" s="264" t="s">
        <v>512</v>
      </c>
      <c r="C27" s="264"/>
      <c r="D27" s="227" t="s">
        <v>523</v>
      </c>
      <c r="E27" s="264" t="s">
        <v>524</v>
      </c>
      <c r="F27" s="264" t="s">
        <v>525</v>
      </c>
      <c r="G27" s="264" t="s">
        <v>545</v>
      </c>
      <c r="H27" s="264" t="s">
        <v>527</v>
      </c>
      <c r="I27" s="264" t="s">
        <v>528</v>
      </c>
      <c r="J27" s="96" t="s">
        <v>529</v>
      </c>
      <c r="K27" s="94" t="s">
        <v>546</v>
      </c>
      <c r="L27" s="129" t="s">
        <v>531</v>
      </c>
      <c r="M27" s="96" t="s">
        <v>532</v>
      </c>
      <c r="N27" s="93" t="s">
        <v>533</v>
      </c>
      <c r="O27" s="227" t="s">
        <v>534</v>
      </c>
      <c r="P27" s="41"/>
      <c r="Q27" s="1"/>
      <c r="R27" s="54"/>
      <c r="S27" s="54"/>
      <c r="T27" s="54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s="267" customFormat="1" ht="13.5" customHeight="1">
      <c r="A28" s="274">
        <v>1</v>
      </c>
      <c r="B28" s="332">
        <v>45040</v>
      </c>
      <c r="C28" s="337"/>
      <c r="D28" s="338" t="s">
        <v>402</v>
      </c>
      <c r="E28" s="339" t="s">
        <v>537</v>
      </c>
      <c r="F28" s="274">
        <v>239.5</v>
      </c>
      <c r="G28" s="274">
        <v>232</v>
      </c>
      <c r="H28" s="274">
        <v>246.5</v>
      </c>
      <c r="I28" s="340" t="s">
        <v>892</v>
      </c>
      <c r="J28" s="272" t="s">
        <v>893</v>
      </c>
      <c r="K28" s="272">
        <f t="shared" ref="K28" si="6">H28-F28</f>
        <v>7</v>
      </c>
      <c r="L28" s="287">
        <f t="shared" ref="L28" si="7">(F28*-0.7)/100</f>
        <v>-1.6764999999999999</v>
      </c>
      <c r="M28" s="288">
        <f t="shared" ref="M28" si="8">(K28+L28)/F28</f>
        <v>2.2227557411273486E-2</v>
      </c>
      <c r="N28" s="272" t="s">
        <v>535</v>
      </c>
      <c r="O28" s="305">
        <v>45055</v>
      </c>
      <c r="P28" s="265"/>
      <c r="Q28" s="198"/>
      <c r="R28" s="226" t="s">
        <v>536</v>
      </c>
      <c r="S28" s="197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</row>
    <row r="29" spans="1:56" s="267" customFormat="1" ht="13.5" customHeight="1">
      <c r="A29" s="274">
        <v>2</v>
      </c>
      <c r="B29" s="332">
        <v>45041</v>
      </c>
      <c r="C29" s="337"/>
      <c r="D29" s="338" t="s">
        <v>407</v>
      </c>
      <c r="E29" s="339" t="s">
        <v>537</v>
      </c>
      <c r="F29" s="274">
        <v>378</v>
      </c>
      <c r="G29" s="274">
        <v>367</v>
      </c>
      <c r="H29" s="274">
        <v>390</v>
      </c>
      <c r="I29" s="340" t="s">
        <v>896</v>
      </c>
      <c r="J29" s="272" t="s">
        <v>923</v>
      </c>
      <c r="K29" s="272">
        <f t="shared" ref="K29" si="9">H29-F29</f>
        <v>12</v>
      </c>
      <c r="L29" s="287">
        <f t="shared" ref="L29" si="10">(F29*-0.7)/100</f>
        <v>-2.6459999999999995</v>
      </c>
      <c r="M29" s="288">
        <f t="shared" ref="M29" si="11">(K29+L29)/F29</f>
        <v>2.4746031746031748E-2</v>
      </c>
      <c r="N29" s="328" t="s">
        <v>535</v>
      </c>
      <c r="O29" s="305">
        <v>45049</v>
      </c>
      <c r="P29" s="265"/>
      <c r="Q29" s="198"/>
      <c r="R29" s="226" t="s">
        <v>536</v>
      </c>
      <c r="S29" s="197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</row>
    <row r="30" spans="1:56" s="267" customFormat="1" ht="13.5" customHeight="1">
      <c r="A30" s="289">
        <v>3</v>
      </c>
      <c r="B30" s="343">
        <v>45044</v>
      </c>
      <c r="C30" s="344"/>
      <c r="D30" s="345" t="s">
        <v>256</v>
      </c>
      <c r="E30" s="346" t="s">
        <v>537</v>
      </c>
      <c r="F30" s="289">
        <v>284</v>
      </c>
      <c r="G30" s="289">
        <v>274</v>
      </c>
      <c r="H30" s="289">
        <v>274</v>
      </c>
      <c r="I30" s="347">
        <v>300</v>
      </c>
      <c r="J30" s="290" t="s">
        <v>988</v>
      </c>
      <c r="K30" s="290">
        <f t="shared" ref="K30" si="12">H30-F30</f>
        <v>-10</v>
      </c>
      <c r="L30" s="348">
        <f t="shared" ref="L30" si="13">(F30*-0.7)/100</f>
        <v>-1.9879999999999998</v>
      </c>
      <c r="M30" s="349">
        <f t="shared" ref="M30" si="14">(K30+L30)/F30</f>
        <v>-4.2211267605633804E-2</v>
      </c>
      <c r="N30" s="350" t="s">
        <v>547</v>
      </c>
      <c r="O30" s="351">
        <v>45055</v>
      </c>
      <c r="P30" s="265"/>
      <c r="Q30" s="198"/>
      <c r="R30" s="226" t="s">
        <v>536</v>
      </c>
      <c r="S30" s="197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</row>
    <row r="31" spans="1:56" s="267" customFormat="1" ht="13.5" customHeight="1">
      <c r="A31" s="201">
        <v>4</v>
      </c>
      <c r="B31" s="242">
        <v>45050</v>
      </c>
      <c r="C31" s="268"/>
      <c r="D31" s="269" t="s">
        <v>190</v>
      </c>
      <c r="E31" s="270" t="s">
        <v>537</v>
      </c>
      <c r="F31" s="201" t="s">
        <v>933</v>
      </c>
      <c r="G31" s="201">
        <v>945</v>
      </c>
      <c r="H31" s="201"/>
      <c r="I31" s="271" t="s">
        <v>934</v>
      </c>
      <c r="J31" s="225" t="s">
        <v>538</v>
      </c>
      <c r="K31" s="225"/>
      <c r="L31" s="277"/>
      <c r="M31" s="278"/>
      <c r="N31" s="225"/>
      <c r="O31" s="279"/>
      <c r="P31" s="265"/>
      <c r="Q31" s="198"/>
      <c r="R31" s="226" t="s">
        <v>536</v>
      </c>
      <c r="S31" s="197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</row>
    <row r="32" spans="1:56" s="198" customFormat="1" ht="13.5" customHeight="1">
      <c r="A32" s="303"/>
      <c r="B32" s="303"/>
      <c r="C32" s="268"/>
      <c r="D32" s="269"/>
      <c r="E32" s="270"/>
      <c r="F32" s="201"/>
      <c r="G32" s="201"/>
      <c r="H32" s="201"/>
      <c r="I32" s="271"/>
      <c r="J32" s="225"/>
      <c r="K32" s="225"/>
      <c r="L32" s="277"/>
      <c r="M32" s="278"/>
      <c r="N32" s="225"/>
      <c r="O32" s="279"/>
      <c r="P32" s="265"/>
      <c r="R32" s="226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</row>
    <row r="33" spans="1:38" ht="44.25" customHeight="1">
      <c r="A33" s="109" t="s">
        <v>539</v>
      </c>
      <c r="B33" s="130"/>
      <c r="C33" s="130"/>
      <c r="D33" s="1"/>
      <c r="E33" s="6"/>
      <c r="F33" s="6"/>
      <c r="G33" s="6"/>
      <c r="H33" s="6" t="s">
        <v>551</v>
      </c>
      <c r="I33" s="6"/>
      <c r="J33" s="6"/>
      <c r="K33" s="105"/>
      <c r="L33" s="131"/>
      <c r="M33" s="105"/>
      <c r="N33" s="106"/>
      <c r="O33" s="105"/>
      <c r="P33" s="1"/>
      <c r="Q33" s="1"/>
      <c r="R33" s="6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38" ht="12.75" customHeight="1">
      <c r="A34" s="115" t="s">
        <v>540</v>
      </c>
      <c r="B34" s="109"/>
      <c r="C34" s="109"/>
      <c r="D34" s="109"/>
      <c r="E34" s="41"/>
      <c r="F34" s="116" t="s">
        <v>541</v>
      </c>
      <c r="G34" s="54"/>
      <c r="H34" s="41"/>
      <c r="I34" s="54"/>
      <c r="J34" s="6"/>
      <c r="K34" s="132"/>
      <c r="L34" s="133"/>
      <c r="M34" s="6"/>
      <c r="N34" s="99"/>
      <c r="O34" s="134"/>
      <c r="P34" s="41"/>
      <c r="Q34" s="41"/>
      <c r="R34" s="6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4.25" customHeight="1">
      <c r="A35" s="115"/>
      <c r="B35" s="109"/>
      <c r="C35" s="109"/>
      <c r="D35" s="109"/>
      <c r="E35" s="6"/>
      <c r="F35" s="116" t="s">
        <v>543</v>
      </c>
      <c r="G35" s="54"/>
      <c r="H35" s="41"/>
      <c r="I35" s="54"/>
      <c r="J35" s="6"/>
      <c r="K35" s="132"/>
      <c r="L35" s="133"/>
      <c r="M35" s="6"/>
      <c r="N35" s="99"/>
      <c r="O35" s="134"/>
      <c r="P35" s="41"/>
      <c r="Q35" s="41"/>
      <c r="R35" s="6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4.25" customHeight="1">
      <c r="A36" s="109"/>
      <c r="B36" s="109"/>
      <c r="C36" s="109"/>
      <c r="D36" s="109"/>
      <c r="E36" s="6"/>
      <c r="F36" s="6"/>
      <c r="G36" s="6"/>
      <c r="H36" s="6"/>
      <c r="I36" s="6"/>
      <c r="J36" s="121"/>
      <c r="K36" s="118"/>
      <c r="L36" s="119"/>
      <c r="M36" s="6"/>
      <c r="N36" s="122"/>
      <c r="O36" s="1"/>
      <c r="P36" s="41"/>
      <c r="Q36" s="41"/>
      <c r="R36" s="6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35" t="s">
        <v>552</v>
      </c>
      <c r="B37" s="135"/>
      <c r="C37" s="135"/>
      <c r="D37" s="135"/>
      <c r="E37" s="6"/>
      <c r="F37" s="6"/>
      <c r="G37" s="6"/>
      <c r="H37" s="6"/>
      <c r="I37" s="6"/>
      <c r="J37" s="6"/>
      <c r="K37" s="6"/>
      <c r="L37" s="6"/>
      <c r="M37" s="6"/>
      <c r="N37" s="6"/>
      <c r="O37" s="2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38.25" customHeight="1">
      <c r="A38" s="94" t="s">
        <v>16</v>
      </c>
      <c r="B38" s="94" t="s">
        <v>512</v>
      </c>
      <c r="C38" s="94"/>
      <c r="D38" s="95" t="s">
        <v>523</v>
      </c>
      <c r="E38" s="94" t="s">
        <v>524</v>
      </c>
      <c r="F38" s="94" t="s">
        <v>525</v>
      </c>
      <c r="G38" s="94" t="s">
        <v>545</v>
      </c>
      <c r="H38" s="94" t="s">
        <v>527</v>
      </c>
      <c r="I38" s="94" t="s">
        <v>528</v>
      </c>
      <c r="J38" s="93" t="s">
        <v>529</v>
      </c>
      <c r="K38" s="136" t="s">
        <v>553</v>
      </c>
      <c r="L38" s="96" t="s">
        <v>531</v>
      </c>
      <c r="M38" s="136" t="s">
        <v>554</v>
      </c>
      <c r="N38" s="94" t="s">
        <v>555</v>
      </c>
      <c r="O38" s="93" t="s">
        <v>533</v>
      </c>
      <c r="P38" s="95" t="s">
        <v>534</v>
      </c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.75" customHeight="1">
      <c r="A39" s="286">
        <v>1</v>
      </c>
      <c r="B39" s="304">
        <v>45044</v>
      </c>
      <c r="C39" s="302"/>
      <c r="D39" s="302" t="s">
        <v>904</v>
      </c>
      <c r="E39" s="286" t="s">
        <v>537</v>
      </c>
      <c r="F39" s="286">
        <v>2419</v>
      </c>
      <c r="G39" s="286">
        <v>2370</v>
      </c>
      <c r="H39" s="341">
        <v>2457.5</v>
      </c>
      <c r="I39" s="341" t="s">
        <v>905</v>
      </c>
      <c r="J39" s="272" t="s">
        <v>924</v>
      </c>
      <c r="K39" s="280">
        <f t="shared" ref="K39:K40" si="15">H39-F39</f>
        <v>38.5</v>
      </c>
      <c r="L39" s="291">
        <f t="shared" ref="L39:L40" si="16">(H39*N39)*0.07%</f>
        <v>430.06250000000006</v>
      </c>
      <c r="M39" s="282">
        <f>(K39*N39)-L39</f>
        <v>9194.9375</v>
      </c>
      <c r="N39" s="280">
        <v>250</v>
      </c>
      <c r="O39" s="272" t="s">
        <v>535</v>
      </c>
      <c r="P39" s="273">
        <v>45049</v>
      </c>
      <c r="Q39" s="299"/>
      <c r="R39" s="54" t="s">
        <v>536</v>
      </c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300"/>
      <c r="AG39" s="301"/>
      <c r="AH39" s="299"/>
      <c r="AI39" s="299"/>
      <c r="AJ39" s="300"/>
      <c r="AK39" s="300"/>
      <c r="AL39" s="300"/>
    </row>
    <row r="40" spans="1:38" ht="12.75" customHeight="1">
      <c r="A40" s="286">
        <v>2</v>
      </c>
      <c r="B40" s="304">
        <v>45049</v>
      </c>
      <c r="C40" s="302"/>
      <c r="D40" s="302" t="s">
        <v>927</v>
      </c>
      <c r="E40" s="286" t="s">
        <v>537</v>
      </c>
      <c r="F40" s="286">
        <v>790</v>
      </c>
      <c r="G40" s="286">
        <v>776</v>
      </c>
      <c r="H40" s="341">
        <v>798.5</v>
      </c>
      <c r="I40" s="341" t="s">
        <v>928</v>
      </c>
      <c r="J40" s="272" t="s">
        <v>948</v>
      </c>
      <c r="K40" s="280">
        <f t="shared" si="15"/>
        <v>8.5</v>
      </c>
      <c r="L40" s="291">
        <f t="shared" si="16"/>
        <v>531.00250000000005</v>
      </c>
      <c r="M40" s="282">
        <f>(K40*N40)-L40</f>
        <v>7543.9974999999995</v>
      </c>
      <c r="N40" s="280">
        <v>950</v>
      </c>
      <c r="O40" s="272" t="s">
        <v>535</v>
      </c>
      <c r="P40" s="273">
        <v>45055</v>
      </c>
      <c r="Q40" s="299"/>
      <c r="R40" s="54" t="s">
        <v>536</v>
      </c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300"/>
      <c r="AG40" s="301"/>
      <c r="AH40" s="299"/>
      <c r="AI40" s="299"/>
      <c r="AJ40" s="300"/>
      <c r="AK40" s="300"/>
      <c r="AL40" s="300"/>
    </row>
    <row r="41" spans="1:38" ht="12.75" customHeight="1">
      <c r="A41" s="255">
        <v>3</v>
      </c>
      <c r="B41" s="292">
        <v>45054</v>
      </c>
      <c r="C41" s="293"/>
      <c r="D41" s="293" t="s">
        <v>958</v>
      </c>
      <c r="E41" s="255" t="s">
        <v>537</v>
      </c>
      <c r="F41" s="255" t="s">
        <v>960</v>
      </c>
      <c r="G41" s="255">
        <v>1520</v>
      </c>
      <c r="H41" s="294"/>
      <c r="I41" s="294" t="s">
        <v>959</v>
      </c>
      <c r="J41" s="295" t="s">
        <v>538</v>
      </c>
      <c r="K41" s="296"/>
      <c r="L41" s="297"/>
      <c r="M41" s="298"/>
      <c r="N41" s="296"/>
      <c r="O41" s="294"/>
      <c r="P41" s="256"/>
      <c r="Q41" s="299"/>
      <c r="R41" s="54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300"/>
      <c r="AG41" s="301"/>
      <c r="AH41" s="299"/>
      <c r="AI41" s="299"/>
      <c r="AJ41" s="300"/>
      <c r="AK41" s="300"/>
      <c r="AL41" s="300"/>
    </row>
    <row r="42" spans="1:38" ht="12.75" customHeight="1">
      <c r="A42" s="286">
        <v>4</v>
      </c>
      <c r="B42" s="304">
        <v>45054</v>
      </c>
      <c r="C42" s="302"/>
      <c r="D42" s="302" t="s">
        <v>961</v>
      </c>
      <c r="E42" s="286" t="s">
        <v>537</v>
      </c>
      <c r="F42" s="286">
        <v>460</v>
      </c>
      <c r="G42" s="286">
        <v>449</v>
      </c>
      <c r="H42" s="341">
        <v>467</v>
      </c>
      <c r="I42" s="341" t="s">
        <v>962</v>
      </c>
      <c r="J42" s="272" t="s">
        <v>893</v>
      </c>
      <c r="K42" s="280">
        <f t="shared" ref="K42" si="17">H42-F42</f>
        <v>7</v>
      </c>
      <c r="L42" s="291">
        <f t="shared" ref="L42" si="18">(H42*N42)*0.07%</f>
        <v>408.62500000000006</v>
      </c>
      <c r="M42" s="282">
        <f>(K42*N42)-L42</f>
        <v>8341.375</v>
      </c>
      <c r="N42" s="280">
        <v>1250</v>
      </c>
      <c r="O42" s="272" t="s">
        <v>535</v>
      </c>
      <c r="P42" s="273">
        <v>45055</v>
      </c>
      <c r="Q42" s="299"/>
      <c r="R42" s="54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300"/>
      <c r="AG42" s="301"/>
      <c r="AH42" s="299"/>
      <c r="AI42" s="299"/>
      <c r="AJ42" s="300"/>
      <c r="AK42" s="300"/>
      <c r="AL42" s="300"/>
    </row>
    <row r="43" spans="1:38" ht="12.75" customHeight="1">
      <c r="A43" s="255"/>
      <c r="B43" s="292"/>
      <c r="C43" s="293"/>
      <c r="D43" s="293"/>
      <c r="E43" s="255"/>
      <c r="F43" s="255"/>
      <c r="G43" s="255"/>
      <c r="H43" s="294"/>
      <c r="I43" s="294"/>
      <c r="J43" s="295"/>
      <c r="K43" s="296"/>
      <c r="L43" s="297"/>
      <c r="M43" s="298"/>
      <c r="N43" s="296"/>
      <c r="O43" s="294"/>
      <c r="P43" s="256"/>
      <c r="Q43" s="299"/>
      <c r="R43" s="54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300"/>
      <c r="AG43" s="301"/>
      <c r="AH43" s="299"/>
      <c r="AI43" s="299"/>
      <c r="AJ43" s="300"/>
      <c r="AK43" s="300"/>
      <c r="AL43" s="300"/>
    </row>
    <row r="44" spans="1:38" ht="12.75" customHeight="1">
      <c r="A44" s="255"/>
      <c r="B44" s="292"/>
      <c r="C44" s="293"/>
      <c r="D44" s="293"/>
      <c r="E44" s="255"/>
      <c r="F44" s="255"/>
      <c r="G44" s="255"/>
      <c r="H44" s="294"/>
      <c r="I44" s="294"/>
      <c r="J44" s="295"/>
      <c r="K44" s="296"/>
      <c r="L44" s="297"/>
      <c r="M44" s="298"/>
      <c r="N44" s="296"/>
      <c r="O44" s="294"/>
      <c r="P44" s="256"/>
      <c r="Q44" s="299"/>
      <c r="R44" s="54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300"/>
      <c r="AG44" s="301"/>
      <c r="AH44" s="299"/>
      <c r="AI44" s="299"/>
      <c r="AJ44" s="300"/>
      <c r="AK44" s="300"/>
      <c r="AL44" s="300"/>
    </row>
    <row r="45" spans="1:38" s="198" customFormat="1" ht="12.75" customHeight="1">
      <c r="A45" s="300"/>
      <c r="B45" s="317"/>
      <c r="C45" s="200"/>
      <c r="D45" s="200"/>
      <c r="E45" s="229"/>
      <c r="F45" s="229"/>
      <c r="G45" s="229"/>
      <c r="H45" s="318"/>
      <c r="I45" s="318"/>
      <c r="J45" s="319"/>
      <c r="K45" s="200"/>
      <c r="L45" s="229"/>
      <c r="M45" s="229"/>
      <c r="N45" s="229"/>
      <c r="O45" s="318"/>
      <c r="P45" s="318"/>
      <c r="Q45" s="200"/>
      <c r="R45" s="203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229"/>
      <c r="AG45" s="228"/>
      <c r="AH45" s="200"/>
      <c r="AI45" s="200"/>
      <c r="AJ45" s="229"/>
      <c r="AK45" s="229"/>
      <c r="AL45" s="229"/>
    </row>
    <row r="46" spans="1:38" ht="38.25" customHeight="1">
      <c r="A46" s="137" t="s">
        <v>557</v>
      </c>
      <c r="B46" s="137"/>
      <c r="C46" s="137"/>
      <c r="D46" s="137"/>
      <c r="E46" s="138"/>
      <c r="F46" s="102"/>
      <c r="G46" s="102"/>
      <c r="H46" s="102"/>
      <c r="I46" s="102"/>
      <c r="J46" s="1"/>
      <c r="K46" s="6"/>
      <c r="L46" s="6"/>
      <c r="M46" s="6"/>
      <c r="N46" s="1"/>
      <c r="O46" s="1"/>
      <c r="P46" s="41"/>
      <c r="Q46" s="4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41"/>
      <c r="AG46" s="41"/>
      <c r="AH46" s="41"/>
      <c r="AI46" s="41"/>
      <c r="AJ46" s="41"/>
      <c r="AK46" s="41"/>
      <c r="AL46" s="41"/>
    </row>
    <row r="47" spans="1:38" ht="38.25">
      <c r="A47" s="94" t="s">
        <v>16</v>
      </c>
      <c r="B47" s="94" t="s">
        <v>512</v>
      </c>
      <c r="C47" s="94"/>
      <c r="D47" s="95" t="s">
        <v>523</v>
      </c>
      <c r="E47" s="94" t="s">
        <v>524</v>
      </c>
      <c r="F47" s="94" t="s">
        <v>525</v>
      </c>
      <c r="G47" s="94" t="s">
        <v>545</v>
      </c>
      <c r="H47" s="94" t="s">
        <v>527</v>
      </c>
      <c r="I47" s="94" t="s">
        <v>528</v>
      </c>
      <c r="J47" s="93" t="s">
        <v>529</v>
      </c>
      <c r="K47" s="93" t="s">
        <v>558</v>
      </c>
      <c r="L47" s="96" t="s">
        <v>531</v>
      </c>
      <c r="M47" s="136" t="s">
        <v>554</v>
      </c>
      <c r="N47" s="94" t="s">
        <v>555</v>
      </c>
      <c r="O47" s="94" t="s">
        <v>533</v>
      </c>
      <c r="P47" s="95" t="s">
        <v>534</v>
      </c>
      <c r="Q47" s="4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41"/>
      <c r="AG47" s="41"/>
      <c r="AH47" s="41"/>
      <c r="AI47" s="41"/>
      <c r="AJ47" s="41"/>
      <c r="AK47" s="41"/>
      <c r="AL47" s="41"/>
    </row>
    <row r="48" spans="1:38" s="198" customFormat="1" ht="15.6" customHeight="1">
      <c r="A48" s="286">
        <v>1</v>
      </c>
      <c r="B48" s="304">
        <v>45043</v>
      </c>
      <c r="C48" s="284"/>
      <c r="D48" s="302" t="s">
        <v>902</v>
      </c>
      <c r="E48" s="274" t="s">
        <v>537</v>
      </c>
      <c r="F48" s="274">
        <v>35</v>
      </c>
      <c r="G48" s="274">
        <v>19</v>
      </c>
      <c r="H48" s="283">
        <v>42</v>
      </c>
      <c r="I48" s="291" t="s">
        <v>903</v>
      </c>
      <c r="J48" s="272" t="s">
        <v>893</v>
      </c>
      <c r="K48" s="280">
        <f t="shared" ref="K48" si="19">H48-F48</f>
        <v>7</v>
      </c>
      <c r="L48" s="281">
        <v>100</v>
      </c>
      <c r="M48" s="282">
        <f t="shared" ref="M48" si="20">(K48*N48)-100</f>
        <v>2000</v>
      </c>
      <c r="N48" s="280">
        <v>300</v>
      </c>
      <c r="O48" s="272" t="s">
        <v>535</v>
      </c>
      <c r="P48" s="273">
        <v>45048</v>
      </c>
      <c r="Q48" s="197"/>
      <c r="R48" s="203" t="s">
        <v>799</v>
      </c>
      <c r="S48" s="197"/>
      <c r="T48" s="197"/>
      <c r="U48" s="197"/>
      <c r="V48" s="197"/>
      <c r="W48" s="197"/>
      <c r="X48" s="203"/>
      <c r="Y48" s="197"/>
      <c r="Z48" s="197"/>
      <c r="AA48" s="197"/>
      <c r="AB48" s="197"/>
      <c r="AC48" s="197"/>
      <c r="AD48" s="203"/>
      <c r="AE48" s="197"/>
      <c r="AF48" s="197"/>
      <c r="AG48" s="197"/>
      <c r="AH48" s="197"/>
      <c r="AI48" s="197"/>
      <c r="AJ48" s="203"/>
      <c r="AK48" s="197"/>
      <c r="AL48" s="197"/>
    </row>
    <row r="49" spans="1:38" s="198" customFormat="1" ht="15.6" customHeight="1">
      <c r="A49" s="286">
        <v>2</v>
      </c>
      <c r="B49" s="304">
        <v>45044</v>
      </c>
      <c r="C49" s="284"/>
      <c r="D49" s="302" t="s">
        <v>907</v>
      </c>
      <c r="E49" s="274" t="s">
        <v>537</v>
      </c>
      <c r="F49" s="274">
        <v>127</v>
      </c>
      <c r="G49" s="274">
        <v>78</v>
      </c>
      <c r="H49" s="283">
        <v>147</v>
      </c>
      <c r="I49" s="291" t="s">
        <v>869</v>
      </c>
      <c r="J49" s="272" t="s">
        <v>885</v>
      </c>
      <c r="K49" s="280">
        <f t="shared" ref="K49" si="21">H49-F49</f>
        <v>20</v>
      </c>
      <c r="L49" s="281">
        <v>100</v>
      </c>
      <c r="M49" s="282">
        <f t="shared" ref="M49" si="22">(K49*N49)-100</f>
        <v>1900</v>
      </c>
      <c r="N49" s="280">
        <v>100</v>
      </c>
      <c r="O49" s="272" t="s">
        <v>535</v>
      </c>
      <c r="P49" s="273">
        <v>45048</v>
      </c>
      <c r="Q49" s="197"/>
      <c r="R49" s="203" t="s">
        <v>799</v>
      </c>
      <c r="S49" s="197"/>
      <c r="T49" s="197"/>
      <c r="U49" s="197"/>
      <c r="V49" s="197"/>
      <c r="W49" s="197"/>
      <c r="X49" s="203"/>
      <c r="Y49" s="197"/>
      <c r="Z49" s="197"/>
      <c r="AA49" s="197"/>
      <c r="AB49" s="197"/>
      <c r="AC49" s="197"/>
      <c r="AD49" s="203"/>
      <c r="AE49" s="197"/>
      <c r="AF49" s="197"/>
      <c r="AG49" s="197"/>
      <c r="AH49" s="197"/>
      <c r="AI49" s="197"/>
      <c r="AJ49" s="203"/>
      <c r="AK49" s="197"/>
      <c r="AL49" s="197"/>
    </row>
    <row r="50" spans="1:38" s="198" customFormat="1" ht="15.6" customHeight="1">
      <c r="A50" s="286">
        <v>3</v>
      </c>
      <c r="B50" s="304">
        <v>45044</v>
      </c>
      <c r="C50" s="284"/>
      <c r="D50" s="302" t="s">
        <v>908</v>
      </c>
      <c r="E50" s="274" t="s">
        <v>537</v>
      </c>
      <c r="F50" s="274">
        <v>39</v>
      </c>
      <c r="G50" s="274">
        <v>25</v>
      </c>
      <c r="H50" s="283">
        <v>45.5</v>
      </c>
      <c r="I50" s="291" t="s">
        <v>909</v>
      </c>
      <c r="J50" s="272" t="s">
        <v>906</v>
      </c>
      <c r="K50" s="280">
        <f t="shared" ref="K50" si="23">H50-F50</f>
        <v>6.5</v>
      </c>
      <c r="L50" s="281">
        <v>100</v>
      </c>
      <c r="M50" s="282">
        <f t="shared" ref="M50" si="24">(K50*N50)-100</f>
        <v>2545.5</v>
      </c>
      <c r="N50" s="280">
        <v>407</v>
      </c>
      <c r="O50" s="272" t="s">
        <v>535</v>
      </c>
      <c r="P50" s="273">
        <v>45048</v>
      </c>
      <c r="Q50" s="197"/>
      <c r="R50" s="203" t="s">
        <v>799</v>
      </c>
      <c r="S50" s="197"/>
      <c r="T50" s="197"/>
      <c r="U50" s="197"/>
      <c r="V50" s="197"/>
      <c r="W50" s="197"/>
      <c r="X50" s="203"/>
      <c r="Y50" s="197"/>
      <c r="Z50" s="197"/>
      <c r="AA50" s="197"/>
      <c r="AB50" s="197"/>
      <c r="AC50" s="197"/>
      <c r="AD50" s="203"/>
      <c r="AE50" s="197"/>
      <c r="AF50" s="197"/>
      <c r="AG50" s="197"/>
      <c r="AH50" s="197"/>
      <c r="AI50" s="197"/>
      <c r="AJ50" s="203"/>
      <c r="AK50" s="197"/>
      <c r="AL50" s="197"/>
    </row>
    <row r="51" spans="1:38" s="198" customFormat="1" ht="15.6" customHeight="1">
      <c r="A51" s="308">
        <v>4</v>
      </c>
      <c r="B51" s="320">
        <v>45044</v>
      </c>
      <c r="C51" s="310"/>
      <c r="D51" s="311" t="s">
        <v>910</v>
      </c>
      <c r="E51" s="289" t="s">
        <v>537</v>
      </c>
      <c r="F51" s="289">
        <v>38</v>
      </c>
      <c r="G51" s="289"/>
      <c r="H51" s="312">
        <v>11</v>
      </c>
      <c r="I51" s="313" t="s">
        <v>901</v>
      </c>
      <c r="J51" s="290" t="s">
        <v>917</v>
      </c>
      <c r="K51" s="314">
        <f t="shared" ref="K51" si="25">H51-F51</f>
        <v>-27</v>
      </c>
      <c r="L51" s="315">
        <v>100</v>
      </c>
      <c r="M51" s="316">
        <f t="shared" ref="M51:M54" si="26">(K51*N51)-100</f>
        <v>-1180</v>
      </c>
      <c r="N51" s="314">
        <v>40</v>
      </c>
      <c r="O51" s="290" t="s">
        <v>547</v>
      </c>
      <c r="P51" s="309">
        <v>45048</v>
      </c>
      <c r="Q51" s="197"/>
      <c r="R51" s="203" t="s">
        <v>799</v>
      </c>
      <c r="S51" s="197"/>
      <c r="T51" s="197"/>
      <c r="U51" s="197"/>
      <c r="V51" s="197"/>
      <c r="W51" s="197"/>
      <c r="X51" s="203"/>
      <c r="Y51" s="197"/>
      <c r="Z51" s="197"/>
      <c r="AA51" s="197"/>
      <c r="AB51" s="197"/>
      <c r="AC51" s="197"/>
      <c r="AD51" s="203"/>
      <c r="AE51" s="197"/>
      <c r="AF51" s="197"/>
      <c r="AG51" s="197"/>
      <c r="AH51" s="197"/>
      <c r="AI51" s="197"/>
      <c r="AJ51" s="203"/>
      <c r="AK51" s="197"/>
      <c r="AL51" s="197"/>
    </row>
    <row r="52" spans="1:38" s="198" customFormat="1" ht="15.6" customHeight="1">
      <c r="A52" s="286">
        <v>5</v>
      </c>
      <c r="B52" s="304">
        <v>45048</v>
      </c>
      <c r="C52" s="284"/>
      <c r="D52" s="302" t="s">
        <v>913</v>
      </c>
      <c r="E52" s="274" t="s">
        <v>878</v>
      </c>
      <c r="F52" s="274">
        <v>66</v>
      </c>
      <c r="G52" s="274">
        <v>115</v>
      </c>
      <c r="H52" s="283">
        <v>42.5</v>
      </c>
      <c r="I52" s="291" t="s">
        <v>914</v>
      </c>
      <c r="J52" s="272" t="s">
        <v>925</v>
      </c>
      <c r="K52" s="280">
        <f>F52-H52</f>
        <v>23.5</v>
      </c>
      <c r="L52" s="281">
        <v>100</v>
      </c>
      <c r="M52" s="282">
        <f t="shared" si="26"/>
        <v>1075</v>
      </c>
      <c r="N52" s="280">
        <v>50</v>
      </c>
      <c r="O52" s="272" t="s">
        <v>535</v>
      </c>
      <c r="P52" s="273">
        <v>45049</v>
      </c>
      <c r="Q52" s="197"/>
      <c r="R52" s="203" t="s">
        <v>536</v>
      </c>
      <c r="S52" s="197"/>
      <c r="T52" s="197"/>
      <c r="U52" s="197"/>
      <c r="V52" s="197"/>
      <c r="W52" s="197"/>
      <c r="X52" s="203"/>
      <c r="Y52" s="197"/>
      <c r="Z52" s="197"/>
      <c r="AA52" s="197"/>
      <c r="AB52" s="197"/>
      <c r="AC52" s="197"/>
      <c r="AD52" s="203"/>
      <c r="AE52" s="197"/>
      <c r="AF52" s="197"/>
      <c r="AG52" s="197"/>
      <c r="AH52" s="197"/>
      <c r="AI52" s="197"/>
      <c r="AJ52" s="203"/>
      <c r="AK52" s="197"/>
      <c r="AL52" s="197"/>
    </row>
    <row r="53" spans="1:38" s="198" customFormat="1" ht="15.6" customHeight="1">
      <c r="A53" s="286">
        <v>6</v>
      </c>
      <c r="B53" s="304">
        <v>45048</v>
      </c>
      <c r="C53" s="284"/>
      <c r="D53" s="302" t="s">
        <v>918</v>
      </c>
      <c r="E53" s="274" t="s">
        <v>537</v>
      </c>
      <c r="F53" s="274">
        <v>42</v>
      </c>
      <c r="G53" s="274"/>
      <c r="H53" s="283">
        <v>64</v>
      </c>
      <c r="I53" s="291" t="s">
        <v>919</v>
      </c>
      <c r="J53" s="272" t="s">
        <v>926</v>
      </c>
      <c r="K53" s="280">
        <f t="shared" ref="K53:K54" si="27">H53-F53</f>
        <v>22</v>
      </c>
      <c r="L53" s="281">
        <v>100</v>
      </c>
      <c r="M53" s="282">
        <f t="shared" si="26"/>
        <v>1000</v>
      </c>
      <c r="N53" s="280">
        <v>50</v>
      </c>
      <c r="O53" s="272" t="s">
        <v>535</v>
      </c>
      <c r="P53" s="273">
        <v>45049</v>
      </c>
      <c r="Q53" s="197"/>
      <c r="R53" s="203" t="s">
        <v>536</v>
      </c>
      <c r="S53" s="197"/>
      <c r="T53" s="197"/>
      <c r="U53" s="197"/>
      <c r="V53" s="197"/>
      <c r="W53" s="197"/>
      <c r="X53" s="203"/>
      <c r="Y53" s="197"/>
      <c r="Z53" s="197"/>
      <c r="AA53" s="197"/>
      <c r="AB53" s="197"/>
      <c r="AC53" s="197"/>
      <c r="AD53" s="203"/>
      <c r="AE53" s="197"/>
      <c r="AF53" s="197"/>
      <c r="AG53" s="197"/>
      <c r="AH53" s="197"/>
      <c r="AI53" s="197"/>
      <c r="AJ53" s="203"/>
      <c r="AK53" s="197"/>
      <c r="AL53" s="197"/>
    </row>
    <row r="54" spans="1:38" s="198" customFormat="1" ht="15.6" customHeight="1">
      <c r="A54" s="286">
        <v>7</v>
      </c>
      <c r="B54" s="304">
        <v>45048</v>
      </c>
      <c r="C54" s="284"/>
      <c r="D54" s="302" t="s">
        <v>915</v>
      </c>
      <c r="E54" s="274" t="s">
        <v>537</v>
      </c>
      <c r="F54" s="274">
        <v>110</v>
      </c>
      <c r="G54" s="274"/>
      <c r="H54" s="283">
        <v>180</v>
      </c>
      <c r="I54" s="291" t="s">
        <v>916</v>
      </c>
      <c r="J54" s="272" t="s">
        <v>717</v>
      </c>
      <c r="K54" s="280">
        <f t="shared" si="27"/>
        <v>70</v>
      </c>
      <c r="L54" s="281">
        <v>100</v>
      </c>
      <c r="M54" s="282">
        <f t="shared" si="26"/>
        <v>1650</v>
      </c>
      <c r="N54" s="280">
        <v>25</v>
      </c>
      <c r="O54" s="272" t="s">
        <v>535</v>
      </c>
      <c r="P54" s="273">
        <v>45049</v>
      </c>
      <c r="Q54" s="197"/>
      <c r="R54" s="203" t="s">
        <v>536</v>
      </c>
      <c r="S54" s="197"/>
      <c r="T54" s="197"/>
      <c r="U54" s="197"/>
      <c r="V54" s="197"/>
      <c r="W54" s="197"/>
      <c r="X54" s="203"/>
      <c r="Y54" s="197"/>
      <c r="Z54" s="197"/>
      <c r="AA54" s="197"/>
      <c r="AB54" s="197"/>
      <c r="AC54" s="197"/>
      <c r="AD54" s="203"/>
      <c r="AE54" s="197"/>
      <c r="AF54" s="197"/>
      <c r="AG54" s="197"/>
      <c r="AH54" s="197"/>
      <c r="AI54" s="197"/>
      <c r="AJ54" s="203"/>
      <c r="AK54" s="197"/>
      <c r="AL54" s="197"/>
    </row>
    <row r="55" spans="1:38" s="198" customFormat="1" ht="15.6" customHeight="1">
      <c r="A55" s="286">
        <v>8</v>
      </c>
      <c r="B55" s="304">
        <v>45048</v>
      </c>
      <c r="C55" s="284"/>
      <c r="D55" s="302" t="s">
        <v>908</v>
      </c>
      <c r="E55" s="274" t="s">
        <v>537</v>
      </c>
      <c r="F55" s="274">
        <v>36</v>
      </c>
      <c r="G55" s="274">
        <v>22</v>
      </c>
      <c r="H55" s="283">
        <v>42</v>
      </c>
      <c r="I55" s="291" t="s">
        <v>909</v>
      </c>
      <c r="J55" s="272" t="s">
        <v>945</v>
      </c>
      <c r="K55" s="280">
        <f t="shared" ref="K55" si="28">H55-F55</f>
        <v>6</v>
      </c>
      <c r="L55" s="281">
        <v>100</v>
      </c>
      <c r="M55" s="282">
        <f t="shared" ref="M55" si="29">(K55*N55)-100</f>
        <v>2342</v>
      </c>
      <c r="N55" s="280">
        <v>407</v>
      </c>
      <c r="O55" s="272" t="s">
        <v>535</v>
      </c>
      <c r="P55" s="273">
        <v>45051</v>
      </c>
      <c r="Q55" s="197"/>
      <c r="R55" s="203" t="s">
        <v>799</v>
      </c>
      <c r="S55" s="197"/>
      <c r="T55" s="197"/>
      <c r="U55" s="197"/>
      <c r="V55" s="197"/>
      <c r="W55" s="197"/>
      <c r="X55" s="203"/>
      <c r="Y55" s="197"/>
      <c r="Z55" s="197"/>
      <c r="AA55" s="197"/>
      <c r="AB55" s="197"/>
      <c r="AC55" s="197"/>
      <c r="AD55" s="203"/>
      <c r="AE55" s="197"/>
      <c r="AF55" s="197"/>
      <c r="AG55" s="197"/>
      <c r="AH55" s="197"/>
      <c r="AI55" s="197"/>
      <c r="AJ55" s="203"/>
      <c r="AK55" s="197"/>
      <c r="AL55" s="197"/>
    </row>
    <row r="56" spans="1:38" s="198" customFormat="1" ht="15.6" customHeight="1">
      <c r="A56" s="286">
        <v>9</v>
      </c>
      <c r="B56" s="304">
        <v>45049</v>
      </c>
      <c r="C56" s="324"/>
      <c r="D56" s="302" t="s">
        <v>918</v>
      </c>
      <c r="E56" s="274" t="s">
        <v>537</v>
      </c>
      <c r="F56" s="274">
        <v>47.5</v>
      </c>
      <c r="G56" s="274"/>
      <c r="H56" s="283">
        <v>64</v>
      </c>
      <c r="I56" s="291" t="s">
        <v>929</v>
      </c>
      <c r="J56" s="272" t="s">
        <v>930</v>
      </c>
      <c r="K56" s="280">
        <f t="shared" ref="K56" si="30">H56-F56</f>
        <v>16.5</v>
      </c>
      <c r="L56" s="281">
        <v>100</v>
      </c>
      <c r="M56" s="282">
        <f t="shared" ref="M56:M57" si="31">(K56*N56)-100</f>
        <v>725</v>
      </c>
      <c r="N56" s="280">
        <v>50</v>
      </c>
      <c r="O56" s="272" t="s">
        <v>535</v>
      </c>
      <c r="P56" s="273">
        <v>45049</v>
      </c>
      <c r="Q56" s="197"/>
      <c r="R56" s="203" t="s">
        <v>536</v>
      </c>
      <c r="S56" s="197"/>
      <c r="T56" s="197"/>
      <c r="U56" s="197"/>
      <c r="V56" s="197"/>
      <c r="W56" s="197"/>
      <c r="X56" s="203"/>
      <c r="Y56" s="197"/>
      <c r="Z56" s="197"/>
      <c r="AA56" s="197"/>
      <c r="AB56" s="197"/>
      <c r="AC56" s="197"/>
      <c r="AD56" s="203"/>
      <c r="AE56" s="197"/>
      <c r="AF56" s="197"/>
      <c r="AG56" s="197"/>
      <c r="AH56" s="197"/>
      <c r="AI56" s="197"/>
      <c r="AJ56" s="203"/>
      <c r="AK56" s="197"/>
      <c r="AL56" s="197"/>
    </row>
    <row r="57" spans="1:38" s="198" customFormat="1" ht="15.6" customHeight="1">
      <c r="A57" s="286">
        <v>10</v>
      </c>
      <c r="B57" s="332">
        <v>45050</v>
      </c>
      <c r="C57" s="284"/>
      <c r="D57" s="302" t="s">
        <v>913</v>
      </c>
      <c r="E57" s="274" t="s">
        <v>878</v>
      </c>
      <c r="F57" s="274">
        <v>68</v>
      </c>
      <c r="G57" s="274">
        <v>105</v>
      </c>
      <c r="H57" s="283">
        <v>42</v>
      </c>
      <c r="I57" s="291" t="s">
        <v>914</v>
      </c>
      <c r="J57" s="272" t="s">
        <v>946</v>
      </c>
      <c r="K57" s="280">
        <f>F57-H57</f>
        <v>26</v>
      </c>
      <c r="L57" s="281">
        <v>100</v>
      </c>
      <c r="M57" s="282">
        <f t="shared" si="31"/>
        <v>1200</v>
      </c>
      <c r="N57" s="280">
        <v>50</v>
      </c>
      <c r="O57" s="272" t="s">
        <v>535</v>
      </c>
      <c r="P57" s="273">
        <v>45051</v>
      </c>
      <c r="Q57" s="197"/>
      <c r="R57" s="203" t="s">
        <v>536</v>
      </c>
      <c r="S57" s="197"/>
      <c r="T57" s="197"/>
      <c r="U57" s="197"/>
      <c r="V57" s="197"/>
      <c r="W57" s="197"/>
      <c r="X57" s="203"/>
      <c r="Y57" s="197"/>
      <c r="Z57" s="197"/>
      <c r="AA57" s="197"/>
      <c r="AB57" s="197"/>
      <c r="AC57" s="197"/>
      <c r="AD57" s="203"/>
      <c r="AE57" s="197"/>
      <c r="AF57" s="197"/>
      <c r="AG57" s="197"/>
      <c r="AH57" s="197"/>
      <c r="AI57" s="197"/>
      <c r="AJ57" s="203"/>
      <c r="AK57" s="197"/>
      <c r="AL57" s="197"/>
    </row>
    <row r="58" spans="1:38" s="198" customFormat="1" ht="15.6" customHeight="1">
      <c r="A58" s="308">
        <v>11</v>
      </c>
      <c r="B58" s="343">
        <v>45050</v>
      </c>
      <c r="C58" s="310"/>
      <c r="D58" s="311" t="s">
        <v>936</v>
      </c>
      <c r="E58" s="289" t="s">
        <v>537</v>
      </c>
      <c r="F58" s="289">
        <v>75</v>
      </c>
      <c r="G58" s="289"/>
      <c r="H58" s="312">
        <v>30</v>
      </c>
      <c r="I58" s="313" t="s">
        <v>937</v>
      </c>
      <c r="J58" s="290" t="s">
        <v>938</v>
      </c>
      <c r="K58" s="314">
        <f t="shared" ref="K58:K59" si="32">H58-F58</f>
        <v>-45</v>
      </c>
      <c r="L58" s="315">
        <v>100</v>
      </c>
      <c r="M58" s="316">
        <f t="shared" ref="M58:M59" si="33">(K58*N58)-100</f>
        <v>-1225</v>
      </c>
      <c r="N58" s="314">
        <v>25</v>
      </c>
      <c r="O58" s="290" t="s">
        <v>547</v>
      </c>
      <c r="P58" s="309">
        <v>45050</v>
      </c>
      <c r="Q58" s="197"/>
      <c r="R58" s="203" t="s">
        <v>536</v>
      </c>
      <c r="S58" s="197"/>
      <c r="T58" s="197"/>
      <c r="U58" s="197"/>
      <c r="V58" s="197"/>
      <c r="W58" s="197"/>
      <c r="X58" s="203"/>
      <c r="Y58" s="197"/>
      <c r="Z58" s="197"/>
      <c r="AA58" s="197"/>
      <c r="AB58" s="197"/>
      <c r="AC58" s="197"/>
      <c r="AD58" s="203"/>
      <c r="AE58" s="197"/>
      <c r="AF58" s="197"/>
      <c r="AG58" s="197"/>
      <c r="AH58" s="197"/>
      <c r="AI58" s="197"/>
      <c r="AJ58" s="203"/>
      <c r="AK58" s="197"/>
      <c r="AL58" s="197"/>
    </row>
    <row r="59" spans="1:38" s="198" customFormat="1" ht="15.6" customHeight="1">
      <c r="A59" s="286">
        <v>12</v>
      </c>
      <c r="B59" s="332">
        <v>45050</v>
      </c>
      <c r="C59" s="284"/>
      <c r="D59" s="302" t="s">
        <v>940</v>
      </c>
      <c r="E59" s="274" t="s">
        <v>537</v>
      </c>
      <c r="F59" s="274">
        <v>45</v>
      </c>
      <c r="G59" s="274">
        <v>30</v>
      </c>
      <c r="H59" s="283">
        <v>53.5</v>
      </c>
      <c r="I59" s="291" t="s">
        <v>941</v>
      </c>
      <c r="J59" s="272" t="s">
        <v>948</v>
      </c>
      <c r="K59" s="280">
        <f t="shared" si="32"/>
        <v>8.5</v>
      </c>
      <c r="L59" s="281">
        <v>100</v>
      </c>
      <c r="M59" s="282">
        <f t="shared" si="33"/>
        <v>2025</v>
      </c>
      <c r="N59" s="280">
        <v>250</v>
      </c>
      <c r="O59" s="272" t="s">
        <v>535</v>
      </c>
      <c r="P59" s="273">
        <v>45049</v>
      </c>
      <c r="Q59" s="197"/>
      <c r="R59" s="203" t="s">
        <v>536</v>
      </c>
      <c r="S59" s="197"/>
      <c r="T59" s="197"/>
      <c r="U59" s="197"/>
      <c r="V59" s="197"/>
      <c r="W59" s="197"/>
      <c r="X59" s="203"/>
      <c r="Y59" s="197"/>
      <c r="Z59" s="197"/>
      <c r="AA59" s="197"/>
      <c r="AB59" s="197"/>
      <c r="AC59" s="197"/>
      <c r="AD59" s="203"/>
      <c r="AE59" s="197"/>
      <c r="AF59" s="197"/>
      <c r="AG59" s="197"/>
      <c r="AH59" s="197"/>
      <c r="AI59" s="197"/>
      <c r="AJ59" s="203"/>
      <c r="AK59" s="197"/>
      <c r="AL59" s="197"/>
    </row>
    <row r="60" spans="1:38" s="198" customFormat="1" ht="15.6" customHeight="1">
      <c r="A60" s="308">
        <v>13</v>
      </c>
      <c r="B60" s="343">
        <v>45050</v>
      </c>
      <c r="C60" s="310"/>
      <c r="D60" s="311" t="s">
        <v>942</v>
      </c>
      <c r="E60" s="289" t="s">
        <v>537</v>
      </c>
      <c r="F60" s="289">
        <v>22.5</v>
      </c>
      <c r="G60" s="289">
        <v>14</v>
      </c>
      <c r="H60" s="312">
        <v>5.5</v>
      </c>
      <c r="I60" s="313" t="s">
        <v>943</v>
      </c>
      <c r="J60" s="290" t="s">
        <v>947</v>
      </c>
      <c r="K60" s="314">
        <f t="shared" ref="K60:K61" si="34">H60-F60</f>
        <v>-17</v>
      </c>
      <c r="L60" s="315">
        <v>100</v>
      </c>
      <c r="M60" s="316">
        <f t="shared" ref="M60:M61" si="35">(K60*N60)-100</f>
        <v>-9450</v>
      </c>
      <c r="N60" s="314">
        <v>550</v>
      </c>
      <c r="O60" s="290" t="s">
        <v>547</v>
      </c>
      <c r="P60" s="309">
        <v>45051</v>
      </c>
      <c r="Q60" s="197"/>
      <c r="R60" s="203" t="s">
        <v>536</v>
      </c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s="198" customFormat="1" ht="15.6" customHeight="1">
      <c r="A61" s="286">
        <v>14</v>
      </c>
      <c r="B61" s="332">
        <v>45051</v>
      </c>
      <c r="C61" s="284"/>
      <c r="D61" s="302" t="s">
        <v>949</v>
      </c>
      <c r="E61" s="274" t="s">
        <v>537</v>
      </c>
      <c r="F61" s="274">
        <v>6.5</v>
      </c>
      <c r="G61" s="274">
        <v>1.8</v>
      </c>
      <c r="H61" s="283">
        <v>9</v>
      </c>
      <c r="I61" s="291" t="s">
        <v>950</v>
      </c>
      <c r="J61" s="272" t="s">
        <v>957</v>
      </c>
      <c r="K61" s="280">
        <f t="shared" si="34"/>
        <v>2.5</v>
      </c>
      <c r="L61" s="281">
        <v>100</v>
      </c>
      <c r="M61" s="282">
        <f t="shared" si="35"/>
        <v>2275</v>
      </c>
      <c r="N61" s="280">
        <v>950</v>
      </c>
      <c r="O61" s="272" t="s">
        <v>535</v>
      </c>
      <c r="P61" s="273">
        <v>45054</v>
      </c>
      <c r="Q61" s="197"/>
      <c r="R61" s="203"/>
      <c r="S61" s="197"/>
      <c r="T61" s="197"/>
      <c r="U61" s="197"/>
      <c r="V61" s="197"/>
      <c r="W61" s="197"/>
      <c r="X61" s="203"/>
      <c r="Y61" s="197"/>
      <c r="Z61" s="197"/>
      <c r="AA61" s="197"/>
      <c r="AB61" s="197"/>
      <c r="AC61" s="197"/>
      <c r="AD61" s="203"/>
      <c r="AE61" s="197"/>
      <c r="AF61" s="197"/>
      <c r="AG61" s="197"/>
      <c r="AH61" s="197"/>
      <c r="AI61" s="197"/>
      <c r="AJ61" s="203"/>
      <c r="AK61" s="197"/>
      <c r="AL61" s="197"/>
    </row>
    <row r="62" spans="1:38" s="198" customFormat="1" ht="15.6" customHeight="1">
      <c r="A62" s="286">
        <v>15</v>
      </c>
      <c r="B62" s="332">
        <v>45051</v>
      </c>
      <c r="C62" s="284"/>
      <c r="D62" s="302" t="s">
        <v>951</v>
      </c>
      <c r="E62" s="274" t="s">
        <v>537</v>
      </c>
      <c r="F62" s="274">
        <v>122.5</v>
      </c>
      <c r="G62" s="274">
        <v>75</v>
      </c>
      <c r="H62" s="283">
        <v>142.5</v>
      </c>
      <c r="I62" s="291" t="s">
        <v>869</v>
      </c>
      <c r="J62" s="272" t="s">
        <v>885</v>
      </c>
      <c r="K62" s="280">
        <f t="shared" ref="K62" si="36">H62-F62</f>
        <v>20</v>
      </c>
      <c r="L62" s="281">
        <v>100</v>
      </c>
      <c r="M62" s="282">
        <f t="shared" ref="M62" si="37">(K62*N62)-100</f>
        <v>1900</v>
      </c>
      <c r="N62" s="280">
        <v>100</v>
      </c>
      <c r="O62" s="272" t="s">
        <v>535</v>
      </c>
      <c r="P62" s="273">
        <v>45054</v>
      </c>
      <c r="Q62" s="197"/>
      <c r="R62" s="203"/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286">
        <v>16</v>
      </c>
      <c r="B63" s="332">
        <v>45051</v>
      </c>
      <c r="C63" s="284"/>
      <c r="D63" s="302" t="s">
        <v>940</v>
      </c>
      <c r="E63" s="274" t="s">
        <v>537</v>
      </c>
      <c r="F63" s="274">
        <v>43.5</v>
      </c>
      <c r="G63" s="274">
        <v>29</v>
      </c>
      <c r="H63" s="283">
        <v>51.5</v>
      </c>
      <c r="I63" s="291" t="s">
        <v>941</v>
      </c>
      <c r="J63" s="272" t="s">
        <v>875</v>
      </c>
      <c r="K63" s="280">
        <f t="shared" ref="K63" si="38">H63-F63</f>
        <v>8</v>
      </c>
      <c r="L63" s="281">
        <v>100</v>
      </c>
      <c r="M63" s="282">
        <f t="shared" ref="M63" si="39">(K63*N63)-100</f>
        <v>1900</v>
      </c>
      <c r="N63" s="280">
        <v>250</v>
      </c>
      <c r="O63" s="272" t="s">
        <v>535</v>
      </c>
      <c r="P63" s="273">
        <v>45054</v>
      </c>
      <c r="Q63" s="197"/>
      <c r="R63" s="203"/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322">
        <v>17</v>
      </c>
      <c r="B64" s="242">
        <v>45054</v>
      </c>
      <c r="C64" s="324"/>
      <c r="D64" s="325" t="s">
        <v>913</v>
      </c>
      <c r="E64" s="201" t="s">
        <v>878</v>
      </c>
      <c r="F64" s="201" t="s">
        <v>954</v>
      </c>
      <c r="G64" s="201">
        <v>110</v>
      </c>
      <c r="H64" s="202"/>
      <c r="I64" s="217" t="s">
        <v>914</v>
      </c>
      <c r="J64" s="225" t="s">
        <v>538</v>
      </c>
      <c r="K64" s="254"/>
      <c r="L64" s="326"/>
      <c r="M64" s="327"/>
      <c r="N64" s="254"/>
      <c r="O64" s="225"/>
      <c r="P64" s="199"/>
      <c r="Q64" s="197"/>
      <c r="R64" s="203"/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286">
        <v>18</v>
      </c>
      <c r="B65" s="332">
        <v>45054</v>
      </c>
      <c r="C65" s="284"/>
      <c r="D65" s="302" t="s">
        <v>908</v>
      </c>
      <c r="E65" s="274" t="s">
        <v>537</v>
      </c>
      <c r="F65" s="274">
        <v>40</v>
      </c>
      <c r="G65" s="274">
        <v>26</v>
      </c>
      <c r="H65" s="283">
        <v>46</v>
      </c>
      <c r="I65" s="291" t="s">
        <v>909</v>
      </c>
      <c r="J65" s="272" t="s">
        <v>945</v>
      </c>
      <c r="K65" s="280">
        <f t="shared" ref="K65:K66" si="40">H65-F65</f>
        <v>6</v>
      </c>
      <c r="L65" s="281">
        <v>100</v>
      </c>
      <c r="M65" s="282">
        <f t="shared" ref="M65:M66" si="41">(K65*N65)-100</f>
        <v>2342</v>
      </c>
      <c r="N65" s="280">
        <v>407</v>
      </c>
      <c r="O65" s="272" t="s">
        <v>535</v>
      </c>
      <c r="P65" s="273">
        <v>45054</v>
      </c>
      <c r="Q65" s="197"/>
      <c r="R65" s="203"/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308">
        <v>19</v>
      </c>
      <c r="B66" s="343">
        <v>45054</v>
      </c>
      <c r="C66" s="310"/>
      <c r="D66" s="311" t="s">
        <v>956</v>
      </c>
      <c r="E66" s="289" t="s">
        <v>537</v>
      </c>
      <c r="F66" s="289">
        <v>34.5</v>
      </c>
      <c r="G66" s="289"/>
      <c r="H66" s="312">
        <v>0</v>
      </c>
      <c r="I66" s="313" t="s">
        <v>955</v>
      </c>
      <c r="J66" s="290" t="s">
        <v>996</v>
      </c>
      <c r="K66" s="314">
        <f t="shared" si="40"/>
        <v>-34.5</v>
      </c>
      <c r="L66" s="315">
        <v>100</v>
      </c>
      <c r="M66" s="316">
        <f t="shared" si="41"/>
        <v>-1480</v>
      </c>
      <c r="N66" s="314">
        <v>40</v>
      </c>
      <c r="O66" s="290" t="s">
        <v>547</v>
      </c>
      <c r="P66" s="309">
        <v>45055</v>
      </c>
      <c r="Q66" s="197"/>
      <c r="R66" s="203"/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286">
        <v>20</v>
      </c>
      <c r="B67" s="332">
        <v>45055</v>
      </c>
      <c r="C67" s="284"/>
      <c r="D67" s="302" t="s">
        <v>989</v>
      </c>
      <c r="E67" s="274" t="s">
        <v>537</v>
      </c>
      <c r="F67" s="274">
        <v>38.5</v>
      </c>
      <c r="G67" s="274"/>
      <c r="H67" s="283">
        <v>62</v>
      </c>
      <c r="I67" s="291" t="s">
        <v>919</v>
      </c>
      <c r="J67" s="272" t="s">
        <v>925</v>
      </c>
      <c r="K67" s="280">
        <f t="shared" ref="K67:K68" si="42">H67-F67</f>
        <v>23.5</v>
      </c>
      <c r="L67" s="281">
        <v>100</v>
      </c>
      <c r="M67" s="282">
        <f t="shared" ref="M67:M68" si="43">(K67*N67)-100</f>
        <v>1075</v>
      </c>
      <c r="N67" s="280">
        <v>50</v>
      </c>
      <c r="O67" s="272" t="s">
        <v>535</v>
      </c>
      <c r="P67" s="273">
        <v>45055</v>
      </c>
      <c r="Q67" s="197"/>
      <c r="R67" s="203"/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286">
        <v>21</v>
      </c>
      <c r="B68" s="332">
        <v>45055</v>
      </c>
      <c r="C68" s="284"/>
      <c r="D68" s="302" t="s">
        <v>908</v>
      </c>
      <c r="E68" s="274" t="s">
        <v>537</v>
      </c>
      <c r="F68" s="274">
        <v>39</v>
      </c>
      <c r="G68" s="274">
        <v>25</v>
      </c>
      <c r="H68" s="283">
        <v>45.5</v>
      </c>
      <c r="I68" s="291" t="s">
        <v>909</v>
      </c>
      <c r="J68" s="272" t="s">
        <v>906</v>
      </c>
      <c r="K68" s="280">
        <f t="shared" si="42"/>
        <v>6.5</v>
      </c>
      <c r="L68" s="281">
        <v>100</v>
      </c>
      <c r="M68" s="282">
        <f t="shared" si="43"/>
        <v>2545.5</v>
      </c>
      <c r="N68" s="280">
        <v>407</v>
      </c>
      <c r="O68" s="272" t="s">
        <v>535</v>
      </c>
      <c r="P68" s="273">
        <v>45055</v>
      </c>
      <c r="Q68" s="197"/>
      <c r="R68" s="203"/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322">
        <v>22</v>
      </c>
      <c r="B69" s="242">
        <v>45055</v>
      </c>
      <c r="C69" s="324"/>
      <c r="D69" s="325" t="s">
        <v>991</v>
      </c>
      <c r="E69" s="201" t="s">
        <v>537</v>
      </c>
      <c r="F69" s="201" t="s">
        <v>992</v>
      </c>
      <c r="G69" s="201">
        <v>2</v>
      </c>
      <c r="H69" s="202"/>
      <c r="I69" s="217" t="s">
        <v>993</v>
      </c>
      <c r="J69" s="225" t="s">
        <v>538</v>
      </c>
      <c r="K69" s="254"/>
      <c r="L69" s="326"/>
      <c r="M69" s="327"/>
      <c r="N69" s="254"/>
      <c r="O69" s="225"/>
      <c r="P69" s="199"/>
      <c r="Q69" s="197"/>
      <c r="R69" s="203"/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322">
        <v>23</v>
      </c>
      <c r="B70" s="242">
        <v>45055</v>
      </c>
      <c r="C70" s="324"/>
      <c r="D70" s="325" t="s">
        <v>989</v>
      </c>
      <c r="E70" s="201" t="s">
        <v>537</v>
      </c>
      <c r="F70" s="201" t="s">
        <v>994</v>
      </c>
      <c r="G70" s="201">
        <v>9</v>
      </c>
      <c r="H70" s="202"/>
      <c r="I70" s="217" t="s">
        <v>995</v>
      </c>
      <c r="J70" s="225" t="s">
        <v>538</v>
      </c>
      <c r="K70" s="254"/>
      <c r="L70" s="326"/>
      <c r="M70" s="327"/>
      <c r="N70" s="254"/>
      <c r="O70" s="225"/>
      <c r="P70" s="199"/>
      <c r="Q70" s="197"/>
      <c r="R70" s="203"/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322"/>
      <c r="B71" s="242"/>
      <c r="C71" s="324"/>
      <c r="D71" s="325"/>
      <c r="E71" s="201"/>
      <c r="F71" s="201"/>
      <c r="G71" s="201"/>
      <c r="H71" s="202"/>
      <c r="I71" s="217"/>
      <c r="J71" s="225"/>
      <c r="K71" s="254"/>
      <c r="L71" s="326"/>
      <c r="M71" s="327"/>
      <c r="N71" s="254"/>
      <c r="O71" s="225"/>
      <c r="P71" s="199"/>
      <c r="Q71" s="197"/>
      <c r="R71" s="203"/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322"/>
      <c r="B72" s="242"/>
      <c r="C72" s="324"/>
      <c r="D72" s="325"/>
      <c r="E72" s="201"/>
      <c r="F72" s="201"/>
      <c r="G72" s="201"/>
      <c r="H72" s="202"/>
      <c r="I72" s="217"/>
      <c r="J72" s="225"/>
      <c r="K72" s="254"/>
      <c r="L72" s="326"/>
      <c r="M72" s="327"/>
      <c r="N72" s="254"/>
      <c r="O72" s="225"/>
      <c r="P72" s="199"/>
      <c r="Q72" s="197"/>
      <c r="R72" s="203"/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322"/>
      <c r="B73" s="323"/>
      <c r="C73" s="324"/>
      <c r="D73" s="325"/>
      <c r="E73" s="201"/>
      <c r="F73" s="201"/>
      <c r="G73" s="201"/>
      <c r="H73" s="202"/>
      <c r="I73" s="217"/>
      <c r="J73" s="225"/>
      <c r="K73" s="254"/>
      <c r="L73" s="326"/>
      <c r="M73" s="327"/>
      <c r="N73" s="254"/>
      <c r="O73" s="225"/>
      <c r="P73" s="199"/>
      <c r="Q73" s="197"/>
      <c r="R73" s="203"/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322"/>
      <c r="B74" s="323"/>
      <c r="C74" s="324"/>
      <c r="D74" s="325"/>
      <c r="E74" s="201"/>
      <c r="F74" s="201"/>
      <c r="G74" s="201"/>
      <c r="H74" s="202"/>
      <c r="I74" s="217"/>
      <c r="J74" s="225"/>
      <c r="K74" s="254"/>
      <c r="L74" s="326"/>
      <c r="M74" s="327"/>
      <c r="N74" s="254"/>
      <c r="O74" s="225"/>
      <c r="P74" s="199"/>
      <c r="Q74" s="197"/>
      <c r="R74" s="203"/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303"/>
      <c r="B75" s="303"/>
      <c r="C75" s="303"/>
      <c r="D75" s="303"/>
      <c r="E75" s="303"/>
      <c r="F75" s="303"/>
      <c r="G75" s="303"/>
      <c r="H75" s="303"/>
      <c r="I75" s="303"/>
      <c r="J75" s="225"/>
      <c r="K75" s="202"/>
      <c r="L75" s="217"/>
      <c r="M75" s="218"/>
      <c r="N75" s="202"/>
      <c r="O75" s="225"/>
      <c r="P75" s="199"/>
      <c r="Q75" s="1"/>
      <c r="R75" s="6"/>
      <c r="S75" s="1"/>
      <c r="T75" s="1"/>
      <c r="U75" s="1"/>
      <c r="V75" s="1"/>
      <c r="W75" s="1"/>
      <c r="X75" s="6"/>
      <c r="Y75" s="1"/>
      <c r="Z75" s="1"/>
      <c r="AA75" s="1"/>
      <c r="AB75" s="1"/>
      <c r="AC75" s="1"/>
      <c r="AD75" s="6"/>
      <c r="AE75" s="1"/>
      <c r="AF75" s="1"/>
      <c r="AG75" s="1"/>
      <c r="AH75" s="197"/>
      <c r="AI75" s="197"/>
      <c r="AJ75" s="203"/>
      <c r="AK75" s="197"/>
      <c r="AL75" s="197"/>
    </row>
    <row r="76" spans="1:38" ht="38.25" customHeight="1">
      <c r="A76" s="92" t="s">
        <v>559</v>
      </c>
      <c r="B76" s="139"/>
      <c r="C76" s="139"/>
      <c r="D76" s="140"/>
      <c r="E76" s="124"/>
      <c r="F76" s="6"/>
      <c r="G76" s="6"/>
      <c r="H76" s="125"/>
      <c r="I76" s="141"/>
      <c r="J76" s="1"/>
      <c r="K76" s="6"/>
      <c r="L76" s="6"/>
      <c r="M76" s="6"/>
      <c r="N76" s="1"/>
      <c r="O76" s="1"/>
      <c r="Q76" s="1"/>
      <c r="R76" s="6"/>
      <c r="S76" s="1"/>
      <c r="T76" s="1"/>
      <c r="U76" s="1"/>
      <c r="V76" s="1"/>
      <c r="W76" s="1"/>
      <c r="X76" s="6"/>
      <c r="Y76" s="1"/>
      <c r="Z76" s="1"/>
      <c r="AA76" s="1"/>
      <c r="AB76" s="1"/>
      <c r="AC76" s="1"/>
      <c r="AD76" s="6"/>
      <c r="AE76" s="1"/>
      <c r="AF76" s="1"/>
      <c r="AG76" s="1"/>
      <c r="AH76" s="1"/>
      <c r="AI76" s="1"/>
      <c r="AJ76" s="6"/>
      <c r="AK76" s="1"/>
    </row>
    <row r="77" spans="1:38" s="198" customFormat="1" ht="38.25">
      <c r="A77" s="93" t="s">
        <v>16</v>
      </c>
      <c r="B77" s="94" t="s">
        <v>512</v>
      </c>
      <c r="C77" s="94"/>
      <c r="D77" s="95" t="s">
        <v>523</v>
      </c>
      <c r="E77" s="94" t="s">
        <v>524</v>
      </c>
      <c r="F77" s="94" t="s">
        <v>525</v>
      </c>
      <c r="G77" s="94" t="s">
        <v>526</v>
      </c>
      <c r="H77" s="94" t="s">
        <v>527</v>
      </c>
      <c r="I77" s="94" t="s">
        <v>528</v>
      </c>
      <c r="J77" s="93" t="s">
        <v>529</v>
      </c>
      <c r="K77" s="128" t="s">
        <v>546</v>
      </c>
      <c r="L77" s="129" t="s">
        <v>531</v>
      </c>
      <c r="M77" s="96" t="s">
        <v>532</v>
      </c>
      <c r="N77" s="94" t="s">
        <v>533</v>
      </c>
      <c r="O77" s="95" t="s">
        <v>534</v>
      </c>
      <c r="P77" s="94" t="s">
        <v>763</v>
      </c>
      <c r="Q77" s="197"/>
      <c r="R77" s="6"/>
      <c r="S77" s="197"/>
      <c r="T77" s="197"/>
      <c r="U77" s="197"/>
      <c r="V77" s="197"/>
      <c r="W77" s="197"/>
      <c r="X77" s="197"/>
      <c r="Y77" s="197"/>
      <c r="Z77" s="197"/>
      <c r="AA77" s="197"/>
      <c r="AB77" s="197"/>
      <c r="AC77" s="197"/>
      <c r="AD77" s="197"/>
      <c r="AE77" s="197"/>
      <c r="AF77" s="197"/>
      <c r="AG77" s="197"/>
      <c r="AH77" s="197"/>
      <c r="AI77" s="197"/>
      <c r="AJ77" s="197"/>
      <c r="AK77" s="197"/>
      <c r="AL77" s="197"/>
    </row>
    <row r="78" spans="1:38" ht="14.25" customHeight="1">
      <c r="A78" s="255">
        <v>1</v>
      </c>
      <c r="B78" s="256">
        <v>44840</v>
      </c>
      <c r="C78" s="253"/>
      <c r="D78" s="253" t="s">
        <v>835</v>
      </c>
      <c r="E78" s="254" t="s">
        <v>537</v>
      </c>
      <c r="F78" s="254" t="s">
        <v>836</v>
      </c>
      <c r="G78" s="254">
        <v>1220</v>
      </c>
      <c r="H78" s="254"/>
      <c r="I78" s="254" t="s">
        <v>837</v>
      </c>
      <c r="J78" s="225" t="s">
        <v>538</v>
      </c>
      <c r="K78" s="202"/>
      <c r="L78" s="217"/>
      <c r="M78" s="218"/>
      <c r="N78" s="202"/>
      <c r="O78" s="225"/>
      <c r="P78" s="199"/>
      <c r="Q78" s="197"/>
      <c r="R78" s="197" t="s">
        <v>536</v>
      </c>
      <c r="S78" s="41"/>
      <c r="T78" s="1"/>
      <c r="U78" s="1"/>
      <c r="V78" s="1"/>
      <c r="W78" s="1"/>
      <c r="X78" s="1"/>
      <c r="Y78" s="1"/>
      <c r="Z78" s="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</row>
    <row r="79" spans="1:38" ht="14.25" customHeight="1">
      <c r="A79" s="286">
        <v>2</v>
      </c>
      <c r="B79" s="329">
        <v>45019</v>
      </c>
      <c r="C79" s="330"/>
      <c r="D79" s="330" t="s">
        <v>71</v>
      </c>
      <c r="E79" s="280" t="s">
        <v>537</v>
      </c>
      <c r="F79" s="280">
        <v>96.5</v>
      </c>
      <c r="G79" s="280">
        <v>88</v>
      </c>
      <c r="H79" s="280">
        <v>104.5</v>
      </c>
      <c r="I79" s="280" t="s">
        <v>877</v>
      </c>
      <c r="J79" s="272" t="s">
        <v>875</v>
      </c>
      <c r="K79" s="272">
        <f t="shared" ref="K79" si="44">H79-F79</f>
        <v>8</v>
      </c>
      <c r="L79" s="287">
        <f t="shared" ref="L79" si="45">(F79*-0.7)/100</f>
        <v>-0.67549999999999999</v>
      </c>
      <c r="M79" s="288">
        <f t="shared" ref="M79" si="46">(K79+L79)/F79</f>
        <v>7.5901554404145088E-2</v>
      </c>
      <c r="N79" s="328" t="s">
        <v>535</v>
      </c>
      <c r="O79" s="305">
        <v>45048</v>
      </c>
      <c r="P79" s="273"/>
      <c r="Q79" s="197"/>
      <c r="R79" s="197" t="s">
        <v>536</v>
      </c>
      <c r="S79" s="41"/>
      <c r="T79" s="1"/>
      <c r="U79" s="1"/>
      <c r="V79" s="1"/>
      <c r="W79" s="1"/>
      <c r="X79" s="1"/>
      <c r="Y79" s="1"/>
      <c r="Z79" s="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</row>
    <row r="80" spans="1:38" s="198" customFormat="1" ht="14.25" customHeight="1">
      <c r="A80" s="322">
        <v>3</v>
      </c>
      <c r="B80" s="342">
        <v>45050</v>
      </c>
      <c r="C80" s="253"/>
      <c r="D80" s="253" t="s">
        <v>135</v>
      </c>
      <c r="E80" s="254" t="s">
        <v>537</v>
      </c>
      <c r="F80" s="254" t="s">
        <v>935</v>
      </c>
      <c r="G80" s="254">
        <v>74.900000000000006</v>
      </c>
      <c r="H80" s="254"/>
      <c r="I80" s="254" t="s">
        <v>573</v>
      </c>
      <c r="J80" s="225" t="s">
        <v>538</v>
      </c>
      <c r="K80" s="225"/>
      <c r="L80" s="277"/>
      <c r="M80" s="278"/>
      <c r="N80" s="244"/>
      <c r="O80" s="247"/>
      <c r="P80" s="199"/>
      <c r="Q80" s="197"/>
      <c r="R80" s="197" t="s">
        <v>536</v>
      </c>
      <c r="S80" s="265"/>
      <c r="T80" s="197"/>
      <c r="U80" s="197"/>
      <c r="V80" s="197"/>
      <c r="W80" s="197"/>
      <c r="X80" s="197"/>
      <c r="Y80" s="197"/>
      <c r="Z80" s="197"/>
      <c r="AA80" s="265"/>
      <c r="AB80" s="265"/>
      <c r="AC80" s="265"/>
      <c r="AD80" s="265"/>
      <c r="AE80" s="265"/>
      <c r="AF80" s="265"/>
      <c r="AG80" s="265"/>
      <c r="AH80" s="265"/>
      <c r="AI80" s="265"/>
      <c r="AJ80" s="265"/>
      <c r="AK80" s="265"/>
      <c r="AL80" s="265"/>
    </row>
    <row r="81" spans="1:26" ht="12.75" customHeight="1">
      <c r="A81" s="254"/>
      <c r="B81" s="252"/>
      <c r="C81" s="253"/>
      <c r="D81" s="253"/>
      <c r="E81" s="254"/>
      <c r="F81" s="254"/>
      <c r="G81" s="254"/>
      <c r="H81" s="254"/>
      <c r="I81" s="254"/>
      <c r="J81" s="225"/>
      <c r="K81" s="202"/>
      <c r="L81" s="217"/>
      <c r="M81" s="218"/>
      <c r="N81" s="202"/>
      <c r="O81" s="225"/>
      <c r="P81" s="199"/>
      <c r="R81" s="6"/>
      <c r="S81" s="1"/>
      <c r="T81" s="1"/>
      <c r="U81" s="1"/>
      <c r="V81" s="1"/>
      <c r="W81" s="1"/>
      <c r="X81" s="1"/>
      <c r="Y81" s="1"/>
    </row>
    <row r="82" spans="1:26" ht="12.75" customHeight="1">
      <c r="A82" s="109" t="s">
        <v>539</v>
      </c>
      <c r="B82" s="109"/>
      <c r="C82" s="109"/>
      <c r="D82" s="109"/>
      <c r="E82" s="41"/>
      <c r="F82" s="116" t="s">
        <v>541</v>
      </c>
      <c r="G82" s="54"/>
      <c r="H82" s="54"/>
      <c r="I82" s="54"/>
      <c r="J82" s="6"/>
      <c r="K82" s="132"/>
      <c r="L82" s="133"/>
      <c r="M82" s="6"/>
      <c r="N82" s="99"/>
      <c r="O82" s="142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15" t="s">
        <v>540</v>
      </c>
      <c r="B83" s="109"/>
      <c r="C83" s="109"/>
      <c r="D83" s="109"/>
      <c r="E83" s="6"/>
      <c r="F83" s="116" t="s">
        <v>543</v>
      </c>
      <c r="G83" s="6"/>
      <c r="H83" s="6" t="s">
        <v>759</v>
      </c>
      <c r="I83" s="6"/>
      <c r="J83" s="1"/>
      <c r="K83" s="6"/>
      <c r="L83" s="6"/>
      <c r="M83" s="6"/>
      <c r="N83" s="1"/>
      <c r="O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15"/>
      <c r="B84" s="109"/>
      <c r="C84" s="109"/>
      <c r="D84" s="109"/>
      <c r="E84" s="6"/>
      <c r="F84" s="116"/>
      <c r="G84" s="6"/>
      <c r="H84" s="6"/>
      <c r="I84" s="6"/>
      <c r="J84" s="1"/>
      <c r="K84" s="6"/>
      <c r="L84" s="6"/>
      <c r="M84" s="6"/>
      <c r="N84" s="1"/>
      <c r="O84" s="1"/>
      <c r="Q84" s="1"/>
      <c r="R84" s="54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15"/>
      <c r="B85" s="109"/>
      <c r="C85" s="109"/>
      <c r="D85" s="109"/>
      <c r="E85" s="6"/>
      <c r="F85" s="116"/>
      <c r="G85" s="54"/>
      <c r="H85" s="41"/>
      <c r="I85" s="54"/>
      <c r="J85" s="6"/>
      <c r="K85" s="132"/>
      <c r="L85" s="133"/>
      <c r="M85" s="6"/>
      <c r="N85" s="99"/>
      <c r="O85" s="134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54"/>
      <c r="B86" s="98"/>
      <c r="C86" s="98"/>
      <c r="D86" s="41"/>
      <c r="E86" s="54"/>
      <c r="F86" s="54"/>
      <c r="G86" s="54"/>
      <c r="H86" s="41"/>
      <c r="I86" s="54"/>
      <c r="J86" s="6"/>
      <c r="K86" s="132"/>
      <c r="L86" s="133"/>
      <c r="M86" s="6"/>
      <c r="N86" s="99"/>
      <c r="O86" s="134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38.25" customHeight="1">
      <c r="A87" s="41"/>
      <c r="B87" s="143" t="s">
        <v>560</v>
      </c>
      <c r="C87" s="143"/>
      <c r="D87" s="143"/>
      <c r="E87" s="143"/>
      <c r="F87" s="6"/>
      <c r="G87" s="6"/>
      <c r="H87" s="126"/>
      <c r="I87" s="6"/>
      <c r="J87" s="126"/>
      <c r="K87" s="127"/>
      <c r="L87" s="6"/>
      <c r="M87" s="6"/>
      <c r="N87" s="1"/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93" t="s">
        <v>16</v>
      </c>
      <c r="B88" s="94" t="s">
        <v>512</v>
      </c>
      <c r="C88" s="94"/>
      <c r="D88" s="95" t="s">
        <v>523</v>
      </c>
      <c r="E88" s="94" t="s">
        <v>524</v>
      </c>
      <c r="F88" s="94" t="s">
        <v>525</v>
      </c>
      <c r="G88" s="94" t="s">
        <v>561</v>
      </c>
      <c r="H88" s="94" t="s">
        <v>562</v>
      </c>
      <c r="I88" s="94" t="s">
        <v>528</v>
      </c>
      <c r="J88" s="144" t="s">
        <v>529</v>
      </c>
      <c r="K88" s="94" t="s">
        <v>530</v>
      </c>
      <c r="L88" s="94" t="s">
        <v>563</v>
      </c>
      <c r="M88" s="94" t="s">
        <v>533</v>
      </c>
      <c r="N88" s="95" t="s">
        <v>534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45">
        <v>1</v>
      </c>
      <c r="B89" s="146">
        <v>41579</v>
      </c>
      <c r="C89" s="146"/>
      <c r="D89" s="147" t="s">
        <v>564</v>
      </c>
      <c r="E89" s="148" t="s">
        <v>565</v>
      </c>
      <c r="F89" s="149">
        <v>82</v>
      </c>
      <c r="G89" s="148" t="s">
        <v>566</v>
      </c>
      <c r="H89" s="148">
        <v>100</v>
      </c>
      <c r="I89" s="150">
        <v>100</v>
      </c>
      <c r="J89" s="151" t="s">
        <v>567</v>
      </c>
      <c r="K89" s="152">
        <f t="shared" ref="K89:K120" si="47">H89-F89</f>
        <v>18</v>
      </c>
      <c r="L89" s="153">
        <f t="shared" ref="L89:L120" si="48">K89/F89</f>
        <v>0.21951219512195122</v>
      </c>
      <c r="M89" s="148" t="s">
        <v>535</v>
      </c>
      <c r="N89" s="154">
        <v>42657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45">
        <v>2</v>
      </c>
      <c r="B90" s="146">
        <v>41794</v>
      </c>
      <c r="C90" s="146"/>
      <c r="D90" s="147" t="s">
        <v>568</v>
      </c>
      <c r="E90" s="148" t="s">
        <v>537</v>
      </c>
      <c r="F90" s="149">
        <v>257</v>
      </c>
      <c r="G90" s="148" t="s">
        <v>566</v>
      </c>
      <c r="H90" s="148">
        <v>300</v>
      </c>
      <c r="I90" s="150">
        <v>300</v>
      </c>
      <c r="J90" s="151" t="s">
        <v>567</v>
      </c>
      <c r="K90" s="152">
        <f t="shared" si="47"/>
        <v>43</v>
      </c>
      <c r="L90" s="153">
        <f t="shared" si="48"/>
        <v>0.16731517509727625</v>
      </c>
      <c r="M90" s="148" t="s">
        <v>535</v>
      </c>
      <c r="N90" s="154">
        <v>41822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45">
        <v>3</v>
      </c>
      <c r="B91" s="146">
        <v>41828</v>
      </c>
      <c r="C91" s="146"/>
      <c r="D91" s="147" t="s">
        <v>569</v>
      </c>
      <c r="E91" s="148" t="s">
        <v>537</v>
      </c>
      <c r="F91" s="149">
        <v>393</v>
      </c>
      <c r="G91" s="148" t="s">
        <v>566</v>
      </c>
      <c r="H91" s="148">
        <v>468</v>
      </c>
      <c r="I91" s="150">
        <v>468</v>
      </c>
      <c r="J91" s="151" t="s">
        <v>567</v>
      </c>
      <c r="K91" s="152">
        <f t="shared" si="47"/>
        <v>75</v>
      </c>
      <c r="L91" s="153">
        <f t="shared" si="48"/>
        <v>0.19083969465648856</v>
      </c>
      <c r="M91" s="148" t="s">
        <v>535</v>
      </c>
      <c r="N91" s="154">
        <v>41863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45">
        <v>4</v>
      </c>
      <c r="B92" s="146">
        <v>41857</v>
      </c>
      <c r="C92" s="146"/>
      <c r="D92" s="147" t="s">
        <v>570</v>
      </c>
      <c r="E92" s="148" t="s">
        <v>537</v>
      </c>
      <c r="F92" s="149">
        <v>205</v>
      </c>
      <c r="G92" s="148" t="s">
        <v>566</v>
      </c>
      <c r="H92" s="148">
        <v>275</v>
      </c>
      <c r="I92" s="150">
        <v>250</v>
      </c>
      <c r="J92" s="151" t="s">
        <v>567</v>
      </c>
      <c r="K92" s="152">
        <f t="shared" si="47"/>
        <v>70</v>
      </c>
      <c r="L92" s="153">
        <f t="shared" si="48"/>
        <v>0.34146341463414637</v>
      </c>
      <c r="M92" s="148" t="s">
        <v>535</v>
      </c>
      <c r="N92" s="154">
        <v>41962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45">
        <v>5</v>
      </c>
      <c r="B93" s="146">
        <v>41886</v>
      </c>
      <c r="C93" s="146"/>
      <c r="D93" s="147" t="s">
        <v>571</v>
      </c>
      <c r="E93" s="148" t="s">
        <v>537</v>
      </c>
      <c r="F93" s="149">
        <v>162</v>
      </c>
      <c r="G93" s="148" t="s">
        <v>566</v>
      </c>
      <c r="H93" s="148">
        <v>190</v>
      </c>
      <c r="I93" s="150">
        <v>190</v>
      </c>
      <c r="J93" s="151" t="s">
        <v>567</v>
      </c>
      <c r="K93" s="152">
        <f t="shared" si="47"/>
        <v>28</v>
      </c>
      <c r="L93" s="153">
        <f t="shared" si="48"/>
        <v>0.1728395061728395</v>
      </c>
      <c r="M93" s="148" t="s">
        <v>535</v>
      </c>
      <c r="N93" s="154">
        <v>42006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45">
        <v>6</v>
      </c>
      <c r="B94" s="146">
        <v>41886</v>
      </c>
      <c r="C94" s="146"/>
      <c r="D94" s="147" t="s">
        <v>572</v>
      </c>
      <c r="E94" s="148" t="s">
        <v>537</v>
      </c>
      <c r="F94" s="149">
        <v>75</v>
      </c>
      <c r="G94" s="148" t="s">
        <v>566</v>
      </c>
      <c r="H94" s="148">
        <v>91.5</v>
      </c>
      <c r="I94" s="150" t="s">
        <v>573</v>
      </c>
      <c r="J94" s="151" t="s">
        <v>574</v>
      </c>
      <c r="K94" s="152">
        <f t="shared" si="47"/>
        <v>16.5</v>
      </c>
      <c r="L94" s="153">
        <f t="shared" si="48"/>
        <v>0.22</v>
      </c>
      <c r="M94" s="148" t="s">
        <v>535</v>
      </c>
      <c r="N94" s="154">
        <v>41954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45">
        <v>7</v>
      </c>
      <c r="B95" s="146">
        <v>41913</v>
      </c>
      <c r="C95" s="146"/>
      <c r="D95" s="147" t="s">
        <v>575</v>
      </c>
      <c r="E95" s="148" t="s">
        <v>537</v>
      </c>
      <c r="F95" s="149">
        <v>850</v>
      </c>
      <c r="G95" s="148" t="s">
        <v>566</v>
      </c>
      <c r="H95" s="148">
        <v>982.5</v>
      </c>
      <c r="I95" s="150">
        <v>1050</v>
      </c>
      <c r="J95" s="151" t="s">
        <v>576</v>
      </c>
      <c r="K95" s="152">
        <f t="shared" si="47"/>
        <v>132.5</v>
      </c>
      <c r="L95" s="153">
        <f t="shared" si="48"/>
        <v>0.15588235294117647</v>
      </c>
      <c r="M95" s="148" t="s">
        <v>535</v>
      </c>
      <c r="N95" s="154">
        <v>42039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45">
        <v>8</v>
      </c>
      <c r="B96" s="146">
        <v>41913</v>
      </c>
      <c r="C96" s="146"/>
      <c r="D96" s="147" t="s">
        <v>577</v>
      </c>
      <c r="E96" s="148" t="s">
        <v>537</v>
      </c>
      <c r="F96" s="149">
        <v>475</v>
      </c>
      <c r="G96" s="148" t="s">
        <v>566</v>
      </c>
      <c r="H96" s="148">
        <v>515</v>
      </c>
      <c r="I96" s="150">
        <v>600</v>
      </c>
      <c r="J96" s="151" t="s">
        <v>578</v>
      </c>
      <c r="K96" s="152">
        <f t="shared" si="47"/>
        <v>40</v>
      </c>
      <c r="L96" s="153">
        <f t="shared" si="48"/>
        <v>8.4210526315789472E-2</v>
      </c>
      <c r="M96" s="148" t="s">
        <v>535</v>
      </c>
      <c r="N96" s="154">
        <v>41939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9</v>
      </c>
      <c r="B97" s="146">
        <v>41913</v>
      </c>
      <c r="C97" s="146"/>
      <c r="D97" s="147" t="s">
        <v>579</v>
      </c>
      <c r="E97" s="148" t="s">
        <v>537</v>
      </c>
      <c r="F97" s="149">
        <v>86</v>
      </c>
      <c r="G97" s="148" t="s">
        <v>566</v>
      </c>
      <c r="H97" s="148">
        <v>99</v>
      </c>
      <c r="I97" s="150">
        <v>140</v>
      </c>
      <c r="J97" s="151" t="s">
        <v>580</v>
      </c>
      <c r="K97" s="152">
        <f t="shared" si="47"/>
        <v>13</v>
      </c>
      <c r="L97" s="153">
        <f t="shared" si="48"/>
        <v>0.15116279069767441</v>
      </c>
      <c r="M97" s="148" t="s">
        <v>535</v>
      </c>
      <c r="N97" s="154">
        <v>41939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10</v>
      </c>
      <c r="B98" s="146">
        <v>41926</v>
      </c>
      <c r="C98" s="146"/>
      <c r="D98" s="147" t="s">
        <v>581</v>
      </c>
      <c r="E98" s="148" t="s">
        <v>537</v>
      </c>
      <c r="F98" s="149">
        <v>496.6</v>
      </c>
      <c r="G98" s="148" t="s">
        <v>566</v>
      </c>
      <c r="H98" s="148">
        <v>621</v>
      </c>
      <c r="I98" s="150">
        <v>580</v>
      </c>
      <c r="J98" s="151" t="s">
        <v>567</v>
      </c>
      <c r="K98" s="152">
        <f t="shared" si="47"/>
        <v>124.39999999999998</v>
      </c>
      <c r="L98" s="153">
        <f t="shared" si="48"/>
        <v>0.25050342327829234</v>
      </c>
      <c r="M98" s="148" t="s">
        <v>535</v>
      </c>
      <c r="N98" s="154">
        <v>42605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11</v>
      </c>
      <c r="B99" s="146">
        <v>41926</v>
      </c>
      <c r="C99" s="146"/>
      <c r="D99" s="147" t="s">
        <v>582</v>
      </c>
      <c r="E99" s="148" t="s">
        <v>537</v>
      </c>
      <c r="F99" s="149">
        <v>2481.9</v>
      </c>
      <c r="G99" s="148" t="s">
        <v>566</v>
      </c>
      <c r="H99" s="148">
        <v>2840</v>
      </c>
      <c r="I99" s="150">
        <v>2870</v>
      </c>
      <c r="J99" s="151" t="s">
        <v>583</v>
      </c>
      <c r="K99" s="152">
        <f t="shared" si="47"/>
        <v>358.09999999999991</v>
      </c>
      <c r="L99" s="153">
        <f t="shared" si="48"/>
        <v>0.14428462065353154</v>
      </c>
      <c r="M99" s="148" t="s">
        <v>535</v>
      </c>
      <c r="N99" s="154">
        <v>42017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12</v>
      </c>
      <c r="B100" s="146">
        <v>41928</v>
      </c>
      <c r="C100" s="146"/>
      <c r="D100" s="147" t="s">
        <v>584</v>
      </c>
      <c r="E100" s="148" t="s">
        <v>537</v>
      </c>
      <c r="F100" s="149">
        <v>84.5</v>
      </c>
      <c r="G100" s="148" t="s">
        <v>566</v>
      </c>
      <c r="H100" s="148">
        <v>93</v>
      </c>
      <c r="I100" s="150">
        <v>110</v>
      </c>
      <c r="J100" s="151" t="s">
        <v>585</v>
      </c>
      <c r="K100" s="152">
        <f t="shared" si="47"/>
        <v>8.5</v>
      </c>
      <c r="L100" s="153">
        <f t="shared" si="48"/>
        <v>0.10059171597633136</v>
      </c>
      <c r="M100" s="148" t="s">
        <v>535</v>
      </c>
      <c r="N100" s="154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13</v>
      </c>
      <c r="B101" s="146">
        <v>41928</v>
      </c>
      <c r="C101" s="146"/>
      <c r="D101" s="147" t="s">
        <v>586</v>
      </c>
      <c r="E101" s="148" t="s">
        <v>537</v>
      </c>
      <c r="F101" s="149">
        <v>401</v>
      </c>
      <c r="G101" s="148" t="s">
        <v>566</v>
      </c>
      <c r="H101" s="148">
        <v>428</v>
      </c>
      <c r="I101" s="150">
        <v>450</v>
      </c>
      <c r="J101" s="151" t="s">
        <v>587</v>
      </c>
      <c r="K101" s="152">
        <f t="shared" si="47"/>
        <v>27</v>
      </c>
      <c r="L101" s="153">
        <f t="shared" si="48"/>
        <v>6.7331670822942641E-2</v>
      </c>
      <c r="M101" s="148" t="s">
        <v>535</v>
      </c>
      <c r="N101" s="154">
        <v>42020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14</v>
      </c>
      <c r="B102" s="146">
        <v>41928</v>
      </c>
      <c r="C102" s="146"/>
      <c r="D102" s="147" t="s">
        <v>588</v>
      </c>
      <c r="E102" s="148" t="s">
        <v>537</v>
      </c>
      <c r="F102" s="149">
        <v>101</v>
      </c>
      <c r="G102" s="148" t="s">
        <v>566</v>
      </c>
      <c r="H102" s="148">
        <v>112</v>
      </c>
      <c r="I102" s="150">
        <v>120</v>
      </c>
      <c r="J102" s="151" t="s">
        <v>589</v>
      </c>
      <c r="K102" s="152">
        <f t="shared" si="47"/>
        <v>11</v>
      </c>
      <c r="L102" s="153">
        <f t="shared" si="48"/>
        <v>0.10891089108910891</v>
      </c>
      <c r="M102" s="148" t="s">
        <v>535</v>
      </c>
      <c r="N102" s="154">
        <v>41939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15</v>
      </c>
      <c r="B103" s="146">
        <v>41954</v>
      </c>
      <c r="C103" s="146"/>
      <c r="D103" s="147" t="s">
        <v>590</v>
      </c>
      <c r="E103" s="148" t="s">
        <v>537</v>
      </c>
      <c r="F103" s="149">
        <v>59</v>
      </c>
      <c r="G103" s="148" t="s">
        <v>566</v>
      </c>
      <c r="H103" s="148">
        <v>76</v>
      </c>
      <c r="I103" s="150">
        <v>76</v>
      </c>
      <c r="J103" s="151" t="s">
        <v>567</v>
      </c>
      <c r="K103" s="152">
        <f t="shared" si="47"/>
        <v>17</v>
      </c>
      <c r="L103" s="153">
        <f t="shared" si="48"/>
        <v>0.28813559322033899</v>
      </c>
      <c r="M103" s="148" t="s">
        <v>535</v>
      </c>
      <c r="N103" s="154">
        <v>43032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16</v>
      </c>
      <c r="B104" s="146">
        <v>41954</v>
      </c>
      <c r="C104" s="146"/>
      <c r="D104" s="147" t="s">
        <v>579</v>
      </c>
      <c r="E104" s="148" t="s">
        <v>537</v>
      </c>
      <c r="F104" s="149">
        <v>99</v>
      </c>
      <c r="G104" s="148" t="s">
        <v>566</v>
      </c>
      <c r="H104" s="148">
        <v>120</v>
      </c>
      <c r="I104" s="150">
        <v>120</v>
      </c>
      <c r="J104" s="151" t="s">
        <v>548</v>
      </c>
      <c r="K104" s="152">
        <f t="shared" si="47"/>
        <v>21</v>
      </c>
      <c r="L104" s="153">
        <f t="shared" si="48"/>
        <v>0.21212121212121213</v>
      </c>
      <c r="M104" s="148" t="s">
        <v>535</v>
      </c>
      <c r="N104" s="154">
        <v>41960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17</v>
      </c>
      <c r="B105" s="146">
        <v>41956</v>
      </c>
      <c r="C105" s="146"/>
      <c r="D105" s="147" t="s">
        <v>591</v>
      </c>
      <c r="E105" s="148" t="s">
        <v>537</v>
      </c>
      <c r="F105" s="149">
        <v>22</v>
      </c>
      <c r="G105" s="148" t="s">
        <v>566</v>
      </c>
      <c r="H105" s="148">
        <v>33.549999999999997</v>
      </c>
      <c r="I105" s="150">
        <v>32</v>
      </c>
      <c r="J105" s="151" t="s">
        <v>592</v>
      </c>
      <c r="K105" s="152">
        <f t="shared" si="47"/>
        <v>11.549999999999997</v>
      </c>
      <c r="L105" s="153">
        <f t="shared" si="48"/>
        <v>0.52499999999999991</v>
      </c>
      <c r="M105" s="148" t="s">
        <v>535</v>
      </c>
      <c r="N105" s="154">
        <v>42188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18</v>
      </c>
      <c r="B106" s="146">
        <v>41976</v>
      </c>
      <c r="C106" s="146"/>
      <c r="D106" s="147" t="s">
        <v>593</v>
      </c>
      <c r="E106" s="148" t="s">
        <v>537</v>
      </c>
      <c r="F106" s="149">
        <v>440</v>
      </c>
      <c r="G106" s="148" t="s">
        <v>566</v>
      </c>
      <c r="H106" s="148">
        <v>520</v>
      </c>
      <c r="I106" s="150">
        <v>520</v>
      </c>
      <c r="J106" s="151" t="s">
        <v>594</v>
      </c>
      <c r="K106" s="152">
        <f t="shared" si="47"/>
        <v>80</v>
      </c>
      <c r="L106" s="153">
        <f t="shared" si="48"/>
        <v>0.18181818181818182</v>
      </c>
      <c r="M106" s="148" t="s">
        <v>535</v>
      </c>
      <c r="N106" s="154">
        <v>42208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19</v>
      </c>
      <c r="B107" s="146">
        <v>41976</v>
      </c>
      <c r="C107" s="146"/>
      <c r="D107" s="147" t="s">
        <v>595</v>
      </c>
      <c r="E107" s="148" t="s">
        <v>537</v>
      </c>
      <c r="F107" s="149">
        <v>360</v>
      </c>
      <c r="G107" s="148" t="s">
        <v>566</v>
      </c>
      <c r="H107" s="148">
        <v>427</v>
      </c>
      <c r="I107" s="150">
        <v>425</v>
      </c>
      <c r="J107" s="151" t="s">
        <v>596</v>
      </c>
      <c r="K107" s="152">
        <f t="shared" si="47"/>
        <v>67</v>
      </c>
      <c r="L107" s="153">
        <f t="shared" si="48"/>
        <v>0.18611111111111112</v>
      </c>
      <c r="M107" s="148" t="s">
        <v>535</v>
      </c>
      <c r="N107" s="154">
        <v>42058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20</v>
      </c>
      <c r="B108" s="146">
        <v>42012</v>
      </c>
      <c r="C108" s="146"/>
      <c r="D108" s="147" t="s">
        <v>597</v>
      </c>
      <c r="E108" s="148" t="s">
        <v>537</v>
      </c>
      <c r="F108" s="149">
        <v>360</v>
      </c>
      <c r="G108" s="148" t="s">
        <v>566</v>
      </c>
      <c r="H108" s="148">
        <v>455</v>
      </c>
      <c r="I108" s="150">
        <v>420</v>
      </c>
      <c r="J108" s="151" t="s">
        <v>598</v>
      </c>
      <c r="K108" s="152">
        <f t="shared" si="47"/>
        <v>95</v>
      </c>
      <c r="L108" s="153">
        <f t="shared" si="48"/>
        <v>0.2638888888888889</v>
      </c>
      <c r="M108" s="148" t="s">
        <v>535</v>
      </c>
      <c r="N108" s="154">
        <v>42024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21</v>
      </c>
      <c r="B109" s="146">
        <v>42012</v>
      </c>
      <c r="C109" s="146"/>
      <c r="D109" s="147" t="s">
        <v>599</v>
      </c>
      <c r="E109" s="148" t="s">
        <v>537</v>
      </c>
      <c r="F109" s="149">
        <v>130</v>
      </c>
      <c r="G109" s="148"/>
      <c r="H109" s="148">
        <v>175.5</v>
      </c>
      <c r="I109" s="150">
        <v>165</v>
      </c>
      <c r="J109" s="151" t="s">
        <v>600</v>
      </c>
      <c r="K109" s="152">
        <f t="shared" si="47"/>
        <v>45.5</v>
      </c>
      <c r="L109" s="153">
        <f t="shared" si="48"/>
        <v>0.35</v>
      </c>
      <c r="M109" s="148" t="s">
        <v>535</v>
      </c>
      <c r="N109" s="154">
        <v>43088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22</v>
      </c>
      <c r="B110" s="146">
        <v>42040</v>
      </c>
      <c r="C110" s="146"/>
      <c r="D110" s="147" t="s">
        <v>365</v>
      </c>
      <c r="E110" s="148" t="s">
        <v>565</v>
      </c>
      <c r="F110" s="149">
        <v>98</v>
      </c>
      <c r="G110" s="148"/>
      <c r="H110" s="148">
        <v>120</v>
      </c>
      <c r="I110" s="150">
        <v>120</v>
      </c>
      <c r="J110" s="151" t="s">
        <v>567</v>
      </c>
      <c r="K110" s="152">
        <f t="shared" si="47"/>
        <v>22</v>
      </c>
      <c r="L110" s="153">
        <f t="shared" si="48"/>
        <v>0.22448979591836735</v>
      </c>
      <c r="M110" s="148" t="s">
        <v>535</v>
      </c>
      <c r="N110" s="154">
        <v>42753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23</v>
      </c>
      <c r="B111" s="146">
        <v>42040</v>
      </c>
      <c r="C111" s="146"/>
      <c r="D111" s="147" t="s">
        <v>601</v>
      </c>
      <c r="E111" s="148" t="s">
        <v>565</v>
      </c>
      <c r="F111" s="149">
        <v>196</v>
      </c>
      <c r="G111" s="148"/>
      <c r="H111" s="148">
        <v>262</v>
      </c>
      <c r="I111" s="150">
        <v>255</v>
      </c>
      <c r="J111" s="151" t="s">
        <v>567</v>
      </c>
      <c r="K111" s="152">
        <f t="shared" si="47"/>
        <v>66</v>
      </c>
      <c r="L111" s="153">
        <f t="shared" si="48"/>
        <v>0.33673469387755101</v>
      </c>
      <c r="M111" s="148" t="s">
        <v>535</v>
      </c>
      <c r="N111" s="154">
        <v>42599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5">
        <v>24</v>
      </c>
      <c r="B112" s="156">
        <v>42067</v>
      </c>
      <c r="C112" s="156"/>
      <c r="D112" s="157" t="s">
        <v>364</v>
      </c>
      <c r="E112" s="158" t="s">
        <v>565</v>
      </c>
      <c r="F112" s="159">
        <v>235</v>
      </c>
      <c r="G112" s="159"/>
      <c r="H112" s="160">
        <v>77</v>
      </c>
      <c r="I112" s="160" t="s">
        <v>602</v>
      </c>
      <c r="J112" s="161" t="s">
        <v>603</v>
      </c>
      <c r="K112" s="162">
        <f t="shared" si="47"/>
        <v>-158</v>
      </c>
      <c r="L112" s="163">
        <f t="shared" si="48"/>
        <v>-0.67234042553191486</v>
      </c>
      <c r="M112" s="159" t="s">
        <v>547</v>
      </c>
      <c r="N112" s="156">
        <v>43522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25</v>
      </c>
      <c r="B113" s="146">
        <v>42067</v>
      </c>
      <c r="C113" s="146"/>
      <c r="D113" s="147" t="s">
        <v>604</v>
      </c>
      <c r="E113" s="148" t="s">
        <v>565</v>
      </c>
      <c r="F113" s="149">
        <v>185</v>
      </c>
      <c r="G113" s="148"/>
      <c r="H113" s="148">
        <v>224</v>
      </c>
      <c r="I113" s="150" t="s">
        <v>605</v>
      </c>
      <c r="J113" s="151" t="s">
        <v>567</v>
      </c>
      <c r="K113" s="152">
        <f t="shared" si="47"/>
        <v>39</v>
      </c>
      <c r="L113" s="153">
        <f t="shared" si="48"/>
        <v>0.21081081081081082</v>
      </c>
      <c r="M113" s="148" t="s">
        <v>535</v>
      </c>
      <c r="N113" s="154">
        <v>42647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5">
        <v>26</v>
      </c>
      <c r="B114" s="156">
        <v>42090</v>
      </c>
      <c r="C114" s="156"/>
      <c r="D114" s="164" t="s">
        <v>606</v>
      </c>
      <c r="E114" s="159" t="s">
        <v>565</v>
      </c>
      <c r="F114" s="159">
        <v>49.5</v>
      </c>
      <c r="G114" s="160"/>
      <c r="H114" s="160">
        <v>15.85</v>
      </c>
      <c r="I114" s="160">
        <v>67</v>
      </c>
      <c r="J114" s="161" t="s">
        <v>607</v>
      </c>
      <c r="K114" s="160">
        <f t="shared" si="47"/>
        <v>-33.65</v>
      </c>
      <c r="L114" s="165">
        <f t="shared" si="48"/>
        <v>-0.67979797979797973</v>
      </c>
      <c r="M114" s="159" t="s">
        <v>547</v>
      </c>
      <c r="N114" s="166">
        <v>43627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27</v>
      </c>
      <c r="B115" s="146">
        <v>42093</v>
      </c>
      <c r="C115" s="146"/>
      <c r="D115" s="147" t="s">
        <v>608</v>
      </c>
      <c r="E115" s="148" t="s">
        <v>565</v>
      </c>
      <c r="F115" s="149">
        <v>183.5</v>
      </c>
      <c r="G115" s="148"/>
      <c r="H115" s="148">
        <v>219</v>
      </c>
      <c r="I115" s="150">
        <v>218</v>
      </c>
      <c r="J115" s="151" t="s">
        <v>609</v>
      </c>
      <c r="K115" s="152">
        <f t="shared" si="47"/>
        <v>35.5</v>
      </c>
      <c r="L115" s="153">
        <f t="shared" si="48"/>
        <v>0.19346049046321526</v>
      </c>
      <c r="M115" s="148" t="s">
        <v>535</v>
      </c>
      <c r="N115" s="154">
        <v>42103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28</v>
      </c>
      <c r="B116" s="146">
        <v>42114</v>
      </c>
      <c r="C116" s="146"/>
      <c r="D116" s="147" t="s">
        <v>610</v>
      </c>
      <c r="E116" s="148" t="s">
        <v>565</v>
      </c>
      <c r="F116" s="149">
        <f>(227+237)/2</f>
        <v>232</v>
      </c>
      <c r="G116" s="148"/>
      <c r="H116" s="148">
        <v>298</v>
      </c>
      <c r="I116" s="150">
        <v>298</v>
      </c>
      <c r="J116" s="151" t="s">
        <v>567</v>
      </c>
      <c r="K116" s="152">
        <f t="shared" si="47"/>
        <v>66</v>
      </c>
      <c r="L116" s="153">
        <f t="shared" si="48"/>
        <v>0.28448275862068967</v>
      </c>
      <c r="M116" s="148" t="s">
        <v>535</v>
      </c>
      <c r="N116" s="154">
        <v>42823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29</v>
      </c>
      <c r="B117" s="146">
        <v>42128</v>
      </c>
      <c r="C117" s="146"/>
      <c r="D117" s="147" t="s">
        <v>611</v>
      </c>
      <c r="E117" s="148" t="s">
        <v>537</v>
      </c>
      <c r="F117" s="149">
        <v>385</v>
      </c>
      <c r="G117" s="148"/>
      <c r="H117" s="148">
        <f>212.5+331</f>
        <v>543.5</v>
      </c>
      <c r="I117" s="150">
        <v>510</v>
      </c>
      <c r="J117" s="151" t="s">
        <v>612</v>
      </c>
      <c r="K117" s="152">
        <f t="shared" si="47"/>
        <v>158.5</v>
      </c>
      <c r="L117" s="153">
        <f t="shared" si="48"/>
        <v>0.41168831168831171</v>
      </c>
      <c r="M117" s="148" t="s">
        <v>535</v>
      </c>
      <c r="N117" s="154">
        <v>42235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30</v>
      </c>
      <c r="B118" s="146">
        <v>42128</v>
      </c>
      <c r="C118" s="146"/>
      <c r="D118" s="147" t="s">
        <v>613</v>
      </c>
      <c r="E118" s="148" t="s">
        <v>537</v>
      </c>
      <c r="F118" s="149">
        <v>115.5</v>
      </c>
      <c r="G118" s="148"/>
      <c r="H118" s="148">
        <v>146</v>
      </c>
      <c r="I118" s="150">
        <v>142</v>
      </c>
      <c r="J118" s="151" t="s">
        <v>614</v>
      </c>
      <c r="K118" s="152">
        <f t="shared" si="47"/>
        <v>30.5</v>
      </c>
      <c r="L118" s="153">
        <f t="shared" si="48"/>
        <v>0.26406926406926406</v>
      </c>
      <c r="M118" s="148" t="s">
        <v>535</v>
      </c>
      <c r="N118" s="154">
        <v>42202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31</v>
      </c>
      <c r="B119" s="146">
        <v>42151</v>
      </c>
      <c r="C119" s="146"/>
      <c r="D119" s="147" t="s">
        <v>615</v>
      </c>
      <c r="E119" s="148" t="s">
        <v>537</v>
      </c>
      <c r="F119" s="149">
        <v>237.5</v>
      </c>
      <c r="G119" s="148"/>
      <c r="H119" s="148">
        <v>279.5</v>
      </c>
      <c r="I119" s="150">
        <v>278</v>
      </c>
      <c r="J119" s="151" t="s">
        <v>567</v>
      </c>
      <c r="K119" s="152">
        <f t="shared" si="47"/>
        <v>42</v>
      </c>
      <c r="L119" s="153">
        <f t="shared" si="48"/>
        <v>0.17684210526315788</v>
      </c>
      <c r="M119" s="148" t="s">
        <v>535</v>
      </c>
      <c r="N119" s="154">
        <v>42222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32</v>
      </c>
      <c r="B120" s="146">
        <v>42174</v>
      </c>
      <c r="C120" s="146"/>
      <c r="D120" s="147" t="s">
        <v>586</v>
      </c>
      <c r="E120" s="148" t="s">
        <v>565</v>
      </c>
      <c r="F120" s="149">
        <v>340</v>
      </c>
      <c r="G120" s="148"/>
      <c r="H120" s="148">
        <v>448</v>
      </c>
      <c r="I120" s="150">
        <v>448</v>
      </c>
      <c r="J120" s="151" t="s">
        <v>567</v>
      </c>
      <c r="K120" s="152">
        <f t="shared" si="47"/>
        <v>108</v>
      </c>
      <c r="L120" s="153">
        <f t="shared" si="48"/>
        <v>0.31764705882352939</v>
      </c>
      <c r="M120" s="148" t="s">
        <v>535</v>
      </c>
      <c r="N120" s="154">
        <v>43018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33</v>
      </c>
      <c r="B121" s="146">
        <v>42191</v>
      </c>
      <c r="C121" s="146"/>
      <c r="D121" s="147" t="s">
        <v>616</v>
      </c>
      <c r="E121" s="148" t="s">
        <v>565</v>
      </c>
      <c r="F121" s="149">
        <v>390</v>
      </c>
      <c r="G121" s="148"/>
      <c r="H121" s="148">
        <v>460</v>
      </c>
      <c r="I121" s="150">
        <v>460</v>
      </c>
      <c r="J121" s="151" t="s">
        <v>567</v>
      </c>
      <c r="K121" s="152">
        <f t="shared" ref="K121:K141" si="49">H121-F121</f>
        <v>70</v>
      </c>
      <c r="L121" s="153">
        <f t="shared" ref="L121:L141" si="50">K121/F121</f>
        <v>0.17948717948717949</v>
      </c>
      <c r="M121" s="148" t="s">
        <v>535</v>
      </c>
      <c r="N121" s="154">
        <v>42478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5">
        <v>34</v>
      </c>
      <c r="B122" s="156">
        <v>42195</v>
      </c>
      <c r="C122" s="156"/>
      <c r="D122" s="157" t="s">
        <v>617</v>
      </c>
      <c r="E122" s="158" t="s">
        <v>565</v>
      </c>
      <c r="F122" s="159">
        <v>122.5</v>
      </c>
      <c r="G122" s="159"/>
      <c r="H122" s="160">
        <v>61</v>
      </c>
      <c r="I122" s="160">
        <v>172</v>
      </c>
      <c r="J122" s="161" t="s">
        <v>618</v>
      </c>
      <c r="K122" s="162">
        <f t="shared" si="49"/>
        <v>-61.5</v>
      </c>
      <c r="L122" s="163">
        <f t="shared" si="50"/>
        <v>-0.50204081632653064</v>
      </c>
      <c r="M122" s="159" t="s">
        <v>547</v>
      </c>
      <c r="N122" s="156">
        <v>43333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35</v>
      </c>
      <c r="B123" s="146">
        <v>42219</v>
      </c>
      <c r="C123" s="146"/>
      <c r="D123" s="147" t="s">
        <v>619</v>
      </c>
      <c r="E123" s="148" t="s">
        <v>565</v>
      </c>
      <c r="F123" s="149">
        <v>297.5</v>
      </c>
      <c r="G123" s="148"/>
      <c r="H123" s="148">
        <v>350</v>
      </c>
      <c r="I123" s="150">
        <v>360</v>
      </c>
      <c r="J123" s="151" t="s">
        <v>620</v>
      </c>
      <c r="K123" s="152">
        <f t="shared" si="49"/>
        <v>52.5</v>
      </c>
      <c r="L123" s="153">
        <f t="shared" si="50"/>
        <v>0.17647058823529413</v>
      </c>
      <c r="M123" s="148" t="s">
        <v>535</v>
      </c>
      <c r="N123" s="154">
        <v>42232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36</v>
      </c>
      <c r="B124" s="146">
        <v>42219</v>
      </c>
      <c r="C124" s="146"/>
      <c r="D124" s="147" t="s">
        <v>621</v>
      </c>
      <c r="E124" s="148" t="s">
        <v>565</v>
      </c>
      <c r="F124" s="149">
        <v>115.5</v>
      </c>
      <c r="G124" s="148"/>
      <c r="H124" s="148">
        <v>149</v>
      </c>
      <c r="I124" s="150">
        <v>140</v>
      </c>
      <c r="J124" s="151" t="s">
        <v>622</v>
      </c>
      <c r="K124" s="152">
        <f t="shared" si="49"/>
        <v>33.5</v>
      </c>
      <c r="L124" s="153">
        <f t="shared" si="50"/>
        <v>0.29004329004329005</v>
      </c>
      <c r="M124" s="148" t="s">
        <v>535</v>
      </c>
      <c r="N124" s="154">
        <v>42740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37</v>
      </c>
      <c r="B125" s="146">
        <v>42251</v>
      </c>
      <c r="C125" s="146"/>
      <c r="D125" s="147" t="s">
        <v>615</v>
      </c>
      <c r="E125" s="148" t="s">
        <v>565</v>
      </c>
      <c r="F125" s="149">
        <v>226</v>
      </c>
      <c r="G125" s="148"/>
      <c r="H125" s="148">
        <v>292</v>
      </c>
      <c r="I125" s="150">
        <v>292</v>
      </c>
      <c r="J125" s="151" t="s">
        <v>623</v>
      </c>
      <c r="K125" s="152">
        <f t="shared" si="49"/>
        <v>66</v>
      </c>
      <c r="L125" s="153">
        <f t="shared" si="50"/>
        <v>0.29203539823008851</v>
      </c>
      <c r="M125" s="148" t="s">
        <v>535</v>
      </c>
      <c r="N125" s="154">
        <v>42286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38</v>
      </c>
      <c r="B126" s="146">
        <v>42254</v>
      </c>
      <c r="C126" s="146"/>
      <c r="D126" s="147" t="s">
        <v>610</v>
      </c>
      <c r="E126" s="148" t="s">
        <v>565</v>
      </c>
      <c r="F126" s="149">
        <v>232.5</v>
      </c>
      <c r="G126" s="148"/>
      <c r="H126" s="148">
        <v>312.5</v>
      </c>
      <c r="I126" s="150">
        <v>310</v>
      </c>
      <c r="J126" s="151" t="s">
        <v>567</v>
      </c>
      <c r="K126" s="152">
        <f t="shared" si="49"/>
        <v>80</v>
      </c>
      <c r="L126" s="153">
        <f t="shared" si="50"/>
        <v>0.34408602150537637</v>
      </c>
      <c r="M126" s="148" t="s">
        <v>535</v>
      </c>
      <c r="N126" s="154">
        <v>42823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39</v>
      </c>
      <c r="B127" s="146">
        <v>42268</v>
      </c>
      <c r="C127" s="146"/>
      <c r="D127" s="147" t="s">
        <v>624</v>
      </c>
      <c r="E127" s="148" t="s">
        <v>565</v>
      </c>
      <c r="F127" s="149">
        <v>196.5</v>
      </c>
      <c r="G127" s="148"/>
      <c r="H127" s="148">
        <v>238</v>
      </c>
      <c r="I127" s="150">
        <v>238</v>
      </c>
      <c r="J127" s="151" t="s">
        <v>623</v>
      </c>
      <c r="K127" s="152">
        <f t="shared" si="49"/>
        <v>41.5</v>
      </c>
      <c r="L127" s="153">
        <f t="shared" si="50"/>
        <v>0.21119592875318066</v>
      </c>
      <c r="M127" s="148" t="s">
        <v>535</v>
      </c>
      <c r="N127" s="154">
        <v>42291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40</v>
      </c>
      <c r="B128" s="146">
        <v>42271</v>
      </c>
      <c r="C128" s="146"/>
      <c r="D128" s="147" t="s">
        <v>564</v>
      </c>
      <c r="E128" s="148" t="s">
        <v>565</v>
      </c>
      <c r="F128" s="149">
        <v>65</v>
      </c>
      <c r="G128" s="148"/>
      <c r="H128" s="148">
        <v>82</v>
      </c>
      <c r="I128" s="150">
        <v>82</v>
      </c>
      <c r="J128" s="151" t="s">
        <v>623</v>
      </c>
      <c r="K128" s="152">
        <f t="shared" si="49"/>
        <v>17</v>
      </c>
      <c r="L128" s="153">
        <f t="shared" si="50"/>
        <v>0.26153846153846155</v>
      </c>
      <c r="M128" s="148" t="s">
        <v>535</v>
      </c>
      <c r="N128" s="154">
        <v>42578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41</v>
      </c>
      <c r="B129" s="146">
        <v>42291</v>
      </c>
      <c r="C129" s="146"/>
      <c r="D129" s="147" t="s">
        <v>625</v>
      </c>
      <c r="E129" s="148" t="s">
        <v>565</v>
      </c>
      <c r="F129" s="149">
        <v>144</v>
      </c>
      <c r="G129" s="148"/>
      <c r="H129" s="148">
        <v>182.5</v>
      </c>
      <c r="I129" s="150">
        <v>181</v>
      </c>
      <c r="J129" s="151" t="s">
        <v>623</v>
      </c>
      <c r="K129" s="152">
        <f t="shared" si="49"/>
        <v>38.5</v>
      </c>
      <c r="L129" s="153">
        <f t="shared" si="50"/>
        <v>0.2673611111111111</v>
      </c>
      <c r="M129" s="148" t="s">
        <v>535</v>
      </c>
      <c r="N129" s="154">
        <v>42817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42</v>
      </c>
      <c r="B130" s="146">
        <v>42291</v>
      </c>
      <c r="C130" s="146"/>
      <c r="D130" s="147" t="s">
        <v>626</v>
      </c>
      <c r="E130" s="148" t="s">
        <v>565</v>
      </c>
      <c r="F130" s="149">
        <v>264</v>
      </c>
      <c r="G130" s="148"/>
      <c r="H130" s="148">
        <v>311</v>
      </c>
      <c r="I130" s="150">
        <v>311</v>
      </c>
      <c r="J130" s="151" t="s">
        <v>623</v>
      </c>
      <c r="K130" s="152">
        <f t="shared" si="49"/>
        <v>47</v>
      </c>
      <c r="L130" s="153">
        <f t="shared" si="50"/>
        <v>0.17803030303030304</v>
      </c>
      <c r="M130" s="148" t="s">
        <v>535</v>
      </c>
      <c r="N130" s="154">
        <v>42604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43</v>
      </c>
      <c r="B131" s="146">
        <v>42318</v>
      </c>
      <c r="C131" s="146"/>
      <c r="D131" s="147" t="s">
        <v>627</v>
      </c>
      <c r="E131" s="148" t="s">
        <v>537</v>
      </c>
      <c r="F131" s="149">
        <v>549.5</v>
      </c>
      <c r="G131" s="148"/>
      <c r="H131" s="148">
        <v>630</v>
      </c>
      <c r="I131" s="150">
        <v>630</v>
      </c>
      <c r="J131" s="151" t="s">
        <v>623</v>
      </c>
      <c r="K131" s="152">
        <f t="shared" si="49"/>
        <v>80.5</v>
      </c>
      <c r="L131" s="153">
        <f t="shared" si="50"/>
        <v>0.1464968152866242</v>
      </c>
      <c r="M131" s="148" t="s">
        <v>535</v>
      </c>
      <c r="N131" s="154">
        <v>42419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44</v>
      </c>
      <c r="B132" s="146">
        <v>42342</v>
      </c>
      <c r="C132" s="146"/>
      <c r="D132" s="147" t="s">
        <v>628</v>
      </c>
      <c r="E132" s="148" t="s">
        <v>565</v>
      </c>
      <c r="F132" s="149">
        <v>1027.5</v>
      </c>
      <c r="G132" s="148"/>
      <c r="H132" s="148">
        <v>1315</v>
      </c>
      <c r="I132" s="150">
        <v>1250</v>
      </c>
      <c r="J132" s="151" t="s">
        <v>623</v>
      </c>
      <c r="K132" s="152">
        <f t="shared" si="49"/>
        <v>287.5</v>
      </c>
      <c r="L132" s="153">
        <f t="shared" si="50"/>
        <v>0.27980535279805352</v>
      </c>
      <c r="M132" s="148" t="s">
        <v>535</v>
      </c>
      <c r="N132" s="154">
        <v>43244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45</v>
      </c>
      <c r="B133" s="146">
        <v>42367</v>
      </c>
      <c r="C133" s="146"/>
      <c r="D133" s="147" t="s">
        <v>629</v>
      </c>
      <c r="E133" s="148" t="s">
        <v>565</v>
      </c>
      <c r="F133" s="149">
        <v>465</v>
      </c>
      <c r="G133" s="148"/>
      <c r="H133" s="148">
        <v>540</v>
      </c>
      <c r="I133" s="150">
        <v>540</v>
      </c>
      <c r="J133" s="151" t="s">
        <v>623</v>
      </c>
      <c r="K133" s="152">
        <f t="shared" si="49"/>
        <v>75</v>
      </c>
      <c r="L133" s="153">
        <f t="shared" si="50"/>
        <v>0.16129032258064516</v>
      </c>
      <c r="M133" s="148" t="s">
        <v>535</v>
      </c>
      <c r="N133" s="154">
        <v>42530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46</v>
      </c>
      <c r="B134" s="146">
        <v>42380</v>
      </c>
      <c r="C134" s="146"/>
      <c r="D134" s="147" t="s">
        <v>365</v>
      </c>
      <c r="E134" s="148" t="s">
        <v>537</v>
      </c>
      <c r="F134" s="149">
        <v>81</v>
      </c>
      <c r="G134" s="148"/>
      <c r="H134" s="148">
        <v>110</v>
      </c>
      <c r="I134" s="150">
        <v>110</v>
      </c>
      <c r="J134" s="151" t="s">
        <v>623</v>
      </c>
      <c r="K134" s="152">
        <f t="shared" si="49"/>
        <v>29</v>
      </c>
      <c r="L134" s="153">
        <f t="shared" si="50"/>
        <v>0.35802469135802467</v>
      </c>
      <c r="M134" s="148" t="s">
        <v>535</v>
      </c>
      <c r="N134" s="154">
        <v>42745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47</v>
      </c>
      <c r="B135" s="146">
        <v>42382</v>
      </c>
      <c r="C135" s="146"/>
      <c r="D135" s="147" t="s">
        <v>630</v>
      </c>
      <c r="E135" s="148" t="s">
        <v>537</v>
      </c>
      <c r="F135" s="149">
        <v>417.5</v>
      </c>
      <c r="G135" s="148"/>
      <c r="H135" s="148">
        <v>547</v>
      </c>
      <c r="I135" s="150">
        <v>535</v>
      </c>
      <c r="J135" s="151" t="s">
        <v>623</v>
      </c>
      <c r="K135" s="152">
        <f t="shared" si="49"/>
        <v>129.5</v>
      </c>
      <c r="L135" s="153">
        <f t="shared" si="50"/>
        <v>0.31017964071856285</v>
      </c>
      <c r="M135" s="148" t="s">
        <v>535</v>
      </c>
      <c r="N135" s="154">
        <v>42578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48</v>
      </c>
      <c r="B136" s="146">
        <v>42408</v>
      </c>
      <c r="C136" s="146"/>
      <c r="D136" s="147" t="s">
        <v>631</v>
      </c>
      <c r="E136" s="148" t="s">
        <v>565</v>
      </c>
      <c r="F136" s="149">
        <v>650</v>
      </c>
      <c r="G136" s="148"/>
      <c r="H136" s="148">
        <v>800</v>
      </c>
      <c r="I136" s="150">
        <v>800</v>
      </c>
      <c r="J136" s="151" t="s">
        <v>623</v>
      </c>
      <c r="K136" s="152">
        <f t="shared" si="49"/>
        <v>150</v>
      </c>
      <c r="L136" s="153">
        <f t="shared" si="50"/>
        <v>0.23076923076923078</v>
      </c>
      <c r="M136" s="148" t="s">
        <v>535</v>
      </c>
      <c r="N136" s="154">
        <v>43154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49</v>
      </c>
      <c r="B137" s="146">
        <v>42433</v>
      </c>
      <c r="C137" s="146"/>
      <c r="D137" s="147" t="s">
        <v>206</v>
      </c>
      <c r="E137" s="148" t="s">
        <v>565</v>
      </c>
      <c r="F137" s="149">
        <v>437.5</v>
      </c>
      <c r="G137" s="148"/>
      <c r="H137" s="148">
        <v>504.5</v>
      </c>
      <c r="I137" s="150">
        <v>522</v>
      </c>
      <c r="J137" s="151" t="s">
        <v>632</v>
      </c>
      <c r="K137" s="152">
        <f t="shared" si="49"/>
        <v>67</v>
      </c>
      <c r="L137" s="153">
        <f t="shared" si="50"/>
        <v>0.15314285714285714</v>
      </c>
      <c r="M137" s="148" t="s">
        <v>535</v>
      </c>
      <c r="N137" s="154">
        <v>42480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50</v>
      </c>
      <c r="B138" s="146">
        <v>42438</v>
      </c>
      <c r="C138" s="146"/>
      <c r="D138" s="147" t="s">
        <v>633</v>
      </c>
      <c r="E138" s="148" t="s">
        <v>565</v>
      </c>
      <c r="F138" s="149">
        <v>189.5</v>
      </c>
      <c r="G138" s="148"/>
      <c r="H138" s="148">
        <v>218</v>
      </c>
      <c r="I138" s="150">
        <v>218</v>
      </c>
      <c r="J138" s="151" t="s">
        <v>623</v>
      </c>
      <c r="K138" s="152">
        <f t="shared" si="49"/>
        <v>28.5</v>
      </c>
      <c r="L138" s="153">
        <f t="shared" si="50"/>
        <v>0.15039577836411611</v>
      </c>
      <c r="M138" s="148" t="s">
        <v>535</v>
      </c>
      <c r="N138" s="154">
        <v>43034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5">
        <v>51</v>
      </c>
      <c r="B139" s="156">
        <v>42471</v>
      </c>
      <c r="C139" s="156"/>
      <c r="D139" s="164" t="s">
        <v>634</v>
      </c>
      <c r="E139" s="159" t="s">
        <v>565</v>
      </c>
      <c r="F139" s="159">
        <v>36.5</v>
      </c>
      <c r="G139" s="160"/>
      <c r="H139" s="160">
        <v>15.85</v>
      </c>
      <c r="I139" s="160">
        <v>60</v>
      </c>
      <c r="J139" s="161" t="s">
        <v>635</v>
      </c>
      <c r="K139" s="162">
        <f t="shared" si="49"/>
        <v>-20.65</v>
      </c>
      <c r="L139" s="163">
        <f t="shared" si="50"/>
        <v>-0.5657534246575342</v>
      </c>
      <c r="M139" s="159" t="s">
        <v>547</v>
      </c>
      <c r="N139" s="167">
        <v>43627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52</v>
      </c>
      <c r="B140" s="146">
        <v>42472</v>
      </c>
      <c r="C140" s="146"/>
      <c r="D140" s="147" t="s">
        <v>636</v>
      </c>
      <c r="E140" s="148" t="s">
        <v>565</v>
      </c>
      <c r="F140" s="149">
        <v>93</v>
      </c>
      <c r="G140" s="148"/>
      <c r="H140" s="148">
        <v>149</v>
      </c>
      <c r="I140" s="150">
        <v>140</v>
      </c>
      <c r="J140" s="151" t="s">
        <v>637</v>
      </c>
      <c r="K140" s="152">
        <f t="shared" si="49"/>
        <v>56</v>
      </c>
      <c r="L140" s="153">
        <f t="shared" si="50"/>
        <v>0.60215053763440862</v>
      </c>
      <c r="M140" s="148" t="s">
        <v>535</v>
      </c>
      <c r="N140" s="154">
        <v>42740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53</v>
      </c>
      <c r="B141" s="146">
        <v>42472</v>
      </c>
      <c r="C141" s="146"/>
      <c r="D141" s="147" t="s">
        <v>638</v>
      </c>
      <c r="E141" s="148" t="s">
        <v>565</v>
      </c>
      <c r="F141" s="149">
        <v>130</v>
      </c>
      <c r="G141" s="148"/>
      <c r="H141" s="148">
        <v>150</v>
      </c>
      <c r="I141" s="150" t="s">
        <v>639</v>
      </c>
      <c r="J141" s="151" t="s">
        <v>623</v>
      </c>
      <c r="K141" s="152">
        <f t="shared" si="49"/>
        <v>20</v>
      </c>
      <c r="L141" s="153">
        <f t="shared" si="50"/>
        <v>0.15384615384615385</v>
      </c>
      <c r="M141" s="148" t="s">
        <v>535</v>
      </c>
      <c r="N141" s="154">
        <v>42564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54</v>
      </c>
      <c r="B142" s="146">
        <v>42473</v>
      </c>
      <c r="C142" s="146"/>
      <c r="D142" s="147" t="s">
        <v>640</v>
      </c>
      <c r="E142" s="148" t="s">
        <v>565</v>
      </c>
      <c r="F142" s="149">
        <v>196</v>
      </c>
      <c r="G142" s="148"/>
      <c r="H142" s="148">
        <v>299</v>
      </c>
      <c r="I142" s="150">
        <v>299</v>
      </c>
      <c r="J142" s="151" t="s">
        <v>623</v>
      </c>
      <c r="K142" s="152">
        <v>103</v>
      </c>
      <c r="L142" s="153">
        <v>0.52551020408163296</v>
      </c>
      <c r="M142" s="148" t="s">
        <v>535</v>
      </c>
      <c r="N142" s="154">
        <v>42620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55</v>
      </c>
      <c r="B143" s="146">
        <v>42473</v>
      </c>
      <c r="C143" s="146"/>
      <c r="D143" s="147" t="s">
        <v>641</v>
      </c>
      <c r="E143" s="148" t="s">
        <v>565</v>
      </c>
      <c r="F143" s="149">
        <v>88</v>
      </c>
      <c r="G143" s="148"/>
      <c r="H143" s="148">
        <v>103</v>
      </c>
      <c r="I143" s="150">
        <v>103</v>
      </c>
      <c r="J143" s="151" t="s">
        <v>623</v>
      </c>
      <c r="K143" s="152">
        <v>15</v>
      </c>
      <c r="L143" s="153">
        <v>0.170454545454545</v>
      </c>
      <c r="M143" s="148" t="s">
        <v>535</v>
      </c>
      <c r="N143" s="154">
        <v>42530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56</v>
      </c>
      <c r="B144" s="146">
        <v>42492</v>
      </c>
      <c r="C144" s="146"/>
      <c r="D144" s="147" t="s">
        <v>642</v>
      </c>
      <c r="E144" s="148" t="s">
        <v>565</v>
      </c>
      <c r="F144" s="149">
        <v>127.5</v>
      </c>
      <c r="G144" s="148"/>
      <c r="H144" s="148">
        <v>148</v>
      </c>
      <c r="I144" s="150" t="s">
        <v>643</v>
      </c>
      <c r="J144" s="151" t="s">
        <v>623</v>
      </c>
      <c r="K144" s="152">
        <f>H144-F144</f>
        <v>20.5</v>
      </c>
      <c r="L144" s="153">
        <f>K144/F144</f>
        <v>0.16078431372549021</v>
      </c>
      <c r="M144" s="148" t="s">
        <v>535</v>
      </c>
      <c r="N144" s="154">
        <v>42564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57</v>
      </c>
      <c r="B145" s="146">
        <v>42493</v>
      </c>
      <c r="C145" s="146"/>
      <c r="D145" s="147" t="s">
        <v>644</v>
      </c>
      <c r="E145" s="148" t="s">
        <v>565</v>
      </c>
      <c r="F145" s="149">
        <v>675</v>
      </c>
      <c r="G145" s="148"/>
      <c r="H145" s="148">
        <v>815</v>
      </c>
      <c r="I145" s="150" t="s">
        <v>645</v>
      </c>
      <c r="J145" s="151" t="s">
        <v>623</v>
      </c>
      <c r="K145" s="152">
        <f>H145-F145</f>
        <v>140</v>
      </c>
      <c r="L145" s="153">
        <f>K145/F145</f>
        <v>0.2074074074074074</v>
      </c>
      <c r="M145" s="148" t="s">
        <v>535</v>
      </c>
      <c r="N145" s="154">
        <v>43154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5">
        <v>58</v>
      </c>
      <c r="B146" s="156">
        <v>42522</v>
      </c>
      <c r="C146" s="156"/>
      <c r="D146" s="157" t="s">
        <v>646</v>
      </c>
      <c r="E146" s="158" t="s">
        <v>565</v>
      </c>
      <c r="F146" s="159">
        <v>500</v>
      </c>
      <c r="G146" s="159"/>
      <c r="H146" s="160">
        <v>232.5</v>
      </c>
      <c r="I146" s="160" t="s">
        <v>647</v>
      </c>
      <c r="J146" s="161" t="s">
        <v>648</v>
      </c>
      <c r="K146" s="162">
        <f>H146-F146</f>
        <v>-267.5</v>
      </c>
      <c r="L146" s="163">
        <f>K146/F146</f>
        <v>-0.53500000000000003</v>
      </c>
      <c r="M146" s="159" t="s">
        <v>547</v>
      </c>
      <c r="N146" s="156">
        <v>43735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59</v>
      </c>
      <c r="B147" s="146">
        <v>42527</v>
      </c>
      <c r="C147" s="146"/>
      <c r="D147" s="147" t="s">
        <v>493</v>
      </c>
      <c r="E147" s="148" t="s">
        <v>565</v>
      </c>
      <c r="F147" s="149">
        <v>110</v>
      </c>
      <c r="G147" s="148"/>
      <c r="H147" s="148">
        <v>126.5</v>
      </c>
      <c r="I147" s="150">
        <v>125</v>
      </c>
      <c r="J147" s="151" t="s">
        <v>574</v>
      </c>
      <c r="K147" s="152">
        <f>H147-F147</f>
        <v>16.5</v>
      </c>
      <c r="L147" s="153">
        <f>K147/F147</f>
        <v>0.15</v>
      </c>
      <c r="M147" s="148" t="s">
        <v>535</v>
      </c>
      <c r="N147" s="154">
        <v>42552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60</v>
      </c>
      <c r="B148" s="146">
        <v>42538</v>
      </c>
      <c r="C148" s="146"/>
      <c r="D148" s="147" t="s">
        <v>649</v>
      </c>
      <c r="E148" s="148" t="s">
        <v>565</v>
      </c>
      <c r="F148" s="149">
        <v>44</v>
      </c>
      <c r="G148" s="148"/>
      <c r="H148" s="148">
        <v>69.5</v>
      </c>
      <c r="I148" s="150">
        <v>69.5</v>
      </c>
      <c r="J148" s="151" t="s">
        <v>650</v>
      </c>
      <c r="K148" s="152">
        <f>H148-F148</f>
        <v>25.5</v>
      </c>
      <c r="L148" s="153">
        <f>K148/F148</f>
        <v>0.57954545454545459</v>
      </c>
      <c r="M148" s="148" t="s">
        <v>535</v>
      </c>
      <c r="N148" s="154">
        <v>42977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61</v>
      </c>
      <c r="B149" s="146">
        <v>42549</v>
      </c>
      <c r="C149" s="146"/>
      <c r="D149" s="147" t="s">
        <v>651</v>
      </c>
      <c r="E149" s="148" t="s">
        <v>565</v>
      </c>
      <c r="F149" s="149">
        <v>262.5</v>
      </c>
      <c r="G149" s="148"/>
      <c r="H149" s="148">
        <v>340</v>
      </c>
      <c r="I149" s="150">
        <v>333</v>
      </c>
      <c r="J149" s="151" t="s">
        <v>652</v>
      </c>
      <c r="K149" s="152">
        <v>77.5</v>
      </c>
      <c r="L149" s="153">
        <v>0.29523809523809502</v>
      </c>
      <c r="M149" s="148" t="s">
        <v>535</v>
      </c>
      <c r="N149" s="154">
        <v>43017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62</v>
      </c>
      <c r="B150" s="146">
        <v>42549</v>
      </c>
      <c r="C150" s="146"/>
      <c r="D150" s="147" t="s">
        <v>653</v>
      </c>
      <c r="E150" s="148" t="s">
        <v>565</v>
      </c>
      <c r="F150" s="149">
        <v>840</v>
      </c>
      <c r="G150" s="148"/>
      <c r="H150" s="148">
        <v>1230</v>
      </c>
      <c r="I150" s="150">
        <v>1230</v>
      </c>
      <c r="J150" s="151" t="s">
        <v>623</v>
      </c>
      <c r="K150" s="152">
        <v>390</v>
      </c>
      <c r="L150" s="153">
        <v>0.46428571428571402</v>
      </c>
      <c r="M150" s="148" t="s">
        <v>535</v>
      </c>
      <c r="N150" s="154">
        <v>42649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8">
        <v>63</v>
      </c>
      <c r="B151" s="169">
        <v>42556</v>
      </c>
      <c r="C151" s="169"/>
      <c r="D151" s="170" t="s">
        <v>654</v>
      </c>
      <c r="E151" s="171" t="s">
        <v>565</v>
      </c>
      <c r="F151" s="171">
        <v>395</v>
      </c>
      <c r="G151" s="172"/>
      <c r="H151" s="172">
        <f>(468.5+342.5)/2</f>
        <v>405.5</v>
      </c>
      <c r="I151" s="172">
        <v>510</v>
      </c>
      <c r="J151" s="173" t="s">
        <v>655</v>
      </c>
      <c r="K151" s="174">
        <f t="shared" ref="K151:K157" si="51">H151-F151</f>
        <v>10.5</v>
      </c>
      <c r="L151" s="175">
        <f t="shared" ref="L151:L157" si="52">K151/F151</f>
        <v>2.6582278481012658E-2</v>
      </c>
      <c r="M151" s="171" t="s">
        <v>656</v>
      </c>
      <c r="N151" s="169">
        <v>43606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5">
        <v>64</v>
      </c>
      <c r="B152" s="156">
        <v>42584</v>
      </c>
      <c r="C152" s="156"/>
      <c r="D152" s="157" t="s">
        <v>657</v>
      </c>
      <c r="E152" s="158" t="s">
        <v>537</v>
      </c>
      <c r="F152" s="159">
        <f>169.5-12.8</f>
        <v>156.69999999999999</v>
      </c>
      <c r="G152" s="159"/>
      <c r="H152" s="160">
        <v>77</v>
      </c>
      <c r="I152" s="160" t="s">
        <v>658</v>
      </c>
      <c r="J152" s="161" t="s">
        <v>659</v>
      </c>
      <c r="K152" s="162">
        <f t="shared" si="51"/>
        <v>-79.699999999999989</v>
      </c>
      <c r="L152" s="163">
        <f t="shared" si="52"/>
        <v>-0.50861518825781749</v>
      </c>
      <c r="M152" s="159" t="s">
        <v>547</v>
      </c>
      <c r="N152" s="156">
        <v>43522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5">
        <v>65</v>
      </c>
      <c r="B153" s="156">
        <v>42586</v>
      </c>
      <c r="C153" s="156"/>
      <c r="D153" s="157" t="s">
        <v>660</v>
      </c>
      <c r="E153" s="158" t="s">
        <v>565</v>
      </c>
      <c r="F153" s="159">
        <v>400</v>
      </c>
      <c r="G153" s="159"/>
      <c r="H153" s="160">
        <v>305</v>
      </c>
      <c r="I153" s="160">
        <v>475</v>
      </c>
      <c r="J153" s="161" t="s">
        <v>661</v>
      </c>
      <c r="K153" s="162">
        <f t="shared" si="51"/>
        <v>-95</v>
      </c>
      <c r="L153" s="163">
        <f t="shared" si="52"/>
        <v>-0.23749999999999999</v>
      </c>
      <c r="M153" s="159" t="s">
        <v>547</v>
      </c>
      <c r="N153" s="156">
        <v>43606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66</v>
      </c>
      <c r="B154" s="146">
        <v>42593</v>
      </c>
      <c r="C154" s="146"/>
      <c r="D154" s="147" t="s">
        <v>662</v>
      </c>
      <c r="E154" s="148" t="s">
        <v>565</v>
      </c>
      <c r="F154" s="149">
        <v>86.5</v>
      </c>
      <c r="G154" s="148"/>
      <c r="H154" s="148">
        <v>130</v>
      </c>
      <c r="I154" s="150">
        <v>130</v>
      </c>
      <c r="J154" s="151" t="s">
        <v>663</v>
      </c>
      <c r="K154" s="152">
        <f t="shared" si="51"/>
        <v>43.5</v>
      </c>
      <c r="L154" s="153">
        <f t="shared" si="52"/>
        <v>0.50289017341040465</v>
      </c>
      <c r="M154" s="148" t="s">
        <v>535</v>
      </c>
      <c r="N154" s="154">
        <v>43091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5">
        <v>67</v>
      </c>
      <c r="B155" s="156">
        <v>42600</v>
      </c>
      <c r="C155" s="156"/>
      <c r="D155" s="157" t="s">
        <v>109</v>
      </c>
      <c r="E155" s="158" t="s">
        <v>565</v>
      </c>
      <c r="F155" s="159">
        <v>133.5</v>
      </c>
      <c r="G155" s="159"/>
      <c r="H155" s="160">
        <v>126.5</v>
      </c>
      <c r="I155" s="160">
        <v>178</v>
      </c>
      <c r="J155" s="161" t="s">
        <v>664</v>
      </c>
      <c r="K155" s="162">
        <f t="shared" si="51"/>
        <v>-7</v>
      </c>
      <c r="L155" s="163">
        <f t="shared" si="52"/>
        <v>-5.2434456928838954E-2</v>
      </c>
      <c r="M155" s="159" t="s">
        <v>547</v>
      </c>
      <c r="N155" s="156">
        <v>42615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68</v>
      </c>
      <c r="B156" s="146">
        <v>42613</v>
      </c>
      <c r="C156" s="146"/>
      <c r="D156" s="147" t="s">
        <v>665</v>
      </c>
      <c r="E156" s="148" t="s">
        <v>565</v>
      </c>
      <c r="F156" s="149">
        <v>560</v>
      </c>
      <c r="G156" s="148"/>
      <c r="H156" s="148">
        <v>725</v>
      </c>
      <c r="I156" s="150">
        <v>725</v>
      </c>
      <c r="J156" s="151" t="s">
        <v>567</v>
      </c>
      <c r="K156" s="152">
        <f t="shared" si="51"/>
        <v>165</v>
      </c>
      <c r="L156" s="153">
        <f t="shared" si="52"/>
        <v>0.29464285714285715</v>
      </c>
      <c r="M156" s="148" t="s">
        <v>535</v>
      </c>
      <c r="N156" s="154">
        <v>42456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69</v>
      </c>
      <c r="B157" s="146">
        <v>42614</v>
      </c>
      <c r="C157" s="146"/>
      <c r="D157" s="147" t="s">
        <v>666</v>
      </c>
      <c r="E157" s="148" t="s">
        <v>565</v>
      </c>
      <c r="F157" s="149">
        <v>160.5</v>
      </c>
      <c r="G157" s="148"/>
      <c r="H157" s="148">
        <v>210</v>
      </c>
      <c r="I157" s="150">
        <v>210</v>
      </c>
      <c r="J157" s="151" t="s">
        <v>567</v>
      </c>
      <c r="K157" s="152">
        <f t="shared" si="51"/>
        <v>49.5</v>
      </c>
      <c r="L157" s="153">
        <f t="shared" si="52"/>
        <v>0.30841121495327101</v>
      </c>
      <c r="M157" s="148" t="s">
        <v>535</v>
      </c>
      <c r="N157" s="154">
        <v>42871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70</v>
      </c>
      <c r="B158" s="146">
        <v>42646</v>
      </c>
      <c r="C158" s="146"/>
      <c r="D158" s="147" t="s">
        <v>378</v>
      </c>
      <c r="E158" s="148" t="s">
        <v>565</v>
      </c>
      <c r="F158" s="149">
        <v>430</v>
      </c>
      <c r="G158" s="148"/>
      <c r="H158" s="148">
        <v>596</v>
      </c>
      <c r="I158" s="150">
        <v>575</v>
      </c>
      <c r="J158" s="151" t="s">
        <v>667</v>
      </c>
      <c r="K158" s="152">
        <v>166</v>
      </c>
      <c r="L158" s="153">
        <v>0.38604651162790699</v>
      </c>
      <c r="M158" s="148" t="s">
        <v>535</v>
      </c>
      <c r="N158" s="154">
        <v>42769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71</v>
      </c>
      <c r="B159" s="146">
        <v>42657</v>
      </c>
      <c r="C159" s="146"/>
      <c r="D159" s="147" t="s">
        <v>668</v>
      </c>
      <c r="E159" s="148" t="s">
        <v>565</v>
      </c>
      <c r="F159" s="149">
        <v>280</v>
      </c>
      <c r="G159" s="148"/>
      <c r="H159" s="148">
        <v>345</v>
      </c>
      <c r="I159" s="150">
        <v>345</v>
      </c>
      <c r="J159" s="151" t="s">
        <v>567</v>
      </c>
      <c r="K159" s="152">
        <f t="shared" ref="K159:K164" si="53">H159-F159</f>
        <v>65</v>
      </c>
      <c r="L159" s="153">
        <f>K159/F159</f>
        <v>0.23214285714285715</v>
      </c>
      <c r="M159" s="148" t="s">
        <v>535</v>
      </c>
      <c r="N159" s="154">
        <v>42814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72</v>
      </c>
      <c r="B160" s="146">
        <v>42657</v>
      </c>
      <c r="C160" s="146"/>
      <c r="D160" s="147" t="s">
        <v>669</v>
      </c>
      <c r="E160" s="148" t="s">
        <v>565</v>
      </c>
      <c r="F160" s="149">
        <v>245</v>
      </c>
      <c r="G160" s="148"/>
      <c r="H160" s="148">
        <v>325.5</v>
      </c>
      <c r="I160" s="150">
        <v>330</v>
      </c>
      <c r="J160" s="151" t="s">
        <v>670</v>
      </c>
      <c r="K160" s="152">
        <f t="shared" si="53"/>
        <v>80.5</v>
      </c>
      <c r="L160" s="153">
        <f>K160/F160</f>
        <v>0.32857142857142857</v>
      </c>
      <c r="M160" s="148" t="s">
        <v>535</v>
      </c>
      <c r="N160" s="154">
        <v>42769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73</v>
      </c>
      <c r="B161" s="146">
        <v>42660</v>
      </c>
      <c r="C161" s="146"/>
      <c r="D161" s="147" t="s">
        <v>334</v>
      </c>
      <c r="E161" s="148" t="s">
        <v>565</v>
      </c>
      <c r="F161" s="149">
        <v>125</v>
      </c>
      <c r="G161" s="148"/>
      <c r="H161" s="148">
        <v>160</v>
      </c>
      <c r="I161" s="150">
        <v>160</v>
      </c>
      <c r="J161" s="151" t="s">
        <v>623</v>
      </c>
      <c r="K161" s="152">
        <f t="shared" si="53"/>
        <v>35</v>
      </c>
      <c r="L161" s="153">
        <v>0.28000000000000003</v>
      </c>
      <c r="M161" s="148" t="s">
        <v>535</v>
      </c>
      <c r="N161" s="154">
        <v>42803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74</v>
      </c>
      <c r="B162" s="146">
        <v>42660</v>
      </c>
      <c r="C162" s="146"/>
      <c r="D162" s="147" t="s">
        <v>433</v>
      </c>
      <c r="E162" s="148" t="s">
        <v>565</v>
      </c>
      <c r="F162" s="149">
        <v>114</v>
      </c>
      <c r="G162" s="148"/>
      <c r="H162" s="148">
        <v>145</v>
      </c>
      <c r="I162" s="150">
        <v>145</v>
      </c>
      <c r="J162" s="151" t="s">
        <v>623</v>
      </c>
      <c r="K162" s="152">
        <f t="shared" si="53"/>
        <v>31</v>
      </c>
      <c r="L162" s="153">
        <f>K162/F162</f>
        <v>0.27192982456140352</v>
      </c>
      <c r="M162" s="148" t="s">
        <v>535</v>
      </c>
      <c r="N162" s="154">
        <v>42859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75</v>
      </c>
      <c r="B163" s="146">
        <v>42660</v>
      </c>
      <c r="C163" s="146"/>
      <c r="D163" s="147" t="s">
        <v>671</v>
      </c>
      <c r="E163" s="148" t="s">
        <v>565</v>
      </c>
      <c r="F163" s="149">
        <v>212</v>
      </c>
      <c r="G163" s="148"/>
      <c r="H163" s="148">
        <v>280</v>
      </c>
      <c r="I163" s="150">
        <v>276</v>
      </c>
      <c r="J163" s="151" t="s">
        <v>672</v>
      </c>
      <c r="K163" s="152">
        <f t="shared" si="53"/>
        <v>68</v>
      </c>
      <c r="L163" s="153">
        <f>K163/F163</f>
        <v>0.32075471698113206</v>
      </c>
      <c r="M163" s="148" t="s">
        <v>535</v>
      </c>
      <c r="N163" s="154">
        <v>42858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76</v>
      </c>
      <c r="B164" s="146">
        <v>42678</v>
      </c>
      <c r="C164" s="146"/>
      <c r="D164" s="147" t="s">
        <v>424</v>
      </c>
      <c r="E164" s="148" t="s">
        <v>565</v>
      </c>
      <c r="F164" s="149">
        <v>155</v>
      </c>
      <c r="G164" s="148"/>
      <c r="H164" s="148">
        <v>210</v>
      </c>
      <c r="I164" s="150">
        <v>210</v>
      </c>
      <c r="J164" s="151" t="s">
        <v>673</v>
      </c>
      <c r="K164" s="152">
        <f t="shared" si="53"/>
        <v>55</v>
      </c>
      <c r="L164" s="153">
        <f>K164/F164</f>
        <v>0.35483870967741937</v>
      </c>
      <c r="M164" s="148" t="s">
        <v>535</v>
      </c>
      <c r="N164" s="154">
        <v>42944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5">
        <v>77</v>
      </c>
      <c r="B165" s="156">
        <v>42710</v>
      </c>
      <c r="C165" s="156"/>
      <c r="D165" s="157" t="s">
        <v>674</v>
      </c>
      <c r="E165" s="158" t="s">
        <v>565</v>
      </c>
      <c r="F165" s="159">
        <v>150.5</v>
      </c>
      <c r="G165" s="159"/>
      <c r="H165" s="160">
        <v>72.5</v>
      </c>
      <c r="I165" s="160">
        <v>174</v>
      </c>
      <c r="J165" s="161" t="s">
        <v>675</v>
      </c>
      <c r="K165" s="162">
        <v>-78</v>
      </c>
      <c r="L165" s="163">
        <v>-0.51827242524916906</v>
      </c>
      <c r="M165" s="159" t="s">
        <v>547</v>
      </c>
      <c r="N165" s="156">
        <v>43333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78</v>
      </c>
      <c r="B166" s="146">
        <v>42712</v>
      </c>
      <c r="C166" s="146"/>
      <c r="D166" s="147" t="s">
        <v>676</v>
      </c>
      <c r="E166" s="148" t="s">
        <v>565</v>
      </c>
      <c r="F166" s="149">
        <v>380</v>
      </c>
      <c r="G166" s="148"/>
      <c r="H166" s="148">
        <v>478</v>
      </c>
      <c r="I166" s="150">
        <v>468</v>
      </c>
      <c r="J166" s="151" t="s">
        <v>623</v>
      </c>
      <c r="K166" s="152">
        <f>H166-F166</f>
        <v>98</v>
      </c>
      <c r="L166" s="153">
        <f>K166/F166</f>
        <v>0.25789473684210529</v>
      </c>
      <c r="M166" s="148" t="s">
        <v>535</v>
      </c>
      <c r="N166" s="154">
        <v>43025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79</v>
      </c>
      <c r="B167" s="146">
        <v>42734</v>
      </c>
      <c r="C167" s="146"/>
      <c r="D167" s="147" t="s">
        <v>108</v>
      </c>
      <c r="E167" s="148" t="s">
        <v>565</v>
      </c>
      <c r="F167" s="149">
        <v>305</v>
      </c>
      <c r="G167" s="148"/>
      <c r="H167" s="148">
        <v>375</v>
      </c>
      <c r="I167" s="150">
        <v>375</v>
      </c>
      <c r="J167" s="151" t="s">
        <v>623</v>
      </c>
      <c r="K167" s="152">
        <f>H167-F167</f>
        <v>70</v>
      </c>
      <c r="L167" s="153">
        <f>K167/F167</f>
        <v>0.22950819672131148</v>
      </c>
      <c r="M167" s="148" t="s">
        <v>535</v>
      </c>
      <c r="N167" s="154">
        <v>42768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80</v>
      </c>
      <c r="B168" s="146">
        <v>42739</v>
      </c>
      <c r="C168" s="146"/>
      <c r="D168" s="147" t="s">
        <v>94</v>
      </c>
      <c r="E168" s="148" t="s">
        <v>565</v>
      </c>
      <c r="F168" s="149">
        <v>99.5</v>
      </c>
      <c r="G168" s="148"/>
      <c r="H168" s="148">
        <v>158</v>
      </c>
      <c r="I168" s="150">
        <v>158</v>
      </c>
      <c r="J168" s="151" t="s">
        <v>623</v>
      </c>
      <c r="K168" s="152">
        <f>H168-F168</f>
        <v>58.5</v>
      </c>
      <c r="L168" s="153">
        <f>K168/F168</f>
        <v>0.5879396984924623</v>
      </c>
      <c r="M168" s="148" t="s">
        <v>535</v>
      </c>
      <c r="N168" s="154">
        <v>42898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81</v>
      </c>
      <c r="B169" s="146">
        <v>42739</v>
      </c>
      <c r="C169" s="146"/>
      <c r="D169" s="147" t="s">
        <v>94</v>
      </c>
      <c r="E169" s="148" t="s">
        <v>565</v>
      </c>
      <c r="F169" s="149">
        <v>99.5</v>
      </c>
      <c r="G169" s="148"/>
      <c r="H169" s="148">
        <v>158</v>
      </c>
      <c r="I169" s="150">
        <v>158</v>
      </c>
      <c r="J169" s="151" t="s">
        <v>623</v>
      </c>
      <c r="K169" s="152">
        <v>58.5</v>
      </c>
      <c r="L169" s="153">
        <v>0.58793969849246197</v>
      </c>
      <c r="M169" s="148" t="s">
        <v>535</v>
      </c>
      <c r="N169" s="154">
        <v>42898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82</v>
      </c>
      <c r="B170" s="146">
        <v>42786</v>
      </c>
      <c r="C170" s="146"/>
      <c r="D170" s="147" t="s">
        <v>182</v>
      </c>
      <c r="E170" s="148" t="s">
        <v>565</v>
      </c>
      <c r="F170" s="149">
        <v>140.5</v>
      </c>
      <c r="G170" s="148"/>
      <c r="H170" s="148">
        <v>220</v>
      </c>
      <c r="I170" s="150">
        <v>220</v>
      </c>
      <c r="J170" s="151" t="s">
        <v>623</v>
      </c>
      <c r="K170" s="152">
        <f>H170-F170</f>
        <v>79.5</v>
      </c>
      <c r="L170" s="153">
        <f>K170/F170</f>
        <v>0.5658362989323843</v>
      </c>
      <c r="M170" s="148" t="s">
        <v>535</v>
      </c>
      <c r="N170" s="154">
        <v>42864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83</v>
      </c>
      <c r="B171" s="146">
        <v>42786</v>
      </c>
      <c r="C171" s="146"/>
      <c r="D171" s="147" t="s">
        <v>677</v>
      </c>
      <c r="E171" s="148" t="s">
        <v>565</v>
      </c>
      <c r="F171" s="149">
        <v>202.5</v>
      </c>
      <c r="G171" s="148"/>
      <c r="H171" s="148">
        <v>234</v>
      </c>
      <c r="I171" s="150">
        <v>234</v>
      </c>
      <c r="J171" s="151" t="s">
        <v>623</v>
      </c>
      <c r="K171" s="152">
        <v>31.5</v>
      </c>
      <c r="L171" s="153">
        <v>0.155555555555556</v>
      </c>
      <c r="M171" s="148" t="s">
        <v>535</v>
      </c>
      <c r="N171" s="154">
        <v>42836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84</v>
      </c>
      <c r="B172" s="146">
        <v>42818</v>
      </c>
      <c r="C172" s="146"/>
      <c r="D172" s="147" t="s">
        <v>678</v>
      </c>
      <c r="E172" s="148" t="s">
        <v>565</v>
      </c>
      <c r="F172" s="149">
        <v>300.5</v>
      </c>
      <c r="G172" s="148"/>
      <c r="H172" s="148">
        <v>417.5</v>
      </c>
      <c r="I172" s="150">
        <v>420</v>
      </c>
      <c r="J172" s="151" t="s">
        <v>679</v>
      </c>
      <c r="K172" s="152">
        <f>H172-F172</f>
        <v>117</v>
      </c>
      <c r="L172" s="153">
        <f>K172/F172</f>
        <v>0.38935108153078202</v>
      </c>
      <c r="M172" s="148" t="s">
        <v>535</v>
      </c>
      <c r="N172" s="154">
        <v>43070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85</v>
      </c>
      <c r="B173" s="146">
        <v>42818</v>
      </c>
      <c r="C173" s="146"/>
      <c r="D173" s="147" t="s">
        <v>653</v>
      </c>
      <c r="E173" s="148" t="s">
        <v>565</v>
      </c>
      <c r="F173" s="149">
        <v>850</v>
      </c>
      <c r="G173" s="148"/>
      <c r="H173" s="148">
        <v>1042.5</v>
      </c>
      <c r="I173" s="150">
        <v>1023</v>
      </c>
      <c r="J173" s="151" t="s">
        <v>680</v>
      </c>
      <c r="K173" s="152">
        <v>192.5</v>
      </c>
      <c r="L173" s="153">
        <v>0.22647058823529401</v>
      </c>
      <c r="M173" s="148" t="s">
        <v>535</v>
      </c>
      <c r="N173" s="154">
        <v>42830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86</v>
      </c>
      <c r="B174" s="146">
        <v>42830</v>
      </c>
      <c r="C174" s="146"/>
      <c r="D174" s="147" t="s">
        <v>452</v>
      </c>
      <c r="E174" s="148" t="s">
        <v>565</v>
      </c>
      <c r="F174" s="149">
        <v>785</v>
      </c>
      <c r="G174" s="148"/>
      <c r="H174" s="148">
        <v>930</v>
      </c>
      <c r="I174" s="150">
        <v>920</v>
      </c>
      <c r="J174" s="151" t="s">
        <v>681</v>
      </c>
      <c r="K174" s="152">
        <f>H174-F174</f>
        <v>145</v>
      </c>
      <c r="L174" s="153">
        <f>K174/F174</f>
        <v>0.18471337579617833</v>
      </c>
      <c r="M174" s="148" t="s">
        <v>535</v>
      </c>
      <c r="N174" s="154">
        <v>42976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5">
        <v>87</v>
      </c>
      <c r="B175" s="156">
        <v>42831</v>
      </c>
      <c r="C175" s="156"/>
      <c r="D175" s="157" t="s">
        <v>682</v>
      </c>
      <c r="E175" s="158" t="s">
        <v>565</v>
      </c>
      <c r="F175" s="159">
        <v>40</v>
      </c>
      <c r="G175" s="159"/>
      <c r="H175" s="160">
        <v>13.1</v>
      </c>
      <c r="I175" s="160">
        <v>60</v>
      </c>
      <c r="J175" s="161" t="s">
        <v>683</v>
      </c>
      <c r="K175" s="162">
        <v>-26.9</v>
      </c>
      <c r="L175" s="163">
        <v>-0.67249999999999999</v>
      </c>
      <c r="M175" s="159" t="s">
        <v>547</v>
      </c>
      <c r="N175" s="156">
        <v>43138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88</v>
      </c>
      <c r="B176" s="146">
        <v>42837</v>
      </c>
      <c r="C176" s="146"/>
      <c r="D176" s="147" t="s">
        <v>93</v>
      </c>
      <c r="E176" s="148" t="s">
        <v>565</v>
      </c>
      <c r="F176" s="149">
        <v>289.5</v>
      </c>
      <c r="G176" s="148"/>
      <c r="H176" s="148">
        <v>354</v>
      </c>
      <c r="I176" s="150">
        <v>360</v>
      </c>
      <c r="J176" s="151" t="s">
        <v>684</v>
      </c>
      <c r="K176" s="152">
        <f t="shared" ref="K176:K184" si="54">H176-F176</f>
        <v>64.5</v>
      </c>
      <c r="L176" s="153">
        <f t="shared" ref="L176:L184" si="55">K176/F176</f>
        <v>0.22279792746113988</v>
      </c>
      <c r="M176" s="148" t="s">
        <v>535</v>
      </c>
      <c r="N176" s="154">
        <v>43040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89</v>
      </c>
      <c r="B177" s="146">
        <v>42845</v>
      </c>
      <c r="C177" s="146"/>
      <c r="D177" s="147" t="s">
        <v>400</v>
      </c>
      <c r="E177" s="148" t="s">
        <v>565</v>
      </c>
      <c r="F177" s="149">
        <v>700</v>
      </c>
      <c r="G177" s="148"/>
      <c r="H177" s="148">
        <v>840</v>
      </c>
      <c r="I177" s="150">
        <v>840</v>
      </c>
      <c r="J177" s="151" t="s">
        <v>685</v>
      </c>
      <c r="K177" s="152">
        <f t="shared" si="54"/>
        <v>140</v>
      </c>
      <c r="L177" s="153">
        <f t="shared" si="55"/>
        <v>0.2</v>
      </c>
      <c r="M177" s="148" t="s">
        <v>535</v>
      </c>
      <c r="N177" s="154">
        <v>42893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90</v>
      </c>
      <c r="B178" s="146">
        <v>42887</v>
      </c>
      <c r="C178" s="146"/>
      <c r="D178" s="147" t="s">
        <v>686</v>
      </c>
      <c r="E178" s="148" t="s">
        <v>565</v>
      </c>
      <c r="F178" s="149">
        <v>130</v>
      </c>
      <c r="G178" s="148"/>
      <c r="H178" s="148">
        <v>144.25</v>
      </c>
      <c r="I178" s="150">
        <v>170</v>
      </c>
      <c r="J178" s="151" t="s">
        <v>687</v>
      </c>
      <c r="K178" s="152">
        <f t="shared" si="54"/>
        <v>14.25</v>
      </c>
      <c r="L178" s="153">
        <f t="shared" si="55"/>
        <v>0.10961538461538461</v>
      </c>
      <c r="M178" s="148" t="s">
        <v>535</v>
      </c>
      <c r="N178" s="154">
        <v>43675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91</v>
      </c>
      <c r="B179" s="146">
        <v>42901</v>
      </c>
      <c r="C179" s="146"/>
      <c r="D179" s="147" t="s">
        <v>688</v>
      </c>
      <c r="E179" s="148" t="s">
        <v>565</v>
      </c>
      <c r="F179" s="149">
        <v>214.5</v>
      </c>
      <c r="G179" s="148"/>
      <c r="H179" s="148">
        <v>262</v>
      </c>
      <c r="I179" s="150">
        <v>262</v>
      </c>
      <c r="J179" s="151" t="s">
        <v>689</v>
      </c>
      <c r="K179" s="152">
        <f t="shared" si="54"/>
        <v>47.5</v>
      </c>
      <c r="L179" s="153">
        <f t="shared" si="55"/>
        <v>0.22144522144522144</v>
      </c>
      <c r="M179" s="148" t="s">
        <v>535</v>
      </c>
      <c r="N179" s="154">
        <v>42977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76">
        <v>92</v>
      </c>
      <c r="B180" s="177">
        <v>42933</v>
      </c>
      <c r="C180" s="177"/>
      <c r="D180" s="178" t="s">
        <v>690</v>
      </c>
      <c r="E180" s="179" t="s">
        <v>565</v>
      </c>
      <c r="F180" s="180">
        <v>370</v>
      </c>
      <c r="G180" s="179"/>
      <c r="H180" s="179">
        <v>447.5</v>
      </c>
      <c r="I180" s="181">
        <v>450</v>
      </c>
      <c r="J180" s="182" t="s">
        <v>623</v>
      </c>
      <c r="K180" s="152">
        <f t="shared" si="54"/>
        <v>77.5</v>
      </c>
      <c r="L180" s="183">
        <f t="shared" si="55"/>
        <v>0.20945945945945946</v>
      </c>
      <c r="M180" s="179" t="s">
        <v>535</v>
      </c>
      <c r="N180" s="184">
        <v>43035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76">
        <v>93</v>
      </c>
      <c r="B181" s="177">
        <v>42943</v>
      </c>
      <c r="C181" s="177"/>
      <c r="D181" s="178" t="s">
        <v>180</v>
      </c>
      <c r="E181" s="179" t="s">
        <v>565</v>
      </c>
      <c r="F181" s="180">
        <v>657.5</v>
      </c>
      <c r="G181" s="179"/>
      <c r="H181" s="179">
        <v>825</v>
      </c>
      <c r="I181" s="181">
        <v>820</v>
      </c>
      <c r="J181" s="182" t="s">
        <v>623</v>
      </c>
      <c r="K181" s="152">
        <f t="shared" si="54"/>
        <v>167.5</v>
      </c>
      <c r="L181" s="183">
        <f t="shared" si="55"/>
        <v>0.25475285171102663</v>
      </c>
      <c r="M181" s="179" t="s">
        <v>535</v>
      </c>
      <c r="N181" s="184">
        <v>43090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94</v>
      </c>
      <c r="B182" s="146">
        <v>42964</v>
      </c>
      <c r="C182" s="146"/>
      <c r="D182" s="147" t="s">
        <v>347</v>
      </c>
      <c r="E182" s="148" t="s">
        <v>565</v>
      </c>
      <c r="F182" s="149">
        <v>605</v>
      </c>
      <c r="G182" s="148"/>
      <c r="H182" s="148">
        <v>750</v>
      </c>
      <c r="I182" s="150">
        <v>750</v>
      </c>
      <c r="J182" s="151" t="s">
        <v>681</v>
      </c>
      <c r="K182" s="152">
        <f t="shared" si="54"/>
        <v>145</v>
      </c>
      <c r="L182" s="153">
        <f t="shared" si="55"/>
        <v>0.23966942148760331</v>
      </c>
      <c r="M182" s="148" t="s">
        <v>535</v>
      </c>
      <c r="N182" s="154">
        <v>43027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5">
        <v>95</v>
      </c>
      <c r="B183" s="156">
        <v>42979</v>
      </c>
      <c r="C183" s="156"/>
      <c r="D183" s="164" t="s">
        <v>691</v>
      </c>
      <c r="E183" s="159" t="s">
        <v>565</v>
      </c>
      <c r="F183" s="159">
        <v>255</v>
      </c>
      <c r="G183" s="160"/>
      <c r="H183" s="160">
        <v>217.25</v>
      </c>
      <c r="I183" s="160">
        <v>320</v>
      </c>
      <c r="J183" s="161" t="s">
        <v>692</v>
      </c>
      <c r="K183" s="162">
        <f t="shared" si="54"/>
        <v>-37.75</v>
      </c>
      <c r="L183" s="165">
        <f t="shared" si="55"/>
        <v>-0.14803921568627451</v>
      </c>
      <c r="M183" s="159" t="s">
        <v>547</v>
      </c>
      <c r="N183" s="156">
        <v>43661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96</v>
      </c>
      <c r="B184" s="146">
        <v>42997</v>
      </c>
      <c r="C184" s="146"/>
      <c r="D184" s="147" t="s">
        <v>693</v>
      </c>
      <c r="E184" s="148" t="s">
        <v>565</v>
      </c>
      <c r="F184" s="149">
        <v>215</v>
      </c>
      <c r="G184" s="148"/>
      <c r="H184" s="148">
        <v>258</v>
      </c>
      <c r="I184" s="150">
        <v>258</v>
      </c>
      <c r="J184" s="151" t="s">
        <v>623</v>
      </c>
      <c r="K184" s="152">
        <f t="shared" si="54"/>
        <v>43</v>
      </c>
      <c r="L184" s="153">
        <f t="shared" si="55"/>
        <v>0.2</v>
      </c>
      <c r="M184" s="148" t="s">
        <v>535</v>
      </c>
      <c r="N184" s="154">
        <v>43040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97</v>
      </c>
      <c r="B185" s="146">
        <v>42997</v>
      </c>
      <c r="C185" s="146"/>
      <c r="D185" s="147" t="s">
        <v>693</v>
      </c>
      <c r="E185" s="148" t="s">
        <v>565</v>
      </c>
      <c r="F185" s="149">
        <v>215</v>
      </c>
      <c r="G185" s="148"/>
      <c r="H185" s="148">
        <v>258</v>
      </c>
      <c r="I185" s="150">
        <v>258</v>
      </c>
      <c r="J185" s="182" t="s">
        <v>623</v>
      </c>
      <c r="K185" s="152">
        <v>43</v>
      </c>
      <c r="L185" s="153">
        <v>0.2</v>
      </c>
      <c r="M185" s="148" t="s">
        <v>535</v>
      </c>
      <c r="N185" s="154">
        <v>43040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76">
        <v>98</v>
      </c>
      <c r="B186" s="177">
        <v>42998</v>
      </c>
      <c r="C186" s="177"/>
      <c r="D186" s="178" t="s">
        <v>694</v>
      </c>
      <c r="E186" s="179" t="s">
        <v>565</v>
      </c>
      <c r="F186" s="149">
        <v>75</v>
      </c>
      <c r="G186" s="179"/>
      <c r="H186" s="179">
        <v>90</v>
      </c>
      <c r="I186" s="181">
        <v>90</v>
      </c>
      <c r="J186" s="151" t="s">
        <v>695</v>
      </c>
      <c r="K186" s="152">
        <f t="shared" ref="K186:K191" si="56">H186-F186</f>
        <v>15</v>
      </c>
      <c r="L186" s="153">
        <f t="shared" ref="L186:L191" si="57">K186/F186</f>
        <v>0.2</v>
      </c>
      <c r="M186" s="148" t="s">
        <v>535</v>
      </c>
      <c r="N186" s="154">
        <v>43019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6">
        <v>99</v>
      </c>
      <c r="B187" s="177">
        <v>43011</v>
      </c>
      <c r="C187" s="177"/>
      <c r="D187" s="178" t="s">
        <v>549</v>
      </c>
      <c r="E187" s="179" t="s">
        <v>565</v>
      </c>
      <c r="F187" s="180">
        <v>315</v>
      </c>
      <c r="G187" s="179"/>
      <c r="H187" s="179">
        <v>392</v>
      </c>
      <c r="I187" s="181">
        <v>384</v>
      </c>
      <c r="J187" s="182" t="s">
        <v>696</v>
      </c>
      <c r="K187" s="152">
        <f t="shared" si="56"/>
        <v>77</v>
      </c>
      <c r="L187" s="183">
        <f t="shared" si="57"/>
        <v>0.24444444444444444</v>
      </c>
      <c r="M187" s="179" t="s">
        <v>535</v>
      </c>
      <c r="N187" s="184">
        <v>43017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6">
        <v>100</v>
      </c>
      <c r="B188" s="177">
        <v>43013</v>
      </c>
      <c r="C188" s="177"/>
      <c r="D188" s="178" t="s">
        <v>428</v>
      </c>
      <c r="E188" s="179" t="s">
        <v>565</v>
      </c>
      <c r="F188" s="180">
        <v>145</v>
      </c>
      <c r="G188" s="179"/>
      <c r="H188" s="179">
        <v>179</v>
      </c>
      <c r="I188" s="181">
        <v>180</v>
      </c>
      <c r="J188" s="182" t="s">
        <v>697</v>
      </c>
      <c r="K188" s="152">
        <f t="shared" si="56"/>
        <v>34</v>
      </c>
      <c r="L188" s="183">
        <f t="shared" si="57"/>
        <v>0.23448275862068965</v>
      </c>
      <c r="M188" s="179" t="s">
        <v>535</v>
      </c>
      <c r="N188" s="184">
        <v>43025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101</v>
      </c>
      <c r="B189" s="177">
        <v>43014</v>
      </c>
      <c r="C189" s="177"/>
      <c r="D189" s="178" t="s">
        <v>324</v>
      </c>
      <c r="E189" s="179" t="s">
        <v>565</v>
      </c>
      <c r="F189" s="180">
        <v>256</v>
      </c>
      <c r="G189" s="179"/>
      <c r="H189" s="179">
        <v>323</v>
      </c>
      <c r="I189" s="181">
        <v>320</v>
      </c>
      <c r="J189" s="182" t="s">
        <v>623</v>
      </c>
      <c r="K189" s="152">
        <f t="shared" si="56"/>
        <v>67</v>
      </c>
      <c r="L189" s="183">
        <f t="shared" si="57"/>
        <v>0.26171875</v>
      </c>
      <c r="M189" s="179" t="s">
        <v>535</v>
      </c>
      <c r="N189" s="184">
        <v>43067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102</v>
      </c>
      <c r="B190" s="177">
        <v>43017</v>
      </c>
      <c r="C190" s="177"/>
      <c r="D190" s="178" t="s">
        <v>339</v>
      </c>
      <c r="E190" s="179" t="s">
        <v>565</v>
      </c>
      <c r="F190" s="180">
        <v>137.5</v>
      </c>
      <c r="G190" s="179"/>
      <c r="H190" s="179">
        <v>184</v>
      </c>
      <c r="I190" s="181">
        <v>183</v>
      </c>
      <c r="J190" s="182" t="s">
        <v>698</v>
      </c>
      <c r="K190" s="152">
        <f t="shared" si="56"/>
        <v>46.5</v>
      </c>
      <c r="L190" s="183">
        <f t="shared" si="57"/>
        <v>0.33818181818181819</v>
      </c>
      <c r="M190" s="179" t="s">
        <v>535</v>
      </c>
      <c r="N190" s="184">
        <v>43108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103</v>
      </c>
      <c r="B191" s="177">
        <v>43018</v>
      </c>
      <c r="C191" s="177"/>
      <c r="D191" s="178" t="s">
        <v>699</v>
      </c>
      <c r="E191" s="179" t="s">
        <v>565</v>
      </c>
      <c r="F191" s="180">
        <v>125.5</v>
      </c>
      <c r="G191" s="179"/>
      <c r="H191" s="179">
        <v>158</v>
      </c>
      <c r="I191" s="181">
        <v>155</v>
      </c>
      <c r="J191" s="182" t="s">
        <v>700</v>
      </c>
      <c r="K191" s="152">
        <f t="shared" si="56"/>
        <v>32.5</v>
      </c>
      <c r="L191" s="183">
        <f t="shared" si="57"/>
        <v>0.25896414342629481</v>
      </c>
      <c r="M191" s="179" t="s">
        <v>535</v>
      </c>
      <c r="N191" s="184">
        <v>43067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104</v>
      </c>
      <c r="B192" s="177">
        <v>43018</v>
      </c>
      <c r="C192" s="177"/>
      <c r="D192" s="178" t="s">
        <v>701</v>
      </c>
      <c r="E192" s="179" t="s">
        <v>565</v>
      </c>
      <c r="F192" s="180">
        <v>895</v>
      </c>
      <c r="G192" s="179"/>
      <c r="H192" s="179">
        <v>1122.5</v>
      </c>
      <c r="I192" s="181">
        <v>1078</v>
      </c>
      <c r="J192" s="182" t="s">
        <v>702</v>
      </c>
      <c r="K192" s="152">
        <v>227.5</v>
      </c>
      <c r="L192" s="183">
        <v>0.25418994413407803</v>
      </c>
      <c r="M192" s="179" t="s">
        <v>535</v>
      </c>
      <c r="N192" s="184">
        <v>43117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105</v>
      </c>
      <c r="B193" s="177">
        <v>43020</v>
      </c>
      <c r="C193" s="177"/>
      <c r="D193" s="178" t="s">
        <v>333</v>
      </c>
      <c r="E193" s="179" t="s">
        <v>565</v>
      </c>
      <c r="F193" s="180">
        <v>525</v>
      </c>
      <c r="G193" s="179"/>
      <c r="H193" s="179">
        <v>629</v>
      </c>
      <c r="I193" s="181">
        <v>629</v>
      </c>
      <c r="J193" s="182" t="s">
        <v>623</v>
      </c>
      <c r="K193" s="152">
        <v>104</v>
      </c>
      <c r="L193" s="183">
        <v>0.19809523809523799</v>
      </c>
      <c r="M193" s="179" t="s">
        <v>535</v>
      </c>
      <c r="N193" s="184">
        <v>43119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106</v>
      </c>
      <c r="B194" s="177">
        <v>43046</v>
      </c>
      <c r="C194" s="177"/>
      <c r="D194" s="178" t="s">
        <v>370</v>
      </c>
      <c r="E194" s="179" t="s">
        <v>565</v>
      </c>
      <c r="F194" s="180">
        <v>740</v>
      </c>
      <c r="G194" s="179"/>
      <c r="H194" s="179">
        <v>892.5</v>
      </c>
      <c r="I194" s="181">
        <v>900</v>
      </c>
      <c r="J194" s="182" t="s">
        <v>703</v>
      </c>
      <c r="K194" s="152">
        <f>H194-F194</f>
        <v>152.5</v>
      </c>
      <c r="L194" s="183">
        <f>K194/F194</f>
        <v>0.20608108108108109</v>
      </c>
      <c r="M194" s="179" t="s">
        <v>535</v>
      </c>
      <c r="N194" s="184">
        <v>43052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107</v>
      </c>
      <c r="B195" s="146">
        <v>43073</v>
      </c>
      <c r="C195" s="146"/>
      <c r="D195" s="147" t="s">
        <v>704</v>
      </c>
      <c r="E195" s="148" t="s">
        <v>565</v>
      </c>
      <c r="F195" s="149">
        <v>118.5</v>
      </c>
      <c r="G195" s="148"/>
      <c r="H195" s="148">
        <v>143.5</v>
      </c>
      <c r="I195" s="150">
        <v>145</v>
      </c>
      <c r="J195" s="151" t="s">
        <v>556</v>
      </c>
      <c r="K195" s="152">
        <f>H195-F195</f>
        <v>25</v>
      </c>
      <c r="L195" s="153">
        <f>K195/F195</f>
        <v>0.2109704641350211</v>
      </c>
      <c r="M195" s="148" t="s">
        <v>535</v>
      </c>
      <c r="N195" s="154">
        <v>43097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5">
        <v>108</v>
      </c>
      <c r="B196" s="156">
        <v>43090</v>
      </c>
      <c r="C196" s="156"/>
      <c r="D196" s="157" t="s">
        <v>405</v>
      </c>
      <c r="E196" s="158" t="s">
        <v>565</v>
      </c>
      <c r="F196" s="159">
        <v>715</v>
      </c>
      <c r="G196" s="159"/>
      <c r="H196" s="160">
        <v>500</v>
      </c>
      <c r="I196" s="160">
        <v>872</v>
      </c>
      <c r="J196" s="161" t="s">
        <v>705</v>
      </c>
      <c r="K196" s="162">
        <f>H196-F196</f>
        <v>-215</v>
      </c>
      <c r="L196" s="163">
        <f>K196/F196</f>
        <v>-0.30069930069930068</v>
      </c>
      <c r="M196" s="159" t="s">
        <v>547</v>
      </c>
      <c r="N196" s="156">
        <v>43670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109</v>
      </c>
      <c r="B197" s="146">
        <v>43098</v>
      </c>
      <c r="C197" s="146"/>
      <c r="D197" s="147" t="s">
        <v>549</v>
      </c>
      <c r="E197" s="148" t="s">
        <v>565</v>
      </c>
      <c r="F197" s="149">
        <v>435</v>
      </c>
      <c r="G197" s="148"/>
      <c r="H197" s="148">
        <v>542.5</v>
      </c>
      <c r="I197" s="150">
        <v>539</v>
      </c>
      <c r="J197" s="151" t="s">
        <v>623</v>
      </c>
      <c r="K197" s="152">
        <v>107.5</v>
      </c>
      <c r="L197" s="153">
        <v>0.247126436781609</v>
      </c>
      <c r="M197" s="148" t="s">
        <v>535</v>
      </c>
      <c r="N197" s="154">
        <v>43206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110</v>
      </c>
      <c r="B198" s="146">
        <v>43098</v>
      </c>
      <c r="C198" s="146"/>
      <c r="D198" s="147" t="s">
        <v>507</v>
      </c>
      <c r="E198" s="148" t="s">
        <v>565</v>
      </c>
      <c r="F198" s="149">
        <v>885</v>
      </c>
      <c r="G198" s="148"/>
      <c r="H198" s="148">
        <v>1090</v>
      </c>
      <c r="I198" s="150">
        <v>1084</v>
      </c>
      <c r="J198" s="151" t="s">
        <v>623</v>
      </c>
      <c r="K198" s="152">
        <v>205</v>
      </c>
      <c r="L198" s="153">
        <v>0.23163841807909599</v>
      </c>
      <c r="M198" s="148" t="s">
        <v>535</v>
      </c>
      <c r="N198" s="154">
        <v>43213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111</v>
      </c>
      <c r="B199" s="186">
        <v>43192</v>
      </c>
      <c r="C199" s="186"/>
      <c r="D199" s="164" t="s">
        <v>706</v>
      </c>
      <c r="E199" s="159" t="s">
        <v>565</v>
      </c>
      <c r="F199" s="187">
        <v>478.5</v>
      </c>
      <c r="G199" s="159"/>
      <c r="H199" s="159">
        <v>442</v>
      </c>
      <c r="I199" s="160">
        <v>613</v>
      </c>
      <c r="J199" s="161" t="s">
        <v>707</v>
      </c>
      <c r="K199" s="162">
        <f>H199-F199</f>
        <v>-36.5</v>
      </c>
      <c r="L199" s="163">
        <f>K199/F199</f>
        <v>-7.6280041797283177E-2</v>
      </c>
      <c r="M199" s="159" t="s">
        <v>547</v>
      </c>
      <c r="N199" s="156">
        <v>43762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5">
        <v>112</v>
      </c>
      <c r="B200" s="156">
        <v>43194</v>
      </c>
      <c r="C200" s="156"/>
      <c r="D200" s="157" t="s">
        <v>708</v>
      </c>
      <c r="E200" s="158" t="s">
        <v>565</v>
      </c>
      <c r="F200" s="159">
        <f>141.5-7.3</f>
        <v>134.19999999999999</v>
      </c>
      <c r="G200" s="159"/>
      <c r="H200" s="160">
        <v>77</v>
      </c>
      <c r="I200" s="160">
        <v>180</v>
      </c>
      <c r="J200" s="161" t="s">
        <v>709</v>
      </c>
      <c r="K200" s="162">
        <f>H200-F200</f>
        <v>-57.199999999999989</v>
      </c>
      <c r="L200" s="163">
        <f>K200/F200</f>
        <v>-0.42622950819672129</v>
      </c>
      <c r="M200" s="159" t="s">
        <v>547</v>
      </c>
      <c r="N200" s="156">
        <v>43522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5">
        <v>113</v>
      </c>
      <c r="B201" s="156">
        <v>43209</v>
      </c>
      <c r="C201" s="156"/>
      <c r="D201" s="157" t="s">
        <v>710</v>
      </c>
      <c r="E201" s="158" t="s">
        <v>565</v>
      </c>
      <c r="F201" s="159">
        <v>430</v>
      </c>
      <c r="G201" s="159"/>
      <c r="H201" s="160">
        <v>220</v>
      </c>
      <c r="I201" s="160">
        <v>537</v>
      </c>
      <c r="J201" s="161" t="s">
        <v>711</v>
      </c>
      <c r="K201" s="162">
        <f>H201-F201</f>
        <v>-210</v>
      </c>
      <c r="L201" s="163">
        <f>K201/F201</f>
        <v>-0.48837209302325579</v>
      </c>
      <c r="M201" s="159" t="s">
        <v>547</v>
      </c>
      <c r="N201" s="156">
        <v>43252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114</v>
      </c>
      <c r="B202" s="177">
        <v>43220</v>
      </c>
      <c r="C202" s="177"/>
      <c r="D202" s="178" t="s">
        <v>371</v>
      </c>
      <c r="E202" s="179" t="s">
        <v>565</v>
      </c>
      <c r="F202" s="179">
        <v>153.5</v>
      </c>
      <c r="G202" s="179"/>
      <c r="H202" s="179">
        <v>196</v>
      </c>
      <c r="I202" s="181">
        <v>196</v>
      </c>
      <c r="J202" s="151" t="s">
        <v>712</v>
      </c>
      <c r="K202" s="152">
        <f>H202-F202</f>
        <v>42.5</v>
      </c>
      <c r="L202" s="153">
        <f>K202/F202</f>
        <v>0.27687296416938112</v>
      </c>
      <c r="M202" s="148" t="s">
        <v>535</v>
      </c>
      <c r="N202" s="154">
        <v>43605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5">
        <v>115</v>
      </c>
      <c r="B203" s="156">
        <v>43306</v>
      </c>
      <c r="C203" s="156"/>
      <c r="D203" s="157" t="s">
        <v>682</v>
      </c>
      <c r="E203" s="158" t="s">
        <v>565</v>
      </c>
      <c r="F203" s="159">
        <v>27.5</v>
      </c>
      <c r="G203" s="159"/>
      <c r="H203" s="160">
        <v>13.1</v>
      </c>
      <c r="I203" s="160">
        <v>60</v>
      </c>
      <c r="J203" s="161" t="s">
        <v>713</v>
      </c>
      <c r="K203" s="162">
        <v>-14.4</v>
      </c>
      <c r="L203" s="163">
        <v>-0.52363636363636401</v>
      </c>
      <c r="M203" s="159" t="s">
        <v>547</v>
      </c>
      <c r="N203" s="156">
        <v>43138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116</v>
      </c>
      <c r="B204" s="186">
        <v>43318</v>
      </c>
      <c r="C204" s="186"/>
      <c r="D204" s="164" t="s">
        <v>714</v>
      </c>
      <c r="E204" s="159" t="s">
        <v>565</v>
      </c>
      <c r="F204" s="159">
        <v>148.5</v>
      </c>
      <c r="G204" s="159"/>
      <c r="H204" s="159">
        <v>102</v>
      </c>
      <c r="I204" s="160">
        <v>182</v>
      </c>
      <c r="J204" s="161" t="s">
        <v>715</v>
      </c>
      <c r="K204" s="162">
        <f>H204-F204</f>
        <v>-46.5</v>
      </c>
      <c r="L204" s="163">
        <f>K204/F204</f>
        <v>-0.31313131313131315</v>
      </c>
      <c r="M204" s="159" t="s">
        <v>547</v>
      </c>
      <c r="N204" s="156">
        <v>43661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117</v>
      </c>
      <c r="B205" s="146">
        <v>43335</v>
      </c>
      <c r="C205" s="146"/>
      <c r="D205" s="147" t="s">
        <v>716</v>
      </c>
      <c r="E205" s="148" t="s">
        <v>565</v>
      </c>
      <c r="F205" s="179">
        <v>285</v>
      </c>
      <c r="G205" s="148"/>
      <c r="H205" s="148">
        <v>355</v>
      </c>
      <c r="I205" s="150">
        <v>364</v>
      </c>
      <c r="J205" s="151" t="s">
        <v>717</v>
      </c>
      <c r="K205" s="152">
        <v>70</v>
      </c>
      <c r="L205" s="153">
        <v>0.24561403508771901</v>
      </c>
      <c r="M205" s="148" t="s">
        <v>535</v>
      </c>
      <c r="N205" s="154">
        <v>43455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45">
        <v>118</v>
      </c>
      <c r="B206" s="146">
        <v>43341</v>
      </c>
      <c r="C206" s="146"/>
      <c r="D206" s="147" t="s">
        <v>359</v>
      </c>
      <c r="E206" s="148" t="s">
        <v>565</v>
      </c>
      <c r="F206" s="179">
        <v>525</v>
      </c>
      <c r="G206" s="148"/>
      <c r="H206" s="148">
        <v>585</v>
      </c>
      <c r="I206" s="150">
        <v>635</v>
      </c>
      <c r="J206" s="151" t="s">
        <v>718</v>
      </c>
      <c r="K206" s="152">
        <f t="shared" ref="K206:K237" si="58">H206-F206</f>
        <v>60</v>
      </c>
      <c r="L206" s="153">
        <f t="shared" ref="L206:L237" si="59">K206/F206</f>
        <v>0.11428571428571428</v>
      </c>
      <c r="M206" s="148" t="s">
        <v>535</v>
      </c>
      <c r="N206" s="154">
        <v>43662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119</v>
      </c>
      <c r="B207" s="146">
        <v>43395</v>
      </c>
      <c r="C207" s="146"/>
      <c r="D207" s="147" t="s">
        <v>347</v>
      </c>
      <c r="E207" s="148" t="s">
        <v>565</v>
      </c>
      <c r="F207" s="179">
        <v>475</v>
      </c>
      <c r="G207" s="148"/>
      <c r="H207" s="148">
        <v>574</v>
      </c>
      <c r="I207" s="150">
        <v>570</v>
      </c>
      <c r="J207" s="151" t="s">
        <v>623</v>
      </c>
      <c r="K207" s="152">
        <f t="shared" si="58"/>
        <v>99</v>
      </c>
      <c r="L207" s="153">
        <f t="shared" si="59"/>
        <v>0.20842105263157895</v>
      </c>
      <c r="M207" s="148" t="s">
        <v>535</v>
      </c>
      <c r="N207" s="154">
        <v>43403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76">
        <v>120</v>
      </c>
      <c r="B208" s="177">
        <v>43397</v>
      </c>
      <c r="C208" s="177"/>
      <c r="D208" s="178" t="s">
        <v>366</v>
      </c>
      <c r="E208" s="179" t="s">
        <v>565</v>
      </c>
      <c r="F208" s="179">
        <v>707.5</v>
      </c>
      <c r="G208" s="179"/>
      <c r="H208" s="179">
        <v>872</v>
      </c>
      <c r="I208" s="181">
        <v>872</v>
      </c>
      <c r="J208" s="182" t="s">
        <v>623</v>
      </c>
      <c r="K208" s="152">
        <f t="shared" si="58"/>
        <v>164.5</v>
      </c>
      <c r="L208" s="183">
        <f t="shared" si="59"/>
        <v>0.23250883392226149</v>
      </c>
      <c r="M208" s="179" t="s">
        <v>535</v>
      </c>
      <c r="N208" s="184">
        <v>43482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76">
        <v>121</v>
      </c>
      <c r="B209" s="177">
        <v>43398</v>
      </c>
      <c r="C209" s="177"/>
      <c r="D209" s="178" t="s">
        <v>719</v>
      </c>
      <c r="E209" s="179" t="s">
        <v>565</v>
      </c>
      <c r="F209" s="179">
        <v>162</v>
      </c>
      <c r="G209" s="179"/>
      <c r="H209" s="179">
        <v>204</v>
      </c>
      <c r="I209" s="181">
        <v>209</v>
      </c>
      <c r="J209" s="182" t="s">
        <v>720</v>
      </c>
      <c r="K209" s="152">
        <f t="shared" si="58"/>
        <v>42</v>
      </c>
      <c r="L209" s="183">
        <f t="shared" si="59"/>
        <v>0.25925925925925924</v>
      </c>
      <c r="M209" s="179" t="s">
        <v>535</v>
      </c>
      <c r="N209" s="184">
        <v>43539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76">
        <v>122</v>
      </c>
      <c r="B210" s="177">
        <v>43399</v>
      </c>
      <c r="C210" s="177"/>
      <c r="D210" s="178" t="s">
        <v>445</v>
      </c>
      <c r="E210" s="179" t="s">
        <v>565</v>
      </c>
      <c r="F210" s="179">
        <v>240</v>
      </c>
      <c r="G210" s="179"/>
      <c r="H210" s="179">
        <v>297</v>
      </c>
      <c r="I210" s="181">
        <v>297</v>
      </c>
      <c r="J210" s="182" t="s">
        <v>623</v>
      </c>
      <c r="K210" s="188">
        <f t="shared" si="58"/>
        <v>57</v>
      </c>
      <c r="L210" s="183">
        <f t="shared" si="59"/>
        <v>0.23749999999999999</v>
      </c>
      <c r="M210" s="179" t="s">
        <v>535</v>
      </c>
      <c r="N210" s="184">
        <v>43417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123</v>
      </c>
      <c r="B211" s="146">
        <v>43439</v>
      </c>
      <c r="C211" s="146"/>
      <c r="D211" s="147" t="s">
        <v>721</v>
      </c>
      <c r="E211" s="148" t="s">
        <v>565</v>
      </c>
      <c r="F211" s="148">
        <v>202.5</v>
      </c>
      <c r="G211" s="148"/>
      <c r="H211" s="148">
        <v>255</v>
      </c>
      <c r="I211" s="150">
        <v>252</v>
      </c>
      <c r="J211" s="151" t="s">
        <v>623</v>
      </c>
      <c r="K211" s="152">
        <f t="shared" si="58"/>
        <v>52.5</v>
      </c>
      <c r="L211" s="153">
        <f t="shared" si="59"/>
        <v>0.25925925925925924</v>
      </c>
      <c r="M211" s="148" t="s">
        <v>535</v>
      </c>
      <c r="N211" s="154">
        <v>43542</v>
      </c>
      <c r="O211" s="1"/>
      <c r="P211" s="1"/>
      <c r="Q211" s="1"/>
      <c r="R211" s="6" t="s">
        <v>722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124</v>
      </c>
      <c r="B212" s="177">
        <v>43465</v>
      </c>
      <c r="C212" s="146"/>
      <c r="D212" s="178" t="s">
        <v>392</v>
      </c>
      <c r="E212" s="179" t="s">
        <v>565</v>
      </c>
      <c r="F212" s="179">
        <v>710</v>
      </c>
      <c r="G212" s="179"/>
      <c r="H212" s="179">
        <v>866</v>
      </c>
      <c r="I212" s="181">
        <v>866</v>
      </c>
      <c r="J212" s="182" t="s">
        <v>623</v>
      </c>
      <c r="K212" s="152">
        <f t="shared" si="58"/>
        <v>156</v>
      </c>
      <c r="L212" s="153">
        <f t="shared" si="59"/>
        <v>0.21971830985915494</v>
      </c>
      <c r="M212" s="148" t="s">
        <v>535</v>
      </c>
      <c r="N212" s="154">
        <v>43553</v>
      </c>
      <c r="O212" s="1"/>
      <c r="P212" s="1"/>
      <c r="Q212" s="1"/>
      <c r="R212" s="6" t="s">
        <v>722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125</v>
      </c>
      <c r="B213" s="177">
        <v>43522</v>
      </c>
      <c r="C213" s="177"/>
      <c r="D213" s="178" t="s">
        <v>151</v>
      </c>
      <c r="E213" s="179" t="s">
        <v>565</v>
      </c>
      <c r="F213" s="179">
        <v>337.25</v>
      </c>
      <c r="G213" s="179"/>
      <c r="H213" s="179">
        <v>398.5</v>
      </c>
      <c r="I213" s="181">
        <v>411</v>
      </c>
      <c r="J213" s="151" t="s">
        <v>723</v>
      </c>
      <c r="K213" s="152">
        <f t="shared" si="58"/>
        <v>61.25</v>
      </c>
      <c r="L213" s="153">
        <f t="shared" si="59"/>
        <v>0.1816160118606375</v>
      </c>
      <c r="M213" s="148" t="s">
        <v>535</v>
      </c>
      <c r="N213" s="154">
        <v>43760</v>
      </c>
      <c r="O213" s="1"/>
      <c r="P213" s="1"/>
      <c r="Q213" s="1"/>
      <c r="R213" s="6" t="s">
        <v>722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126</v>
      </c>
      <c r="B214" s="190">
        <v>43559</v>
      </c>
      <c r="C214" s="190"/>
      <c r="D214" s="191" t="s">
        <v>724</v>
      </c>
      <c r="E214" s="192" t="s">
        <v>565</v>
      </c>
      <c r="F214" s="192">
        <v>130</v>
      </c>
      <c r="G214" s="192"/>
      <c r="H214" s="192">
        <v>65</v>
      </c>
      <c r="I214" s="193">
        <v>158</v>
      </c>
      <c r="J214" s="161" t="s">
        <v>725</v>
      </c>
      <c r="K214" s="162">
        <f t="shared" si="58"/>
        <v>-65</v>
      </c>
      <c r="L214" s="163">
        <f t="shared" si="59"/>
        <v>-0.5</v>
      </c>
      <c r="M214" s="159" t="s">
        <v>547</v>
      </c>
      <c r="N214" s="156">
        <v>43726</v>
      </c>
      <c r="O214" s="1"/>
      <c r="P214" s="1"/>
      <c r="Q214" s="1"/>
      <c r="R214" s="6" t="s">
        <v>726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127</v>
      </c>
      <c r="B215" s="177">
        <v>43017</v>
      </c>
      <c r="C215" s="177"/>
      <c r="D215" s="178" t="s">
        <v>182</v>
      </c>
      <c r="E215" s="179" t="s">
        <v>565</v>
      </c>
      <c r="F215" s="179">
        <v>141.5</v>
      </c>
      <c r="G215" s="179"/>
      <c r="H215" s="179">
        <v>183.5</v>
      </c>
      <c r="I215" s="181">
        <v>210</v>
      </c>
      <c r="J215" s="151" t="s">
        <v>720</v>
      </c>
      <c r="K215" s="152">
        <f t="shared" si="58"/>
        <v>42</v>
      </c>
      <c r="L215" s="153">
        <f t="shared" si="59"/>
        <v>0.29681978798586572</v>
      </c>
      <c r="M215" s="148" t="s">
        <v>535</v>
      </c>
      <c r="N215" s="154">
        <v>43042</v>
      </c>
      <c r="O215" s="1"/>
      <c r="P215" s="1"/>
      <c r="Q215" s="1"/>
      <c r="R215" s="6" t="s">
        <v>726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128</v>
      </c>
      <c r="B216" s="190">
        <v>43074</v>
      </c>
      <c r="C216" s="190"/>
      <c r="D216" s="191" t="s">
        <v>727</v>
      </c>
      <c r="E216" s="192" t="s">
        <v>565</v>
      </c>
      <c r="F216" s="187">
        <v>172</v>
      </c>
      <c r="G216" s="192"/>
      <c r="H216" s="192">
        <v>155.25</v>
      </c>
      <c r="I216" s="193">
        <v>230</v>
      </c>
      <c r="J216" s="161" t="s">
        <v>728</v>
      </c>
      <c r="K216" s="162">
        <f t="shared" si="58"/>
        <v>-16.75</v>
      </c>
      <c r="L216" s="163">
        <f t="shared" si="59"/>
        <v>-9.7383720930232565E-2</v>
      </c>
      <c r="M216" s="159" t="s">
        <v>547</v>
      </c>
      <c r="N216" s="156">
        <v>43787</v>
      </c>
      <c r="O216" s="1"/>
      <c r="P216" s="1"/>
      <c r="Q216" s="1"/>
      <c r="R216" s="6" t="s">
        <v>726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129</v>
      </c>
      <c r="B217" s="177">
        <v>43398</v>
      </c>
      <c r="C217" s="177"/>
      <c r="D217" s="178" t="s">
        <v>107</v>
      </c>
      <c r="E217" s="179" t="s">
        <v>565</v>
      </c>
      <c r="F217" s="179">
        <v>698.5</v>
      </c>
      <c r="G217" s="179"/>
      <c r="H217" s="179">
        <v>890</v>
      </c>
      <c r="I217" s="181">
        <v>890</v>
      </c>
      <c r="J217" s="151" t="s">
        <v>788</v>
      </c>
      <c r="K217" s="152">
        <f t="shared" si="58"/>
        <v>191.5</v>
      </c>
      <c r="L217" s="153">
        <f t="shared" si="59"/>
        <v>0.27415891195418757</v>
      </c>
      <c r="M217" s="148" t="s">
        <v>535</v>
      </c>
      <c r="N217" s="154">
        <v>44328</v>
      </c>
      <c r="O217" s="1"/>
      <c r="P217" s="1"/>
      <c r="Q217" s="1"/>
      <c r="R217" s="6" t="s">
        <v>722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130</v>
      </c>
      <c r="B218" s="177">
        <v>42877</v>
      </c>
      <c r="C218" s="177"/>
      <c r="D218" s="178" t="s">
        <v>358</v>
      </c>
      <c r="E218" s="179" t="s">
        <v>565</v>
      </c>
      <c r="F218" s="179">
        <v>127.6</v>
      </c>
      <c r="G218" s="179"/>
      <c r="H218" s="179">
        <v>138</v>
      </c>
      <c r="I218" s="181">
        <v>190</v>
      </c>
      <c r="J218" s="151" t="s">
        <v>729</v>
      </c>
      <c r="K218" s="152">
        <f t="shared" si="58"/>
        <v>10.400000000000006</v>
      </c>
      <c r="L218" s="153">
        <f t="shared" si="59"/>
        <v>8.1504702194357417E-2</v>
      </c>
      <c r="M218" s="148" t="s">
        <v>535</v>
      </c>
      <c r="N218" s="154">
        <v>43774</v>
      </c>
      <c r="O218" s="1"/>
      <c r="P218" s="1"/>
      <c r="Q218" s="1"/>
      <c r="R218" s="6" t="s">
        <v>726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131</v>
      </c>
      <c r="B219" s="177">
        <v>43158</v>
      </c>
      <c r="C219" s="177"/>
      <c r="D219" s="178" t="s">
        <v>730</v>
      </c>
      <c r="E219" s="179" t="s">
        <v>565</v>
      </c>
      <c r="F219" s="179">
        <v>317</v>
      </c>
      <c r="G219" s="179"/>
      <c r="H219" s="179">
        <v>382.5</v>
      </c>
      <c r="I219" s="181">
        <v>398</v>
      </c>
      <c r="J219" s="151" t="s">
        <v>731</v>
      </c>
      <c r="K219" s="152">
        <f t="shared" si="58"/>
        <v>65.5</v>
      </c>
      <c r="L219" s="153">
        <f t="shared" si="59"/>
        <v>0.20662460567823343</v>
      </c>
      <c r="M219" s="148" t="s">
        <v>535</v>
      </c>
      <c r="N219" s="154">
        <v>44238</v>
      </c>
      <c r="O219" s="1"/>
      <c r="P219" s="1"/>
      <c r="Q219" s="1"/>
      <c r="R219" s="6" t="s">
        <v>726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132</v>
      </c>
      <c r="B220" s="190">
        <v>43164</v>
      </c>
      <c r="C220" s="190"/>
      <c r="D220" s="191" t="s">
        <v>144</v>
      </c>
      <c r="E220" s="192" t="s">
        <v>565</v>
      </c>
      <c r="F220" s="187">
        <f>510-14.4</f>
        <v>495.6</v>
      </c>
      <c r="G220" s="192"/>
      <c r="H220" s="192">
        <v>350</v>
      </c>
      <c r="I220" s="193">
        <v>672</v>
      </c>
      <c r="J220" s="161" t="s">
        <v>732</v>
      </c>
      <c r="K220" s="162">
        <f t="shared" si="58"/>
        <v>-145.60000000000002</v>
      </c>
      <c r="L220" s="163">
        <f t="shared" si="59"/>
        <v>-0.29378531073446329</v>
      </c>
      <c r="M220" s="159" t="s">
        <v>547</v>
      </c>
      <c r="N220" s="156">
        <v>43887</v>
      </c>
      <c r="O220" s="1"/>
      <c r="P220" s="1"/>
      <c r="Q220" s="1"/>
      <c r="R220" s="6" t="s">
        <v>722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133</v>
      </c>
      <c r="B221" s="190">
        <v>43237</v>
      </c>
      <c r="C221" s="190"/>
      <c r="D221" s="191" t="s">
        <v>437</v>
      </c>
      <c r="E221" s="192" t="s">
        <v>565</v>
      </c>
      <c r="F221" s="187">
        <v>230.3</v>
      </c>
      <c r="G221" s="192"/>
      <c r="H221" s="192">
        <v>102.5</v>
      </c>
      <c r="I221" s="193">
        <v>348</v>
      </c>
      <c r="J221" s="161" t="s">
        <v>733</v>
      </c>
      <c r="K221" s="162">
        <f t="shared" si="58"/>
        <v>-127.80000000000001</v>
      </c>
      <c r="L221" s="163">
        <f t="shared" si="59"/>
        <v>-0.55492835432045162</v>
      </c>
      <c r="M221" s="159" t="s">
        <v>547</v>
      </c>
      <c r="N221" s="156">
        <v>43896</v>
      </c>
      <c r="O221" s="1"/>
      <c r="P221" s="1"/>
      <c r="Q221" s="1"/>
      <c r="R221" s="6" t="s">
        <v>722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134</v>
      </c>
      <c r="B222" s="177">
        <v>43258</v>
      </c>
      <c r="C222" s="177"/>
      <c r="D222" s="178" t="s">
        <v>409</v>
      </c>
      <c r="E222" s="179" t="s">
        <v>565</v>
      </c>
      <c r="F222" s="179">
        <f>342.5-5.1</f>
        <v>337.4</v>
      </c>
      <c r="G222" s="179"/>
      <c r="H222" s="179">
        <v>412.5</v>
      </c>
      <c r="I222" s="181">
        <v>439</v>
      </c>
      <c r="J222" s="151" t="s">
        <v>734</v>
      </c>
      <c r="K222" s="152">
        <f t="shared" si="58"/>
        <v>75.100000000000023</v>
      </c>
      <c r="L222" s="153">
        <f t="shared" si="59"/>
        <v>0.22258446947243635</v>
      </c>
      <c r="M222" s="148" t="s">
        <v>535</v>
      </c>
      <c r="N222" s="154">
        <v>44230</v>
      </c>
      <c r="O222" s="1"/>
      <c r="P222" s="1"/>
      <c r="Q222" s="1"/>
      <c r="R222" s="6" t="s">
        <v>726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0">
        <v>135</v>
      </c>
      <c r="B223" s="169">
        <v>43285</v>
      </c>
      <c r="C223" s="169"/>
      <c r="D223" s="170" t="s">
        <v>55</v>
      </c>
      <c r="E223" s="171" t="s">
        <v>565</v>
      </c>
      <c r="F223" s="171">
        <f>127.5-5.53</f>
        <v>121.97</v>
      </c>
      <c r="G223" s="172"/>
      <c r="H223" s="172">
        <v>122.5</v>
      </c>
      <c r="I223" s="172">
        <v>170</v>
      </c>
      <c r="J223" s="173" t="s">
        <v>761</v>
      </c>
      <c r="K223" s="174">
        <f t="shared" si="58"/>
        <v>0.53000000000000114</v>
      </c>
      <c r="L223" s="175">
        <f t="shared" si="59"/>
        <v>4.3453308190538747E-3</v>
      </c>
      <c r="M223" s="171" t="s">
        <v>656</v>
      </c>
      <c r="N223" s="169">
        <v>44431</v>
      </c>
      <c r="O223" s="1"/>
      <c r="P223" s="1"/>
      <c r="Q223" s="1"/>
      <c r="R223" s="6" t="s">
        <v>722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136</v>
      </c>
      <c r="B224" s="190">
        <v>43294</v>
      </c>
      <c r="C224" s="190"/>
      <c r="D224" s="191" t="s">
        <v>349</v>
      </c>
      <c r="E224" s="192" t="s">
        <v>565</v>
      </c>
      <c r="F224" s="187">
        <v>46.5</v>
      </c>
      <c r="G224" s="192"/>
      <c r="H224" s="192">
        <v>17</v>
      </c>
      <c r="I224" s="193">
        <v>59</v>
      </c>
      <c r="J224" s="161" t="s">
        <v>735</v>
      </c>
      <c r="K224" s="162">
        <f t="shared" si="58"/>
        <v>-29.5</v>
      </c>
      <c r="L224" s="163">
        <f t="shared" si="59"/>
        <v>-0.63440860215053763</v>
      </c>
      <c r="M224" s="159" t="s">
        <v>547</v>
      </c>
      <c r="N224" s="156">
        <v>43887</v>
      </c>
      <c r="O224" s="1"/>
      <c r="P224" s="1"/>
      <c r="Q224" s="1"/>
      <c r="R224" s="6" t="s">
        <v>722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137</v>
      </c>
      <c r="B225" s="177">
        <v>43396</v>
      </c>
      <c r="C225" s="177"/>
      <c r="D225" s="178" t="s">
        <v>394</v>
      </c>
      <c r="E225" s="179" t="s">
        <v>565</v>
      </c>
      <c r="F225" s="179">
        <v>156.5</v>
      </c>
      <c r="G225" s="179"/>
      <c r="H225" s="179">
        <v>207.5</v>
      </c>
      <c r="I225" s="181">
        <v>191</v>
      </c>
      <c r="J225" s="151" t="s">
        <v>623</v>
      </c>
      <c r="K225" s="152">
        <f t="shared" si="58"/>
        <v>51</v>
      </c>
      <c r="L225" s="153">
        <f t="shared" si="59"/>
        <v>0.32587859424920129</v>
      </c>
      <c r="M225" s="148" t="s">
        <v>535</v>
      </c>
      <c r="N225" s="154">
        <v>44369</v>
      </c>
      <c r="O225" s="1"/>
      <c r="P225" s="1"/>
      <c r="Q225" s="1"/>
      <c r="R225" s="6" t="s">
        <v>722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138</v>
      </c>
      <c r="B226" s="177">
        <v>43439</v>
      </c>
      <c r="C226" s="177"/>
      <c r="D226" s="178" t="s">
        <v>314</v>
      </c>
      <c r="E226" s="179" t="s">
        <v>565</v>
      </c>
      <c r="F226" s="179">
        <v>259.5</v>
      </c>
      <c r="G226" s="179"/>
      <c r="H226" s="179">
        <v>320</v>
      </c>
      <c r="I226" s="181">
        <v>320</v>
      </c>
      <c r="J226" s="151" t="s">
        <v>623</v>
      </c>
      <c r="K226" s="152">
        <f t="shared" si="58"/>
        <v>60.5</v>
      </c>
      <c r="L226" s="153">
        <f t="shared" si="59"/>
        <v>0.23314065510597304</v>
      </c>
      <c r="M226" s="148" t="s">
        <v>535</v>
      </c>
      <c r="N226" s="154">
        <v>44323</v>
      </c>
      <c r="O226" s="1"/>
      <c r="P226" s="1"/>
      <c r="Q226" s="1"/>
      <c r="R226" s="6" t="s">
        <v>722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139</v>
      </c>
      <c r="B227" s="190">
        <v>43439</v>
      </c>
      <c r="C227" s="190"/>
      <c r="D227" s="191" t="s">
        <v>736</v>
      </c>
      <c r="E227" s="192" t="s">
        <v>565</v>
      </c>
      <c r="F227" s="192">
        <v>715</v>
      </c>
      <c r="G227" s="192"/>
      <c r="H227" s="192">
        <v>445</v>
      </c>
      <c r="I227" s="193">
        <v>840</v>
      </c>
      <c r="J227" s="161" t="s">
        <v>737</v>
      </c>
      <c r="K227" s="162">
        <f t="shared" si="58"/>
        <v>-270</v>
      </c>
      <c r="L227" s="163">
        <f t="shared" si="59"/>
        <v>-0.3776223776223776</v>
      </c>
      <c r="M227" s="159" t="s">
        <v>547</v>
      </c>
      <c r="N227" s="156">
        <v>43800</v>
      </c>
      <c r="O227" s="1"/>
      <c r="P227" s="1"/>
      <c r="Q227" s="1"/>
      <c r="R227" s="6" t="s">
        <v>722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140</v>
      </c>
      <c r="B228" s="177">
        <v>43469</v>
      </c>
      <c r="C228" s="177"/>
      <c r="D228" s="178" t="s">
        <v>156</v>
      </c>
      <c r="E228" s="179" t="s">
        <v>565</v>
      </c>
      <c r="F228" s="179">
        <v>875</v>
      </c>
      <c r="G228" s="179"/>
      <c r="H228" s="179">
        <v>1165</v>
      </c>
      <c r="I228" s="181">
        <v>1185</v>
      </c>
      <c r="J228" s="151" t="s">
        <v>738</v>
      </c>
      <c r="K228" s="152">
        <f t="shared" si="58"/>
        <v>290</v>
      </c>
      <c r="L228" s="153">
        <f t="shared" si="59"/>
        <v>0.33142857142857141</v>
      </c>
      <c r="M228" s="148" t="s">
        <v>535</v>
      </c>
      <c r="N228" s="154">
        <v>43847</v>
      </c>
      <c r="O228" s="1"/>
      <c r="P228" s="1"/>
      <c r="Q228" s="1"/>
      <c r="R228" s="6" t="s">
        <v>722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141</v>
      </c>
      <c r="B229" s="177">
        <v>43559</v>
      </c>
      <c r="C229" s="177"/>
      <c r="D229" s="178" t="s">
        <v>330</v>
      </c>
      <c r="E229" s="179" t="s">
        <v>565</v>
      </c>
      <c r="F229" s="179">
        <f>387-14.63</f>
        <v>372.37</v>
      </c>
      <c r="G229" s="179"/>
      <c r="H229" s="179">
        <v>490</v>
      </c>
      <c r="I229" s="181">
        <v>490</v>
      </c>
      <c r="J229" s="151" t="s">
        <v>623</v>
      </c>
      <c r="K229" s="152">
        <f t="shared" si="58"/>
        <v>117.63</v>
      </c>
      <c r="L229" s="153">
        <f t="shared" si="59"/>
        <v>0.31589548030185027</v>
      </c>
      <c r="M229" s="148" t="s">
        <v>535</v>
      </c>
      <c r="N229" s="154">
        <v>43850</v>
      </c>
      <c r="O229" s="1"/>
      <c r="P229" s="1"/>
      <c r="Q229" s="1"/>
      <c r="R229" s="6" t="s">
        <v>722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142</v>
      </c>
      <c r="B230" s="190">
        <v>43578</v>
      </c>
      <c r="C230" s="190"/>
      <c r="D230" s="191" t="s">
        <v>739</v>
      </c>
      <c r="E230" s="192" t="s">
        <v>537</v>
      </c>
      <c r="F230" s="192">
        <v>220</v>
      </c>
      <c r="G230" s="192"/>
      <c r="H230" s="192">
        <v>127.5</v>
      </c>
      <c r="I230" s="193">
        <v>284</v>
      </c>
      <c r="J230" s="161" t="s">
        <v>740</v>
      </c>
      <c r="K230" s="162">
        <f t="shared" si="58"/>
        <v>-92.5</v>
      </c>
      <c r="L230" s="163">
        <f t="shared" si="59"/>
        <v>-0.42045454545454547</v>
      </c>
      <c r="M230" s="159" t="s">
        <v>547</v>
      </c>
      <c r="N230" s="156">
        <v>43896</v>
      </c>
      <c r="O230" s="1"/>
      <c r="P230" s="1"/>
      <c r="Q230" s="1"/>
      <c r="R230" s="6" t="s">
        <v>722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143</v>
      </c>
      <c r="B231" s="177">
        <v>43622</v>
      </c>
      <c r="C231" s="177"/>
      <c r="D231" s="178" t="s">
        <v>446</v>
      </c>
      <c r="E231" s="179" t="s">
        <v>537</v>
      </c>
      <c r="F231" s="179">
        <v>332.8</v>
      </c>
      <c r="G231" s="179"/>
      <c r="H231" s="179">
        <v>405</v>
      </c>
      <c r="I231" s="181">
        <v>419</v>
      </c>
      <c r="J231" s="151" t="s">
        <v>741</v>
      </c>
      <c r="K231" s="152">
        <f t="shared" si="58"/>
        <v>72.199999999999989</v>
      </c>
      <c r="L231" s="153">
        <f t="shared" si="59"/>
        <v>0.21694711538461534</v>
      </c>
      <c r="M231" s="148" t="s">
        <v>535</v>
      </c>
      <c r="N231" s="154">
        <v>43860</v>
      </c>
      <c r="O231" s="1"/>
      <c r="P231" s="1"/>
      <c r="Q231" s="1"/>
      <c r="R231" s="6" t="s">
        <v>726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0">
        <v>144</v>
      </c>
      <c r="B232" s="169">
        <v>43641</v>
      </c>
      <c r="C232" s="169"/>
      <c r="D232" s="170" t="s">
        <v>149</v>
      </c>
      <c r="E232" s="171" t="s">
        <v>565</v>
      </c>
      <c r="F232" s="171">
        <v>386</v>
      </c>
      <c r="G232" s="172"/>
      <c r="H232" s="172">
        <v>395</v>
      </c>
      <c r="I232" s="172">
        <v>452</v>
      </c>
      <c r="J232" s="173" t="s">
        <v>742</v>
      </c>
      <c r="K232" s="174">
        <f t="shared" si="58"/>
        <v>9</v>
      </c>
      <c r="L232" s="175">
        <f t="shared" si="59"/>
        <v>2.3316062176165803E-2</v>
      </c>
      <c r="M232" s="171" t="s">
        <v>656</v>
      </c>
      <c r="N232" s="169">
        <v>43868</v>
      </c>
      <c r="O232" s="1"/>
      <c r="P232" s="1"/>
      <c r="Q232" s="1"/>
      <c r="R232" s="6" t="s">
        <v>726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0">
        <v>145</v>
      </c>
      <c r="B233" s="169">
        <v>43707</v>
      </c>
      <c r="C233" s="169"/>
      <c r="D233" s="170" t="s">
        <v>130</v>
      </c>
      <c r="E233" s="171" t="s">
        <v>565</v>
      </c>
      <c r="F233" s="171">
        <v>137.5</v>
      </c>
      <c r="G233" s="172"/>
      <c r="H233" s="172">
        <v>138.5</v>
      </c>
      <c r="I233" s="172">
        <v>190</v>
      </c>
      <c r="J233" s="173" t="s">
        <v>760</v>
      </c>
      <c r="K233" s="174">
        <f t="shared" si="58"/>
        <v>1</v>
      </c>
      <c r="L233" s="175">
        <f t="shared" si="59"/>
        <v>7.2727272727272727E-3</v>
      </c>
      <c r="M233" s="171" t="s">
        <v>656</v>
      </c>
      <c r="N233" s="169">
        <v>44432</v>
      </c>
      <c r="O233" s="1"/>
      <c r="P233" s="1"/>
      <c r="Q233" s="1"/>
      <c r="R233" s="6" t="s">
        <v>722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146</v>
      </c>
      <c r="B234" s="177">
        <v>43731</v>
      </c>
      <c r="C234" s="177"/>
      <c r="D234" s="178" t="s">
        <v>402</v>
      </c>
      <c r="E234" s="179" t="s">
        <v>565</v>
      </c>
      <c r="F234" s="179">
        <v>235</v>
      </c>
      <c r="G234" s="179"/>
      <c r="H234" s="179">
        <v>295</v>
      </c>
      <c r="I234" s="181">
        <v>296</v>
      </c>
      <c r="J234" s="151" t="s">
        <v>743</v>
      </c>
      <c r="K234" s="152">
        <f t="shared" si="58"/>
        <v>60</v>
      </c>
      <c r="L234" s="153">
        <f t="shared" si="59"/>
        <v>0.25531914893617019</v>
      </c>
      <c r="M234" s="148" t="s">
        <v>535</v>
      </c>
      <c r="N234" s="154">
        <v>43844</v>
      </c>
      <c r="O234" s="1"/>
      <c r="P234" s="1"/>
      <c r="Q234" s="1"/>
      <c r="R234" s="6" t="s">
        <v>726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147</v>
      </c>
      <c r="B235" s="177">
        <v>43752</v>
      </c>
      <c r="C235" s="177"/>
      <c r="D235" s="178" t="s">
        <v>744</v>
      </c>
      <c r="E235" s="179" t="s">
        <v>565</v>
      </c>
      <c r="F235" s="179">
        <v>277.5</v>
      </c>
      <c r="G235" s="179"/>
      <c r="H235" s="179">
        <v>333</v>
      </c>
      <c r="I235" s="181">
        <v>333</v>
      </c>
      <c r="J235" s="151" t="s">
        <v>745</v>
      </c>
      <c r="K235" s="152">
        <f t="shared" si="58"/>
        <v>55.5</v>
      </c>
      <c r="L235" s="153">
        <f t="shared" si="59"/>
        <v>0.2</v>
      </c>
      <c r="M235" s="148" t="s">
        <v>535</v>
      </c>
      <c r="N235" s="154">
        <v>43846</v>
      </c>
      <c r="O235" s="1"/>
      <c r="P235" s="1"/>
      <c r="Q235" s="1"/>
      <c r="R235" s="6" t="s">
        <v>722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6">
        <v>148</v>
      </c>
      <c r="B236" s="177">
        <v>43752</v>
      </c>
      <c r="C236" s="177"/>
      <c r="D236" s="178" t="s">
        <v>746</v>
      </c>
      <c r="E236" s="179" t="s">
        <v>565</v>
      </c>
      <c r="F236" s="179">
        <v>930</v>
      </c>
      <c r="G236" s="179"/>
      <c r="H236" s="179">
        <v>1165</v>
      </c>
      <c r="I236" s="181">
        <v>1200</v>
      </c>
      <c r="J236" s="151" t="s">
        <v>747</v>
      </c>
      <c r="K236" s="152">
        <f t="shared" si="58"/>
        <v>235</v>
      </c>
      <c r="L236" s="153">
        <f t="shared" si="59"/>
        <v>0.25268817204301075</v>
      </c>
      <c r="M236" s="148" t="s">
        <v>535</v>
      </c>
      <c r="N236" s="154">
        <v>43847</v>
      </c>
      <c r="O236" s="1"/>
      <c r="P236" s="1"/>
      <c r="Q236" s="1"/>
      <c r="R236" s="6" t="s">
        <v>726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149</v>
      </c>
      <c r="B237" s="177">
        <v>43753</v>
      </c>
      <c r="C237" s="177"/>
      <c r="D237" s="178" t="s">
        <v>748</v>
      </c>
      <c r="E237" s="179" t="s">
        <v>565</v>
      </c>
      <c r="F237" s="149">
        <v>111</v>
      </c>
      <c r="G237" s="179"/>
      <c r="H237" s="179">
        <v>141</v>
      </c>
      <c r="I237" s="181">
        <v>141</v>
      </c>
      <c r="J237" s="151" t="s">
        <v>550</v>
      </c>
      <c r="K237" s="152">
        <f t="shared" si="58"/>
        <v>30</v>
      </c>
      <c r="L237" s="153">
        <f t="shared" si="59"/>
        <v>0.27027027027027029</v>
      </c>
      <c r="M237" s="148" t="s">
        <v>535</v>
      </c>
      <c r="N237" s="154">
        <v>44328</v>
      </c>
      <c r="O237" s="1"/>
      <c r="P237" s="1"/>
      <c r="Q237" s="1"/>
      <c r="R237" s="6" t="s">
        <v>726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150</v>
      </c>
      <c r="B238" s="177">
        <v>43753</v>
      </c>
      <c r="C238" s="177"/>
      <c r="D238" s="178" t="s">
        <v>749</v>
      </c>
      <c r="E238" s="179" t="s">
        <v>565</v>
      </c>
      <c r="F238" s="149">
        <v>296</v>
      </c>
      <c r="G238" s="179"/>
      <c r="H238" s="179">
        <v>370</v>
      </c>
      <c r="I238" s="181">
        <v>370</v>
      </c>
      <c r="J238" s="151" t="s">
        <v>623</v>
      </c>
      <c r="K238" s="152">
        <f t="shared" ref="K238:K257" si="60">H238-F238</f>
        <v>74</v>
      </c>
      <c r="L238" s="153">
        <f t="shared" ref="L238:L257" si="61">K238/F238</f>
        <v>0.25</v>
      </c>
      <c r="M238" s="148" t="s">
        <v>535</v>
      </c>
      <c r="N238" s="154">
        <v>43853</v>
      </c>
      <c r="O238" s="1"/>
      <c r="P238" s="1"/>
      <c r="Q238" s="1"/>
      <c r="R238" s="6" t="s">
        <v>726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151</v>
      </c>
      <c r="B239" s="177">
        <v>43754</v>
      </c>
      <c r="C239" s="177"/>
      <c r="D239" s="178" t="s">
        <v>750</v>
      </c>
      <c r="E239" s="179" t="s">
        <v>565</v>
      </c>
      <c r="F239" s="149">
        <v>300</v>
      </c>
      <c r="G239" s="179"/>
      <c r="H239" s="179">
        <v>382.5</v>
      </c>
      <c r="I239" s="181">
        <v>344</v>
      </c>
      <c r="J239" s="151" t="s">
        <v>791</v>
      </c>
      <c r="K239" s="152">
        <f t="shared" si="60"/>
        <v>82.5</v>
      </c>
      <c r="L239" s="153">
        <f t="shared" si="61"/>
        <v>0.27500000000000002</v>
      </c>
      <c r="M239" s="148" t="s">
        <v>535</v>
      </c>
      <c r="N239" s="154">
        <v>44238</v>
      </c>
      <c r="O239" s="1"/>
      <c r="P239" s="1"/>
      <c r="Q239" s="1"/>
      <c r="R239" s="6" t="s">
        <v>726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152</v>
      </c>
      <c r="B240" s="177">
        <v>43832</v>
      </c>
      <c r="C240" s="177"/>
      <c r="D240" s="178" t="s">
        <v>751</v>
      </c>
      <c r="E240" s="179" t="s">
        <v>565</v>
      </c>
      <c r="F240" s="149">
        <v>495</v>
      </c>
      <c r="G240" s="179"/>
      <c r="H240" s="179">
        <v>595</v>
      </c>
      <c r="I240" s="181">
        <v>590</v>
      </c>
      <c r="J240" s="151" t="s">
        <v>790</v>
      </c>
      <c r="K240" s="152">
        <f t="shared" si="60"/>
        <v>100</v>
      </c>
      <c r="L240" s="153">
        <f t="shared" si="61"/>
        <v>0.20202020202020202</v>
      </c>
      <c r="M240" s="148" t="s">
        <v>535</v>
      </c>
      <c r="N240" s="154">
        <v>44589</v>
      </c>
      <c r="O240" s="1"/>
      <c r="P240" s="1"/>
      <c r="Q240" s="1"/>
      <c r="R240" s="6" t="s">
        <v>726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153</v>
      </c>
      <c r="B241" s="177">
        <v>43966</v>
      </c>
      <c r="C241" s="177"/>
      <c r="D241" s="178" t="s">
        <v>71</v>
      </c>
      <c r="E241" s="179" t="s">
        <v>565</v>
      </c>
      <c r="F241" s="149">
        <v>67.5</v>
      </c>
      <c r="G241" s="179"/>
      <c r="H241" s="179">
        <v>86</v>
      </c>
      <c r="I241" s="181">
        <v>86</v>
      </c>
      <c r="J241" s="151" t="s">
        <v>752</v>
      </c>
      <c r="K241" s="152">
        <f t="shared" si="60"/>
        <v>18.5</v>
      </c>
      <c r="L241" s="153">
        <f t="shared" si="61"/>
        <v>0.27407407407407408</v>
      </c>
      <c r="M241" s="148" t="s">
        <v>535</v>
      </c>
      <c r="N241" s="154">
        <v>44008</v>
      </c>
      <c r="O241" s="1"/>
      <c r="P241" s="1"/>
      <c r="Q241" s="1"/>
      <c r="R241" s="6" t="s">
        <v>726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154</v>
      </c>
      <c r="B242" s="177">
        <v>44035</v>
      </c>
      <c r="C242" s="177"/>
      <c r="D242" s="178" t="s">
        <v>445</v>
      </c>
      <c r="E242" s="179" t="s">
        <v>565</v>
      </c>
      <c r="F242" s="149">
        <v>231</v>
      </c>
      <c r="G242" s="179"/>
      <c r="H242" s="179">
        <v>281</v>
      </c>
      <c r="I242" s="181">
        <v>281</v>
      </c>
      <c r="J242" s="151" t="s">
        <v>623</v>
      </c>
      <c r="K242" s="152">
        <f t="shared" si="60"/>
        <v>50</v>
      </c>
      <c r="L242" s="153">
        <f t="shared" si="61"/>
        <v>0.21645021645021645</v>
      </c>
      <c r="M242" s="148" t="s">
        <v>535</v>
      </c>
      <c r="N242" s="154">
        <v>44358</v>
      </c>
      <c r="O242" s="1"/>
      <c r="P242" s="1"/>
      <c r="Q242" s="1"/>
      <c r="R242" s="6" t="s">
        <v>726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155</v>
      </c>
      <c r="B243" s="177">
        <v>44092</v>
      </c>
      <c r="C243" s="177"/>
      <c r="D243" s="178" t="s">
        <v>386</v>
      </c>
      <c r="E243" s="179" t="s">
        <v>565</v>
      </c>
      <c r="F243" s="179">
        <v>206</v>
      </c>
      <c r="G243" s="179"/>
      <c r="H243" s="179">
        <v>248</v>
      </c>
      <c r="I243" s="181">
        <v>248</v>
      </c>
      <c r="J243" s="151" t="s">
        <v>623</v>
      </c>
      <c r="K243" s="152">
        <f t="shared" si="60"/>
        <v>42</v>
      </c>
      <c r="L243" s="153">
        <f t="shared" si="61"/>
        <v>0.20388349514563106</v>
      </c>
      <c r="M243" s="148" t="s">
        <v>535</v>
      </c>
      <c r="N243" s="154">
        <v>44214</v>
      </c>
      <c r="O243" s="1"/>
      <c r="P243" s="1"/>
      <c r="Q243" s="1"/>
      <c r="R243" s="6" t="s">
        <v>726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156</v>
      </c>
      <c r="B244" s="177">
        <v>44140</v>
      </c>
      <c r="C244" s="177"/>
      <c r="D244" s="178" t="s">
        <v>386</v>
      </c>
      <c r="E244" s="179" t="s">
        <v>565</v>
      </c>
      <c r="F244" s="179">
        <v>182.5</v>
      </c>
      <c r="G244" s="179"/>
      <c r="H244" s="179">
        <v>248</v>
      </c>
      <c r="I244" s="181">
        <v>248</v>
      </c>
      <c r="J244" s="151" t="s">
        <v>623</v>
      </c>
      <c r="K244" s="152">
        <f t="shared" si="60"/>
        <v>65.5</v>
      </c>
      <c r="L244" s="153">
        <f t="shared" si="61"/>
        <v>0.35890410958904112</v>
      </c>
      <c r="M244" s="148" t="s">
        <v>535</v>
      </c>
      <c r="N244" s="154">
        <v>44214</v>
      </c>
      <c r="O244" s="1"/>
      <c r="P244" s="1"/>
      <c r="Q244" s="1"/>
      <c r="R244" s="6" t="s">
        <v>726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157</v>
      </c>
      <c r="B245" s="177">
        <v>44140</v>
      </c>
      <c r="C245" s="177"/>
      <c r="D245" s="178" t="s">
        <v>314</v>
      </c>
      <c r="E245" s="179" t="s">
        <v>565</v>
      </c>
      <c r="F245" s="179">
        <v>247.5</v>
      </c>
      <c r="G245" s="179"/>
      <c r="H245" s="179">
        <v>320</v>
      </c>
      <c r="I245" s="181">
        <v>320</v>
      </c>
      <c r="J245" s="151" t="s">
        <v>623</v>
      </c>
      <c r="K245" s="152">
        <f t="shared" si="60"/>
        <v>72.5</v>
      </c>
      <c r="L245" s="153">
        <f t="shared" si="61"/>
        <v>0.29292929292929293</v>
      </c>
      <c r="M245" s="148" t="s">
        <v>535</v>
      </c>
      <c r="N245" s="154">
        <v>44323</v>
      </c>
      <c r="O245" s="1"/>
      <c r="P245" s="1"/>
      <c r="Q245" s="1"/>
      <c r="R245" s="6" t="s">
        <v>726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158</v>
      </c>
      <c r="B246" s="177">
        <v>44140</v>
      </c>
      <c r="C246" s="177"/>
      <c r="D246" s="178" t="s">
        <v>267</v>
      </c>
      <c r="E246" s="179" t="s">
        <v>565</v>
      </c>
      <c r="F246" s="149">
        <v>925</v>
      </c>
      <c r="G246" s="179"/>
      <c r="H246" s="179">
        <v>1095</v>
      </c>
      <c r="I246" s="181">
        <v>1093</v>
      </c>
      <c r="J246" s="151" t="s">
        <v>753</v>
      </c>
      <c r="K246" s="152">
        <f t="shared" si="60"/>
        <v>170</v>
      </c>
      <c r="L246" s="153">
        <f t="shared" si="61"/>
        <v>0.18378378378378379</v>
      </c>
      <c r="M246" s="148" t="s">
        <v>535</v>
      </c>
      <c r="N246" s="154">
        <v>44201</v>
      </c>
      <c r="O246" s="1"/>
      <c r="P246" s="1"/>
      <c r="Q246" s="1"/>
      <c r="R246" s="6" t="s">
        <v>726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159</v>
      </c>
      <c r="B247" s="177">
        <v>44140</v>
      </c>
      <c r="C247" s="177"/>
      <c r="D247" s="178" t="s">
        <v>330</v>
      </c>
      <c r="E247" s="179" t="s">
        <v>565</v>
      </c>
      <c r="F247" s="149">
        <v>332.5</v>
      </c>
      <c r="G247" s="179"/>
      <c r="H247" s="179">
        <v>393</v>
      </c>
      <c r="I247" s="181">
        <v>406</v>
      </c>
      <c r="J247" s="151" t="s">
        <v>754</v>
      </c>
      <c r="K247" s="152">
        <f t="shared" si="60"/>
        <v>60.5</v>
      </c>
      <c r="L247" s="153">
        <f t="shared" si="61"/>
        <v>0.18195488721804512</v>
      </c>
      <c r="M247" s="148" t="s">
        <v>535</v>
      </c>
      <c r="N247" s="154">
        <v>44256</v>
      </c>
      <c r="O247" s="1"/>
      <c r="P247" s="1"/>
      <c r="Q247" s="1"/>
      <c r="R247" s="6" t="s">
        <v>726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160</v>
      </c>
      <c r="B248" s="177">
        <v>44141</v>
      </c>
      <c r="C248" s="177"/>
      <c r="D248" s="178" t="s">
        <v>445</v>
      </c>
      <c r="E248" s="179" t="s">
        <v>565</v>
      </c>
      <c r="F248" s="149">
        <v>231</v>
      </c>
      <c r="G248" s="179"/>
      <c r="H248" s="179">
        <v>281</v>
      </c>
      <c r="I248" s="181">
        <v>281</v>
      </c>
      <c r="J248" s="151" t="s">
        <v>623</v>
      </c>
      <c r="K248" s="152">
        <f t="shared" si="60"/>
        <v>50</v>
      </c>
      <c r="L248" s="153">
        <f t="shared" si="61"/>
        <v>0.21645021645021645</v>
      </c>
      <c r="M248" s="148" t="s">
        <v>535</v>
      </c>
      <c r="N248" s="154">
        <v>44358</v>
      </c>
      <c r="O248" s="1"/>
      <c r="P248" s="1"/>
      <c r="Q248" s="1"/>
      <c r="R248" s="6" t="s">
        <v>726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161</v>
      </c>
      <c r="B249" s="177">
        <v>44187</v>
      </c>
      <c r="C249" s="177"/>
      <c r="D249" s="178" t="s">
        <v>421</v>
      </c>
      <c r="E249" s="179" t="s">
        <v>565</v>
      </c>
      <c r="F249" s="149">
        <v>190</v>
      </c>
      <c r="G249" s="179"/>
      <c r="H249" s="179">
        <v>239</v>
      </c>
      <c r="I249" s="181">
        <v>239</v>
      </c>
      <c r="J249" s="151" t="s">
        <v>840</v>
      </c>
      <c r="K249" s="152">
        <f t="shared" si="60"/>
        <v>49</v>
      </c>
      <c r="L249" s="153">
        <f t="shared" si="61"/>
        <v>0.25789473684210529</v>
      </c>
      <c r="M249" s="148" t="s">
        <v>535</v>
      </c>
      <c r="N249" s="154">
        <v>44844</v>
      </c>
      <c r="O249" s="1"/>
      <c r="P249" s="1"/>
      <c r="Q249" s="1"/>
      <c r="R249" s="6" t="s">
        <v>726</v>
      </c>
    </row>
    <row r="250" spans="1:26" ht="12.75" customHeight="1">
      <c r="A250" s="176">
        <v>162</v>
      </c>
      <c r="B250" s="177">
        <v>44258</v>
      </c>
      <c r="C250" s="177"/>
      <c r="D250" s="178" t="s">
        <v>751</v>
      </c>
      <c r="E250" s="179" t="s">
        <v>565</v>
      </c>
      <c r="F250" s="149">
        <v>495</v>
      </c>
      <c r="G250" s="179"/>
      <c r="H250" s="179">
        <v>595</v>
      </c>
      <c r="I250" s="181">
        <v>590</v>
      </c>
      <c r="J250" s="151" t="s">
        <v>790</v>
      </c>
      <c r="K250" s="152">
        <f t="shared" si="60"/>
        <v>100</v>
      </c>
      <c r="L250" s="153">
        <f t="shared" si="61"/>
        <v>0.20202020202020202</v>
      </c>
      <c r="M250" s="148" t="s">
        <v>535</v>
      </c>
      <c r="N250" s="154">
        <v>44589</v>
      </c>
      <c r="O250" s="1"/>
      <c r="P250" s="1"/>
      <c r="R250" s="6" t="s">
        <v>726</v>
      </c>
    </row>
    <row r="251" spans="1:26" ht="12.75" customHeight="1">
      <c r="A251" s="176">
        <v>163</v>
      </c>
      <c r="B251" s="177">
        <v>44274</v>
      </c>
      <c r="C251" s="177"/>
      <c r="D251" s="178" t="s">
        <v>330</v>
      </c>
      <c r="E251" s="179" t="s">
        <v>565</v>
      </c>
      <c r="F251" s="149">
        <v>355</v>
      </c>
      <c r="G251" s="179"/>
      <c r="H251" s="179">
        <v>422.5</v>
      </c>
      <c r="I251" s="181">
        <v>420</v>
      </c>
      <c r="J251" s="151" t="s">
        <v>755</v>
      </c>
      <c r="K251" s="152">
        <f t="shared" si="60"/>
        <v>67.5</v>
      </c>
      <c r="L251" s="153">
        <f t="shared" si="61"/>
        <v>0.19014084507042253</v>
      </c>
      <c r="M251" s="148" t="s">
        <v>535</v>
      </c>
      <c r="N251" s="154">
        <v>44361</v>
      </c>
      <c r="O251" s="1"/>
      <c r="R251" s="194" t="s">
        <v>726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164</v>
      </c>
      <c r="B252" s="177">
        <v>44295</v>
      </c>
      <c r="C252" s="177"/>
      <c r="D252" s="178" t="s">
        <v>756</v>
      </c>
      <c r="E252" s="179" t="s">
        <v>565</v>
      </c>
      <c r="F252" s="149">
        <v>555</v>
      </c>
      <c r="G252" s="179"/>
      <c r="H252" s="179">
        <v>663</v>
      </c>
      <c r="I252" s="181">
        <v>663</v>
      </c>
      <c r="J252" s="151" t="s">
        <v>757</v>
      </c>
      <c r="K252" s="152">
        <f t="shared" si="60"/>
        <v>108</v>
      </c>
      <c r="L252" s="153">
        <f t="shared" si="61"/>
        <v>0.19459459459459461</v>
      </c>
      <c r="M252" s="148" t="s">
        <v>535</v>
      </c>
      <c r="N252" s="154">
        <v>44321</v>
      </c>
      <c r="O252" s="1"/>
      <c r="P252" s="1"/>
      <c r="Q252" s="1"/>
      <c r="R252" s="194" t="s">
        <v>726</v>
      </c>
    </row>
    <row r="253" spans="1:26" ht="12.75" customHeight="1">
      <c r="A253" s="176">
        <v>165</v>
      </c>
      <c r="B253" s="177">
        <v>44308</v>
      </c>
      <c r="C253" s="177"/>
      <c r="D253" s="178" t="s">
        <v>358</v>
      </c>
      <c r="E253" s="179" t="s">
        <v>565</v>
      </c>
      <c r="F253" s="149">
        <v>126.5</v>
      </c>
      <c r="G253" s="179"/>
      <c r="H253" s="179">
        <v>155</v>
      </c>
      <c r="I253" s="181">
        <v>155</v>
      </c>
      <c r="J253" s="151" t="s">
        <v>623</v>
      </c>
      <c r="K253" s="152">
        <f t="shared" si="60"/>
        <v>28.5</v>
      </c>
      <c r="L253" s="153">
        <f t="shared" si="61"/>
        <v>0.22529644268774704</v>
      </c>
      <c r="M253" s="148" t="s">
        <v>535</v>
      </c>
      <c r="N253" s="154">
        <v>44362</v>
      </c>
      <c r="O253" s="1"/>
      <c r="R253" s="194" t="s">
        <v>726</v>
      </c>
    </row>
    <row r="254" spans="1:26" ht="12.75" customHeight="1">
      <c r="A254" s="219">
        <v>166</v>
      </c>
      <c r="B254" s="220">
        <v>44368</v>
      </c>
      <c r="C254" s="220"/>
      <c r="D254" s="221" t="s">
        <v>375</v>
      </c>
      <c r="E254" s="222" t="s">
        <v>565</v>
      </c>
      <c r="F254" s="223">
        <v>287.5</v>
      </c>
      <c r="G254" s="222"/>
      <c r="H254" s="222">
        <v>245</v>
      </c>
      <c r="I254" s="224">
        <v>344</v>
      </c>
      <c r="J254" s="161" t="s">
        <v>786</v>
      </c>
      <c r="K254" s="162">
        <f t="shared" si="60"/>
        <v>-42.5</v>
      </c>
      <c r="L254" s="163">
        <f t="shared" si="61"/>
        <v>-0.14782608695652175</v>
      </c>
      <c r="M254" s="159" t="s">
        <v>547</v>
      </c>
      <c r="N254" s="156">
        <v>44508</v>
      </c>
      <c r="O254" s="1"/>
      <c r="R254" s="194" t="s">
        <v>726</v>
      </c>
    </row>
    <row r="255" spans="1:26" ht="12.75" customHeight="1">
      <c r="A255" s="176">
        <v>167</v>
      </c>
      <c r="B255" s="177">
        <v>44368</v>
      </c>
      <c r="C255" s="177"/>
      <c r="D255" s="178" t="s">
        <v>445</v>
      </c>
      <c r="E255" s="179" t="s">
        <v>565</v>
      </c>
      <c r="F255" s="149">
        <v>241</v>
      </c>
      <c r="G255" s="179"/>
      <c r="H255" s="179">
        <v>298</v>
      </c>
      <c r="I255" s="181">
        <v>320</v>
      </c>
      <c r="J255" s="151" t="s">
        <v>623</v>
      </c>
      <c r="K255" s="152">
        <f t="shared" si="60"/>
        <v>57</v>
      </c>
      <c r="L255" s="153">
        <f t="shared" si="61"/>
        <v>0.23651452282157676</v>
      </c>
      <c r="M255" s="148" t="s">
        <v>535</v>
      </c>
      <c r="N255" s="154">
        <v>44802</v>
      </c>
      <c r="O255" s="41"/>
      <c r="R255" s="194" t="s">
        <v>726</v>
      </c>
    </row>
    <row r="256" spans="1:26" ht="12.75" customHeight="1">
      <c r="A256" s="176">
        <v>168</v>
      </c>
      <c r="B256" s="177">
        <v>44406</v>
      </c>
      <c r="C256" s="177"/>
      <c r="D256" s="178" t="s">
        <v>358</v>
      </c>
      <c r="E256" s="179" t="s">
        <v>565</v>
      </c>
      <c r="F256" s="149">
        <v>162.5</v>
      </c>
      <c r="G256" s="179"/>
      <c r="H256" s="179">
        <v>200</v>
      </c>
      <c r="I256" s="181">
        <v>200</v>
      </c>
      <c r="J256" s="151" t="s">
        <v>623</v>
      </c>
      <c r="K256" s="152">
        <f t="shared" si="60"/>
        <v>37.5</v>
      </c>
      <c r="L256" s="153">
        <f t="shared" si="61"/>
        <v>0.23076923076923078</v>
      </c>
      <c r="M256" s="148" t="s">
        <v>535</v>
      </c>
      <c r="N256" s="154">
        <v>44802</v>
      </c>
      <c r="O256" s="1"/>
      <c r="R256" s="194" t="s">
        <v>726</v>
      </c>
    </row>
    <row r="257" spans="1:18" ht="12.75" customHeight="1">
      <c r="A257" s="176">
        <v>169</v>
      </c>
      <c r="B257" s="177">
        <v>44462</v>
      </c>
      <c r="C257" s="177"/>
      <c r="D257" s="178" t="s">
        <v>762</v>
      </c>
      <c r="E257" s="179" t="s">
        <v>565</v>
      </c>
      <c r="F257" s="149">
        <v>1235</v>
      </c>
      <c r="G257" s="179"/>
      <c r="H257" s="179">
        <v>1505</v>
      </c>
      <c r="I257" s="181">
        <v>1500</v>
      </c>
      <c r="J257" s="151" t="s">
        <v>623</v>
      </c>
      <c r="K257" s="152">
        <f t="shared" si="60"/>
        <v>270</v>
      </c>
      <c r="L257" s="153">
        <f t="shared" si="61"/>
        <v>0.21862348178137653</v>
      </c>
      <c r="M257" s="148" t="s">
        <v>535</v>
      </c>
      <c r="N257" s="154">
        <v>44564</v>
      </c>
      <c r="O257" s="1"/>
      <c r="R257" s="194" t="s">
        <v>726</v>
      </c>
    </row>
    <row r="258" spans="1:18" ht="12.75" customHeight="1">
      <c r="A258" s="206">
        <v>170</v>
      </c>
      <c r="B258" s="207">
        <v>44480</v>
      </c>
      <c r="C258" s="207"/>
      <c r="D258" s="208" t="s">
        <v>764</v>
      </c>
      <c r="E258" s="209" t="s">
        <v>565</v>
      </c>
      <c r="F258" s="54">
        <v>58.75</v>
      </c>
      <c r="G258" s="209"/>
      <c r="H258" s="306"/>
      <c r="I258" s="213"/>
      <c r="J258" s="307" t="s">
        <v>538</v>
      </c>
      <c r="K258" s="206"/>
      <c r="L258" s="207"/>
      <c r="M258" s="207"/>
      <c r="N258" s="208"/>
      <c r="O258" s="41"/>
      <c r="R258" s="194" t="s">
        <v>726</v>
      </c>
    </row>
    <row r="259" spans="1:18" ht="12.75" customHeight="1">
      <c r="A259" s="210">
        <v>171</v>
      </c>
      <c r="B259" s="211">
        <v>44481</v>
      </c>
      <c r="C259" s="211"/>
      <c r="D259" s="212" t="s">
        <v>256</v>
      </c>
      <c r="E259" s="213" t="s">
        <v>565</v>
      </c>
      <c r="F259" s="214" t="s">
        <v>766</v>
      </c>
      <c r="G259" s="213"/>
      <c r="H259" s="213"/>
      <c r="I259" s="213">
        <v>380</v>
      </c>
      <c r="J259" s="215" t="s">
        <v>538</v>
      </c>
      <c r="K259" s="210"/>
      <c r="L259" s="211"/>
      <c r="M259" s="211"/>
      <c r="N259" s="212"/>
      <c r="O259" s="41"/>
      <c r="R259" s="194" t="s">
        <v>726</v>
      </c>
    </row>
    <row r="260" spans="1:18" ht="12.75" customHeight="1">
      <c r="A260" s="176">
        <v>172</v>
      </c>
      <c r="B260" s="177">
        <v>44481</v>
      </c>
      <c r="C260" s="177"/>
      <c r="D260" s="178" t="s">
        <v>381</v>
      </c>
      <c r="E260" s="179" t="s">
        <v>565</v>
      </c>
      <c r="F260" s="149">
        <v>45.5</v>
      </c>
      <c r="G260" s="179"/>
      <c r="H260" s="179">
        <v>56.5</v>
      </c>
      <c r="I260" s="181">
        <v>56</v>
      </c>
      <c r="J260" s="151" t="s">
        <v>863</v>
      </c>
      <c r="K260" s="152">
        <f>H260-F260</f>
        <v>11</v>
      </c>
      <c r="L260" s="153">
        <f>K260/F260</f>
        <v>0.24175824175824176</v>
      </c>
      <c r="M260" s="148" t="s">
        <v>535</v>
      </c>
      <c r="N260" s="154">
        <v>44881</v>
      </c>
      <c r="O260" s="41"/>
      <c r="R260" s="194"/>
    </row>
    <row r="261" spans="1:18" ht="12.75" customHeight="1">
      <c r="A261" s="176">
        <v>173</v>
      </c>
      <c r="B261" s="177">
        <v>44551</v>
      </c>
      <c r="C261" s="177"/>
      <c r="D261" s="178" t="s">
        <v>118</v>
      </c>
      <c r="E261" s="179" t="s">
        <v>565</v>
      </c>
      <c r="F261" s="149">
        <v>2300</v>
      </c>
      <c r="G261" s="179"/>
      <c r="H261" s="179">
        <f>(2820+2200)/2</f>
        <v>2510</v>
      </c>
      <c r="I261" s="181">
        <v>3000</v>
      </c>
      <c r="J261" s="151" t="s">
        <v>798</v>
      </c>
      <c r="K261" s="152">
        <f>H261-F261</f>
        <v>210</v>
      </c>
      <c r="L261" s="153">
        <f>K261/F261</f>
        <v>9.1304347826086957E-2</v>
      </c>
      <c r="M261" s="148" t="s">
        <v>535</v>
      </c>
      <c r="N261" s="154">
        <v>44649</v>
      </c>
      <c r="O261" s="1"/>
      <c r="R261" s="194"/>
    </row>
    <row r="262" spans="1:18" ht="12.75" customHeight="1">
      <c r="A262" s="216">
        <v>174</v>
      </c>
      <c r="B262" s="211">
        <v>44606</v>
      </c>
      <c r="C262" s="216"/>
      <c r="D262" s="216" t="s">
        <v>400</v>
      </c>
      <c r="E262" s="213" t="s">
        <v>565</v>
      </c>
      <c r="F262" s="213" t="s">
        <v>793</v>
      </c>
      <c r="G262" s="213"/>
      <c r="H262" s="213"/>
      <c r="I262" s="213">
        <v>764</v>
      </c>
      <c r="J262" s="213" t="s">
        <v>538</v>
      </c>
      <c r="K262" s="213"/>
      <c r="L262" s="213"/>
      <c r="M262" s="213"/>
      <c r="N262" s="216"/>
      <c r="O262" s="41"/>
      <c r="R262" s="194"/>
    </row>
    <row r="263" spans="1:18" ht="12.75" customHeight="1">
      <c r="A263" s="176">
        <v>175</v>
      </c>
      <c r="B263" s="177">
        <v>44613</v>
      </c>
      <c r="C263" s="177"/>
      <c r="D263" s="178" t="s">
        <v>762</v>
      </c>
      <c r="E263" s="179" t="s">
        <v>565</v>
      </c>
      <c r="F263" s="149">
        <v>1255</v>
      </c>
      <c r="G263" s="179"/>
      <c r="H263" s="179">
        <v>1515</v>
      </c>
      <c r="I263" s="181">
        <v>1510</v>
      </c>
      <c r="J263" s="151" t="s">
        <v>623</v>
      </c>
      <c r="K263" s="152">
        <f>H263-F263</f>
        <v>260</v>
      </c>
      <c r="L263" s="153">
        <f>K263/F263</f>
        <v>0.20717131474103587</v>
      </c>
      <c r="M263" s="148" t="s">
        <v>535</v>
      </c>
      <c r="N263" s="154">
        <v>44834</v>
      </c>
      <c r="O263" s="41"/>
      <c r="R263" s="194"/>
    </row>
    <row r="264" spans="1:18" ht="12.75" customHeight="1">
      <c r="A264">
        <v>176</v>
      </c>
      <c r="B264" s="211">
        <v>44670</v>
      </c>
      <c r="C264" s="211"/>
      <c r="D264" s="216" t="s">
        <v>500</v>
      </c>
      <c r="E264" s="241" t="s">
        <v>565</v>
      </c>
      <c r="F264" s="213" t="s">
        <v>800</v>
      </c>
      <c r="G264" s="213"/>
      <c r="H264" s="213"/>
      <c r="I264" s="213">
        <v>553</v>
      </c>
      <c r="J264" s="213" t="s">
        <v>538</v>
      </c>
      <c r="K264" s="213"/>
      <c r="L264" s="213"/>
      <c r="M264" s="213"/>
      <c r="N264" s="213"/>
      <c r="O264" s="41"/>
      <c r="R264" s="194"/>
    </row>
    <row r="265" spans="1:18" ht="12.75" customHeight="1">
      <c r="A265" s="176">
        <v>177</v>
      </c>
      <c r="B265" s="177">
        <v>44746</v>
      </c>
      <c r="C265" s="177"/>
      <c r="D265" s="178" t="s">
        <v>833</v>
      </c>
      <c r="E265" s="179" t="s">
        <v>565</v>
      </c>
      <c r="F265" s="149">
        <v>207.5</v>
      </c>
      <c r="G265" s="179"/>
      <c r="H265" s="179">
        <v>254</v>
      </c>
      <c r="I265" s="181">
        <v>254</v>
      </c>
      <c r="J265" s="151" t="s">
        <v>623</v>
      </c>
      <c r="K265" s="152">
        <f>H265-F265</f>
        <v>46.5</v>
      </c>
      <c r="L265" s="153">
        <f>K265/F265</f>
        <v>0.22409638554216868</v>
      </c>
      <c r="M265" s="148" t="s">
        <v>535</v>
      </c>
      <c r="N265" s="154">
        <v>44792</v>
      </c>
      <c r="O265" s="1"/>
      <c r="R265" s="194"/>
    </row>
    <row r="266" spans="1:18" ht="12.75" customHeight="1">
      <c r="A266" s="176">
        <v>178</v>
      </c>
      <c r="B266" s="177">
        <v>44775</v>
      </c>
      <c r="C266" s="177"/>
      <c r="D266" s="178" t="s">
        <v>447</v>
      </c>
      <c r="E266" s="179" t="s">
        <v>565</v>
      </c>
      <c r="F266" s="149">
        <v>31.25</v>
      </c>
      <c r="G266" s="179"/>
      <c r="H266" s="179">
        <v>38.75</v>
      </c>
      <c r="I266" s="181">
        <v>38</v>
      </c>
      <c r="J266" s="151" t="s">
        <v>623</v>
      </c>
      <c r="K266" s="152">
        <f>H266-F266</f>
        <v>7.5</v>
      </c>
      <c r="L266" s="153">
        <f>K266/F266</f>
        <v>0.24</v>
      </c>
      <c r="M266" s="148" t="s">
        <v>535</v>
      </c>
      <c r="N266" s="154">
        <v>44844</v>
      </c>
      <c r="O266" s="41"/>
      <c r="R266" s="54"/>
    </row>
    <row r="267" spans="1:18" ht="12.75" customHeight="1">
      <c r="A267" s="210">
        <v>179</v>
      </c>
      <c r="B267" s="211">
        <v>44841</v>
      </c>
      <c r="C267" s="216"/>
      <c r="D267" s="216" t="s">
        <v>838</v>
      </c>
      <c r="E267" s="241" t="s">
        <v>565</v>
      </c>
      <c r="F267" s="213" t="s">
        <v>839</v>
      </c>
      <c r="G267" s="213"/>
      <c r="H267" s="213"/>
      <c r="I267" s="213">
        <v>840</v>
      </c>
      <c r="J267" s="213" t="s">
        <v>538</v>
      </c>
      <c r="K267" s="213"/>
      <c r="L267" s="213"/>
      <c r="M267" s="213"/>
      <c r="N267" s="213"/>
      <c r="O267" s="41"/>
      <c r="Q267" s="197"/>
      <c r="R267" s="54"/>
    </row>
    <row r="268" spans="1:18" ht="12.75" customHeight="1">
      <c r="A268" s="210">
        <v>180</v>
      </c>
      <c r="B268" s="211">
        <v>44844</v>
      </c>
      <c r="C268" s="216"/>
      <c r="D268" s="216" t="s">
        <v>402</v>
      </c>
      <c r="E268" s="241" t="s">
        <v>565</v>
      </c>
      <c r="F268" s="213" t="s">
        <v>841</v>
      </c>
      <c r="G268" s="213"/>
      <c r="H268" s="213"/>
      <c r="I268" s="213">
        <v>291</v>
      </c>
      <c r="J268" s="213" t="s">
        <v>538</v>
      </c>
      <c r="K268" s="213"/>
      <c r="L268" s="213"/>
      <c r="M268" s="213"/>
      <c r="N268" s="213"/>
      <c r="O268" s="41"/>
      <c r="Q268" s="197"/>
      <c r="R268" s="54"/>
    </row>
    <row r="269" spans="1:18" ht="12.75" customHeight="1">
      <c r="A269" s="210">
        <v>181</v>
      </c>
      <c r="B269" s="211">
        <v>44845</v>
      </c>
      <c r="C269" s="216"/>
      <c r="D269" s="216" t="s">
        <v>400</v>
      </c>
      <c r="E269" s="241" t="s">
        <v>565</v>
      </c>
      <c r="F269" s="213" t="s">
        <v>862</v>
      </c>
      <c r="G269" s="213"/>
      <c r="H269" s="213"/>
      <c r="I269" s="213">
        <v>765</v>
      </c>
      <c r="J269" s="213" t="s">
        <v>538</v>
      </c>
      <c r="K269" s="213"/>
      <c r="L269" s="213"/>
      <c r="M269" s="213"/>
      <c r="N269" s="213"/>
      <c r="O269" s="41"/>
      <c r="Q269" s="197"/>
      <c r="R269" s="54"/>
    </row>
    <row r="270" spans="1:18" ht="12.75" customHeight="1">
      <c r="A270" s="285">
        <v>182</v>
      </c>
      <c r="B270" s="211">
        <v>44981</v>
      </c>
      <c r="C270" s="211"/>
      <c r="D270" s="216" t="s">
        <v>819</v>
      </c>
      <c r="E270" s="241" t="s">
        <v>565</v>
      </c>
      <c r="F270" s="241" t="s">
        <v>868</v>
      </c>
      <c r="G270" s="213"/>
      <c r="H270" s="213"/>
      <c r="I270" s="213">
        <v>2080</v>
      </c>
      <c r="J270" s="213" t="s">
        <v>538</v>
      </c>
      <c r="K270" s="213"/>
      <c r="L270" s="213"/>
      <c r="M270" s="213"/>
      <c r="N270" s="213"/>
      <c r="O270" s="41"/>
      <c r="R270" s="54"/>
    </row>
    <row r="271" spans="1:18" ht="12.75" customHeight="1">
      <c r="A271" s="176">
        <v>183</v>
      </c>
      <c r="B271" s="177">
        <v>44986</v>
      </c>
      <c r="C271" s="177"/>
      <c r="D271" s="178" t="s">
        <v>447</v>
      </c>
      <c r="E271" s="179" t="s">
        <v>565</v>
      </c>
      <c r="F271" s="149">
        <v>57.5</v>
      </c>
      <c r="G271" s="179"/>
      <c r="H271" s="179">
        <v>120</v>
      </c>
      <c r="I271" s="181">
        <v>120</v>
      </c>
      <c r="J271" s="151" t="s">
        <v>623</v>
      </c>
      <c r="K271" s="152">
        <f>H271-F271</f>
        <v>62.5</v>
      </c>
      <c r="L271" s="153">
        <f>K271/F271</f>
        <v>1.0869565217391304</v>
      </c>
      <c r="M271" s="148" t="s">
        <v>535</v>
      </c>
      <c r="N271" s="154">
        <v>45415</v>
      </c>
      <c r="O271" s="41"/>
      <c r="R271" s="54"/>
    </row>
    <row r="272" spans="1:18" ht="12.75" customHeight="1">
      <c r="A272" s="285">
        <v>184</v>
      </c>
      <c r="B272" s="211">
        <v>45008</v>
      </c>
      <c r="C272" s="211"/>
      <c r="D272" s="216" t="s">
        <v>460</v>
      </c>
      <c r="E272" s="241" t="s">
        <v>565</v>
      </c>
      <c r="F272" s="241" t="s">
        <v>876</v>
      </c>
      <c r="G272" s="213"/>
      <c r="H272" s="213"/>
      <c r="I272" s="213">
        <v>3523</v>
      </c>
      <c r="J272" s="213" t="s">
        <v>538</v>
      </c>
      <c r="K272" s="213"/>
      <c r="L272" s="213"/>
      <c r="M272" s="213"/>
      <c r="N272" s="213"/>
      <c r="O272" s="41"/>
      <c r="R272" s="54"/>
    </row>
    <row r="273" spans="1:18" ht="12.75" customHeight="1">
      <c r="A273" s="210">
        <v>185</v>
      </c>
      <c r="B273" s="211">
        <v>45027</v>
      </c>
      <c r="C273" s="216"/>
      <c r="D273" s="216" t="s">
        <v>881</v>
      </c>
      <c r="E273" s="241" t="s">
        <v>565</v>
      </c>
      <c r="F273" s="213" t="s">
        <v>882</v>
      </c>
      <c r="G273" s="213"/>
      <c r="H273" s="213"/>
      <c r="I273" s="213">
        <v>810</v>
      </c>
      <c r="J273" s="213" t="s">
        <v>538</v>
      </c>
      <c r="K273" s="213"/>
      <c r="L273" s="213"/>
      <c r="M273" s="213"/>
      <c r="N273" s="213"/>
      <c r="O273" s="41"/>
      <c r="R273" s="54"/>
    </row>
    <row r="274" spans="1:18" ht="12.75" customHeight="1">
      <c r="A274" s="210">
        <v>186</v>
      </c>
      <c r="B274" s="211">
        <v>45050</v>
      </c>
      <c r="C274" s="216"/>
      <c r="D274" s="216" t="s">
        <v>285</v>
      </c>
      <c r="E274" s="241" t="s">
        <v>565</v>
      </c>
      <c r="F274" s="213" t="s">
        <v>939</v>
      </c>
      <c r="G274" s="213"/>
      <c r="H274" s="213"/>
      <c r="I274" s="213">
        <v>5040</v>
      </c>
      <c r="J274" s="213" t="s">
        <v>538</v>
      </c>
      <c r="K274" s="213"/>
      <c r="L274" s="213"/>
      <c r="M274" s="213"/>
      <c r="N274" s="213"/>
      <c r="O274" s="41"/>
      <c r="R274" s="54"/>
    </row>
    <row r="275" spans="1:18" ht="12.75" customHeight="1">
      <c r="A275" s="210"/>
      <c r="B275" s="211"/>
      <c r="C275" s="216"/>
      <c r="D275" s="216"/>
      <c r="E275" s="241"/>
      <c r="F275" s="213"/>
      <c r="G275" s="213"/>
      <c r="H275" s="213"/>
      <c r="I275" s="213"/>
      <c r="J275" s="213"/>
      <c r="K275" s="213"/>
      <c r="L275" s="213"/>
      <c r="M275" s="213"/>
      <c r="N275" s="213"/>
      <c r="O275" s="41"/>
      <c r="R275" s="54"/>
    </row>
    <row r="276" spans="1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1:18" ht="12.75" customHeight="1">
      <c r="B277" s="195" t="s">
        <v>758</v>
      </c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1:18" ht="12.75" customHeight="1">
      <c r="A278" s="196"/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1:18" ht="12.75" customHeight="1">
      <c r="A279" s="196"/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18" ht="12.75" customHeight="1">
      <c r="A280" s="53"/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</sheetData>
  <autoFilter ref="R1:R276" xr:uid="{00000000-0009-0000-0000-000005000000}"/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2023-05-09T19:00:16Z</dcterms:modified>
</cp:coreProperties>
</file>