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2642724C-D32F-448A-A9DF-8E7AC949C3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6" l="1"/>
  <c r="M44" i="6"/>
  <c r="L47" i="6" l="1"/>
  <c r="K47" i="6"/>
  <c r="M47" i="6" s="1"/>
  <c r="L43" i="6"/>
  <c r="K43" i="6"/>
  <c r="M43" i="6" s="1"/>
  <c r="K44" i="6"/>
  <c r="K41" i="6"/>
  <c r="P24" i="6" l="1"/>
  <c r="P23" i="6"/>
  <c r="L45" i="6"/>
  <c r="M45" i="6" l="1"/>
  <c r="P22" i="6"/>
  <c r="K62" i="6"/>
  <c r="M62" i="6" s="1"/>
  <c r="K61" i="6"/>
  <c r="M61" i="6" s="1"/>
  <c r="K60" i="6"/>
  <c r="M60" i="6" s="1"/>
  <c r="K59" i="6"/>
  <c r="K58" i="6"/>
  <c r="P21" i="6" l="1"/>
  <c r="P20" i="6"/>
  <c r="L10" i="6"/>
  <c r="K10" i="6"/>
  <c r="L44" i="6"/>
  <c r="L41" i="6"/>
  <c r="L19" i="6"/>
  <c r="K19" i="6"/>
  <c r="L68" i="6"/>
  <c r="K68" i="6"/>
  <c r="L42" i="6"/>
  <c r="K42" i="6"/>
  <c r="M42" i="6" s="1"/>
  <c r="M68" i="6" l="1"/>
  <c r="M10" i="6"/>
  <c r="M41" i="6"/>
  <c r="M19" i="6"/>
  <c r="P18" i="6"/>
  <c r="K40" i="6"/>
  <c r="L40" i="6"/>
  <c r="K57" i="6"/>
  <c r="M40" i="6" l="1"/>
  <c r="M57" i="6"/>
  <c r="L17" i="6" l="1"/>
  <c r="K17" i="6"/>
  <c r="M17" i="6" l="1"/>
  <c r="L39" i="6"/>
  <c r="K39" i="6"/>
  <c r="L38" i="6"/>
  <c r="K38" i="6"/>
  <c r="K37" i="6"/>
  <c r="L37" i="6"/>
  <c r="M39" i="6" l="1"/>
  <c r="M38" i="6"/>
  <c r="M37" i="6"/>
  <c r="K268" i="6" l="1"/>
  <c r="L268" i="6" s="1"/>
  <c r="P15" i="6" l="1"/>
  <c r="K278" i="6" l="1"/>
  <c r="L278" i="6" s="1"/>
  <c r="P14" i="6" l="1"/>
  <c r="P12" i="6" l="1"/>
  <c r="P13" i="6"/>
  <c r="K284" i="6" l="1"/>
  <c r="L284" i="6" s="1"/>
  <c r="P11" i="6" l="1"/>
  <c r="K252" i="6" l="1"/>
  <c r="L252" i="6" s="1"/>
  <c r="K253" i="6" l="1"/>
  <c r="L253" i="6" s="1"/>
  <c r="K279" i="6" l="1"/>
  <c r="L279" i="6" s="1"/>
  <c r="K271" i="6" l="1"/>
  <c r="L271" i="6" s="1"/>
  <c r="K275" i="6" l="1"/>
  <c r="L275" i="6" s="1"/>
  <c r="K280" i="6" l="1"/>
  <c r="L280" i="6" s="1"/>
  <c r="K272" i="6" l="1"/>
  <c r="L272" i="6" s="1"/>
  <c r="K266" i="6"/>
  <c r="L266" i="6" s="1"/>
  <c r="K274" i="6" l="1"/>
  <c r="L274" i="6" s="1"/>
  <c r="K262" i="6" l="1"/>
  <c r="L262" i="6" s="1"/>
  <c r="K263" i="6" l="1"/>
  <c r="L263" i="6" s="1"/>
  <c r="K256" i="6"/>
  <c r="L256" i="6" s="1"/>
  <c r="K273" i="6" l="1"/>
  <c r="L273" i="6" s="1"/>
  <c r="K267" i="6"/>
  <c r="L267" i="6" s="1"/>
  <c r="K269" i="6" l="1"/>
  <c r="L269" i="6" s="1"/>
  <c r="L6" i="2" l="1"/>
  <c r="K6" i="3"/>
  <c r="D7" i="5" l="1"/>
  <c r="M7" i="6"/>
  <c r="K264" i="6" l="1"/>
  <c r="L264" i="6" s="1"/>
  <c r="K261" i="6" l="1"/>
  <c r="L261" i="6" s="1"/>
  <c r="K265" i="6" l="1"/>
  <c r="L265" i="6" s="1"/>
  <c r="K260" i="6"/>
  <c r="L260" i="6" s="1"/>
  <c r="K259" i="6"/>
  <c r="L259" i="6" s="1"/>
  <c r="K257" i="6"/>
  <c r="L257" i="6" s="1"/>
  <c r="H255" i="6"/>
  <c r="K255" i="6" s="1"/>
  <c r="L255" i="6" s="1"/>
  <c r="K254" i="6"/>
  <c r="L254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F223" i="6"/>
  <c r="K223" i="6" s="1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F217" i="6"/>
  <c r="K217" i="6" s="1"/>
  <c r="L217" i="6" s="1"/>
  <c r="F216" i="6"/>
  <c r="K216" i="6" s="1"/>
  <c r="L216" i="6" s="1"/>
  <c r="K215" i="6"/>
  <c r="L215" i="6" s="1"/>
  <c r="F214" i="6"/>
  <c r="K214" i="6" s="1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8" i="6"/>
  <c r="L198" i="6" s="1"/>
  <c r="K196" i="6"/>
  <c r="L196" i="6" s="1"/>
  <c r="K195" i="6"/>
  <c r="L195" i="6" s="1"/>
  <c r="F194" i="6"/>
  <c r="K194" i="6" s="1"/>
  <c r="L194" i="6" s="1"/>
  <c r="K193" i="6"/>
  <c r="L193" i="6" s="1"/>
  <c r="K190" i="6"/>
  <c r="L190" i="6" s="1"/>
  <c r="K189" i="6"/>
  <c r="L189" i="6" s="1"/>
  <c r="K188" i="6"/>
  <c r="L188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8" i="6"/>
  <c r="L168" i="6" s="1"/>
  <c r="K166" i="6"/>
  <c r="L166" i="6" s="1"/>
  <c r="K164" i="6"/>
  <c r="L164" i="6" s="1"/>
  <c r="K162" i="6"/>
  <c r="L162" i="6" s="1"/>
  <c r="K161" i="6"/>
  <c r="L161" i="6" s="1"/>
  <c r="K160" i="6"/>
  <c r="L160" i="6" s="1"/>
  <c r="K158" i="6"/>
  <c r="L158" i="6" s="1"/>
  <c r="K157" i="6"/>
  <c r="L157" i="6" s="1"/>
  <c r="K156" i="6"/>
  <c r="L156" i="6" s="1"/>
  <c r="K155" i="6"/>
  <c r="K154" i="6"/>
  <c r="L154" i="6" s="1"/>
  <c r="K153" i="6"/>
  <c r="L153" i="6" s="1"/>
  <c r="K151" i="6"/>
  <c r="L151" i="6" s="1"/>
  <c r="K150" i="6"/>
  <c r="L150" i="6" s="1"/>
  <c r="K149" i="6"/>
  <c r="L149" i="6" s="1"/>
  <c r="K148" i="6"/>
  <c r="L148" i="6" s="1"/>
  <c r="K147" i="6"/>
  <c r="L147" i="6" s="1"/>
  <c r="F146" i="6"/>
  <c r="K146" i="6" s="1"/>
  <c r="L146" i="6" s="1"/>
  <c r="H145" i="6"/>
  <c r="K145" i="6" s="1"/>
  <c r="L145" i="6" s="1"/>
  <c r="K142" i="6"/>
  <c r="L142" i="6" s="1"/>
  <c r="K141" i="6"/>
  <c r="L141" i="6" s="1"/>
  <c r="K140" i="6"/>
  <c r="L140" i="6" s="1"/>
  <c r="K139" i="6"/>
  <c r="L139" i="6" s="1"/>
  <c r="K138" i="6"/>
  <c r="L138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H111" i="6"/>
  <c r="K111" i="6" s="1"/>
  <c r="L111" i="6" s="1"/>
  <c r="F110" i="6"/>
  <c r="K110" i="6" s="1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6" i="4"/>
</calcChain>
</file>

<file path=xl/sharedStrings.xml><?xml version="1.0" encoding="utf-8"?>
<sst xmlns="http://schemas.openxmlformats.org/spreadsheetml/2006/main" count="3147" uniqueCount="1181">
  <si>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</si>
  <si>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</si>
  <si>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</si>
  <si>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</si>
  <si>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</si>
  <si>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</si>
  <si>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</si>
  <si>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</si>
  <si>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</si>
  <si>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</si>
  <si>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</si>
  <si>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</si>
  <si>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</si>
  <si>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</si>
  <si>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</si>
  <si>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</si>
  <si>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</si>
  <si>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</si>
  <si>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</si>
  <si>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</si>
  <si>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</si>
  <si>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</si>
  <si>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</si>
  <si>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</si>
  <si>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</si>
  <si>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</si>
  <si>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</si>
  <si>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</si>
  <si>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</si>
  <si>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</si>
  <si>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</si>
  <si>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</si>
  <si>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</si>
  <si>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</si>
  <si>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</si>
  <si>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</si>
  <si>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</si>
  <si>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</si>
  <si>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</si>
  <si>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</si>
  <si>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</si>
  <si>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</si>
  <si>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</si>
  <si>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</si>
  <si>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</si>
  <si>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</si>
  <si>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</si>
  <si>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</si>
  <si>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</si>
  <si>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</si>
  <si>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</si>
  <si>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</si>
  <si>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</si>
  <si>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</si>
  <si>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</si>
  <si>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</si>
  <si>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</si>
  <si>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</si>
  <si>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</si>
  <si>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</si>
  <si>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</si>
  <si>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</si>
  <si>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</si>
  <si>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</si>
  <si>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</si>
  <si>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</si>
  <si>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</si>
  <si>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</si>
  <si>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</si>
  <si>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</si>
  <si>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</si>
  <si>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</si>
  <si>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</si>
  <si>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</si>
  <si>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</si>
  <si>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</si>
  <si>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</si>
  <si>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</si>
  <si>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</si>
  <si>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</si>
  <si>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</si>
  <si>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</si>
  <si>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</si>
  <si>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</si>
  <si>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</si>
  <si>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</si>
  <si>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</si>
  <si>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</si>
  <si>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</si>
  <si>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</si>
  <si>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</si>
  <si>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</si>
  <si>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</si>
  <si>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</si>
  <si>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</si>
  <si>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</si>
  <si>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</si>
  <si>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</si>
  <si>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</si>
  <si>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</si>
  <si>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</si>
  <si>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</si>
  <si>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</si>
  <si>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</si>
  <si>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</si>
  <si>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</si>
  <si>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</si>
  <si>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</si>
  <si>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</si>
  <si>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</si>
  <si>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</si>
  <si>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</si>
  <si>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</si>
  <si>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</si>
  <si>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</si>
  <si>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</si>
  <si>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</si>
  <si>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</si>
  <si>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</si>
  <si>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</si>
  <si>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</si>
  <si>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</si>
  <si>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</si>
  <si>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</si>
  <si>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</si>
  <si>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</si>
  <si>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</si>
  <si>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</si>
  <si>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</si>
  <si>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</si>
  <si>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</si>
  <si>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</si>
  <si>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</si>
  <si>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</si>
  <si>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</si>
  <si>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</si>
  <si>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</si>
  <si>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</si>
  <si>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</si>
  <si>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</si>
  <si>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</si>
  <si>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</si>
  <si>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</si>
  <si>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</si>
  <si>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</si>
  <si>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</si>
  <si>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</si>
  <si>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</si>
  <si>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</si>
  <si>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</si>
  <si>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</si>
  <si>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</si>
  <si>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</si>
  <si>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</si>
  <si>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</si>
  <si>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</si>
  <si>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</si>
  <si>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</si>
  <si>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</si>
  <si>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</si>
  <si>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</si>
  <si>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</si>
  <si>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</si>
  <si>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</si>
  <si>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</si>
  <si>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</si>
  <si>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</si>
  <si>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</si>
  <si>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</si>
  <si>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</si>
  <si>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</si>
  <si>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</si>
  <si>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</si>
  <si>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</si>
  <si>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</si>
  <si>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</si>
  <si>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</si>
  <si>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</si>
  <si>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</si>
  <si>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</si>
  <si>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</si>
  <si>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</si>
  <si>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</si>
  <si>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</si>
  <si>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</si>
  <si>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</si>
  <si>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</si>
  <si>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</si>
  <si>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</si>
  <si>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</si>
  <si>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</si>
  <si>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</si>
  <si>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</si>
  <si>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</si>
  <si>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</si>
  <si>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</si>
  <si>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</si>
  <si>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</si>
  <si>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</si>
  <si>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</si>
  <si>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</si>
  <si>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</si>
  <si>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</si>
  <si>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</si>
  <si>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</si>
  <si>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</si>
  <si>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</si>
  <si>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</si>
  <si>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</si>
  <si>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</si>
  <si>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</si>
  <si>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</si>
  <si>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</si>
  <si>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</si>
  <si>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</si>
  <si>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</si>
  <si>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</si>
  <si>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</si>
  <si>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</si>
  <si>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</si>
  <si>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</si>
  <si>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</si>
  <si>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</si>
  <si>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</si>
  <si>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</si>
  <si>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</si>
  <si>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</si>
  <si>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</si>
  <si>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</si>
  <si>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</si>
  <si>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</si>
  <si>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</si>
  <si>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</si>
  <si>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</si>
  <si>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</si>
  <si>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</si>
  <si>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</si>
  <si>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</si>
  <si>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</si>
  <si>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</si>
  <si>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</si>
  <si>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</si>
  <si>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</si>
  <si>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</si>
  <si>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</si>
  <si>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</si>
  <si>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</si>
  <si>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</si>
  <si>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</si>
  <si>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</si>
  <si>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</si>
  <si>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</si>
  <si>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</si>
  <si>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</si>
  <si>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</si>
  <si>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</si>
  <si>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</si>
  <si>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</si>
  <si>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</si>
  <si>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</si>
  <si>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</si>
  <si>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</si>
  <si>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</si>
  <si>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</si>
  <si>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</si>
  <si>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</si>
  <si>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</si>
  <si>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</si>
  <si>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</si>
  <si>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</si>
  <si>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</si>
  <si>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</si>
  <si>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</si>
  <si>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</si>
  <si>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</si>
  <si>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</si>
  <si>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</si>
  <si>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</si>
  <si>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</si>
  <si>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</si>
  <si>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</si>
  <si>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</si>
  <si>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</si>
  <si>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</si>
  <si>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</si>
  <si>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</si>
  <si>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</si>
  <si>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</si>
  <si>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</si>
  <si>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</si>
  <si>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</si>
  <si>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</si>
  <si>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</si>
  <si>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</si>
  <si>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</si>
  <si>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</si>
  <si>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</si>
  <si>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</si>
  <si>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</si>
  <si>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</si>
  <si>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</si>
  <si>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</si>
  <si>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</si>
  <si>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</si>
  <si>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</si>
  <si>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</si>
  <si>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</si>
  <si>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</si>
  <si>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</si>
  <si>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</si>
  <si>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</si>
  <si>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</si>
  <si>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</si>
  <si>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</si>
  <si>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</si>
  <si>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</si>
  <si>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</si>
  <si>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</si>
  <si>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</si>
  <si>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</si>
  <si>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</si>
  <si>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</si>
  <si>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</si>
  <si>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</si>
  <si>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</si>
  <si>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</si>
  <si>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</si>
  <si>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</si>
  <si>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</si>
  <si>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</si>
  <si>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</si>
  <si>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</si>
  <si>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</si>
  <si>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</si>
  <si>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</si>
  <si>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</si>
  <si>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</si>
  <si>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</si>
  <si>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</si>
  <si>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</si>
  <si>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</si>
  <si>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</si>
  <si>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</si>
  <si>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</si>
  <si>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</si>
  <si>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</si>
  <si>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</si>
  <si>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</si>
  <si>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</si>
  <si>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</si>
  <si>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</si>
  <si>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</si>
  <si>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</si>
  <si>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</si>
  <si>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</si>
  <si>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</si>
  <si>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</si>
  <si>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</si>
  <si>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</si>
  <si>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</si>
  <si>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</si>
  <si>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</si>
  <si>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</si>
  <si>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</si>
  <si>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</si>
  <si>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</si>
  <si>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</si>
  <si>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</si>
  <si>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</si>
  <si>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</si>
  <si>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</si>
  <si>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</si>
  <si>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</si>
  <si>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</si>
  <si>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</si>
  <si>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</si>
  <si>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</si>
  <si>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</si>
  <si>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</si>
  <si>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</si>
  <si>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</si>
  <si>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</si>
  <si>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</si>
  <si>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</si>
  <si>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</si>
  <si>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</si>
  <si>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</si>
  <si>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</si>
  <si>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</si>
  <si>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</si>
  <si>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</si>
  <si>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</si>
  <si>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</si>
  <si>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</si>
  <si>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</si>
  <si>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</si>
  <si>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</si>
  <si>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</si>
  <si>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</si>
  <si>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</si>
  <si>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</si>
  <si>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</si>
  <si>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</si>
  <si>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</si>
  <si>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</si>
  <si>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</si>
  <si>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</si>
  <si>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</si>
  <si>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</si>
  <si>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</si>
  <si>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</si>
  <si>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</si>
  <si>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</si>
  <si>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</si>
  <si>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</si>
  <si>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</si>
  <si>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</si>
  <si>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</si>
  <si>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</si>
  <si>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</si>
  <si>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</si>
  <si>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</si>
  <si>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</si>
  <si>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</si>
  <si>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</si>
  <si>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</si>
  <si>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</si>
  <si>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</si>
  <si>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</si>
  <si>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</si>
  <si>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</si>
  <si>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</si>
  <si>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</si>
  <si>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</si>
  <si>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</si>
  <si>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</si>
  <si>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</si>
  <si>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</si>
  <si>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</si>
  <si>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</si>
  <si>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</si>
  <si>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</si>
  <si>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</si>
  <si>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</si>
  <si>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</si>
  <si>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</si>
  <si>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</si>
  <si>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</si>
  <si>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</si>
  <si>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</si>
  <si>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</si>
  <si>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</si>
  <si>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</si>
  <si>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</si>
  <si>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</si>
  <si>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</si>
  <si>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</si>
  <si>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</si>
  <si>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</si>
  <si>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</si>
  <si>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</si>
  <si>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</si>
  <si>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</si>
  <si>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</si>
  <si>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</si>
  <si>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</si>
  <si>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</si>
  <si>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</si>
  <si>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</si>
  <si>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</si>
  <si>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</si>
  <si>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</si>
  <si>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</si>
  <si>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</si>
  <si>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</si>
  <si>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</si>
  <si>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</si>
  <si>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</si>
  <si>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</si>
  <si>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</si>
  <si>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</si>
  <si>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</si>
  <si>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</si>
  <si>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</si>
  <si>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</si>
  <si>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</si>
  <si>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</si>
  <si>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</si>
  <si>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</si>
  <si>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</si>
  <si>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</si>
  <si>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</si>
  <si>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</si>
  <si>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</si>
  <si>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</si>
  <si>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</si>
  <si>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</si>
  <si>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</si>
  <si>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</si>
  <si>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</si>
  <si>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</si>
  <si>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</si>
  <si>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</si>
  <si>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</si>
  <si>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</si>
  <si>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</si>
  <si>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</si>
  <si>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</si>
  <si>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</si>
  <si>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</si>
  <si>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</si>
  <si>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</si>
  <si>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</si>
  <si>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</si>
  <si>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</si>
  <si>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</si>
  <si>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</si>
  <si>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</si>
  <si>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</si>
  <si>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</si>
  <si>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</si>
  <si>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</si>
  <si>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</si>
  <si>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</si>
  <si>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</si>
  <si>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</si>
  <si>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</si>
  <si>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</si>
  <si>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</si>
  <si>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</si>
  <si>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</si>
  <si>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</si>
  <si>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</si>
  <si>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</si>
  <si>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</si>
  <si>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</si>
  <si>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</si>
  <si>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</si>
  <si>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</si>
  <si>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</si>
  <si>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</si>
  <si>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</si>
  <si>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</si>
  <si>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</si>
  <si>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</si>
  <si>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</si>
  <si>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</si>
  <si>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</si>
  <si>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</si>
  <si>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</si>
  <si>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</si>
  <si>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</si>
  <si>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</si>
  <si>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</si>
  <si>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</si>
  <si>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</si>
  <si>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</si>
  <si>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</si>
  <si>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</si>
  <si>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</si>
  <si>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</si>
  <si>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</si>
  <si>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</si>
  <si>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</si>
  <si>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</si>
  <si>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</si>
  <si>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</si>
  <si>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</si>
  <si>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</si>
  <si>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</si>
  <si>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</si>
  <si>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</si>
  <si>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</si>
  <si>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</si>
  <si>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</si>
  <si>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</si>
  <si>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</si>
  <si>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</si>
  <si>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</si>
  <si>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</si>
  <si>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</si>
  <si>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</si>
  <si>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</si>
  <si>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</si>
  <si>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</si>
  <si>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</si>
  <si>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</si>
  <si>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</si>
  <si>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</si>
  <si>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</si>
  <si>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</si>
  <si>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</si>
  <si>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</si>
  <si>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</si>
  <si>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</si>
  <si>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</si>
  <si>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</si>
  <si>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</si>
  <si>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</si>
  <si>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</si>
  <si>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</si>
  <si>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</si>
  <si>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</si>
  <si>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</si>
  <si>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</si>
  <si>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</si>
  <si>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</si>
  <si>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</si>
  <si>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</si>
  <si>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</si>
  <si>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</si>
  <si>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</si>
  <si>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</si>
  <si>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</si>
  <si>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</si>
  <si>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</si>
  <si>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</si>
  <si>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</si>
  <si>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</si>
  <si>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</si>
  <si>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</si>
  <si>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</si>
  <si>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</si>
  <si>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</si>
  <si>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</si>
  <si>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</si>
  <si>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</si>
  <si>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</si>
  <si>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</si>
  <si>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</si>
  <si>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</si>
  <si>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</si>
  <si>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</si>
  <si>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</si>
  <si>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</si>
  <si>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</si>
  <si>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</si>
  <si>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</si>
  <si>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</si>
  <si>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</si>
  <si>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</si>
  <si>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</si>
  <si>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</si>
  <si>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</si>
  <si>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</si>
  <si>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</si>
  <si>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</si>
  <si>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</si>
  <si>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</si>
  <si>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</si>
  <si>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</si>
  <si>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</si>
  <si>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</si>
  <si>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</si>
  <si>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</si>
  <si>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</si>
  <si>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</si>
  <si>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</si>
  <si>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</si>
  <si>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</si>
  <si>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</si>
  <si>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</si>
  <si>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</si>
  <si>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</si>
  <si>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</si>
  <si>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</si>
  <si>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</si>
  <si>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</si>
  <si>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</si>
  <si>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</si>
  <si>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</si>
  <si>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</si>
  <si>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</si>
  <si>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</si>
  <si>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</si>
  <si>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</si>
  <si>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</si>
  <si>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</si>
  <si>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</si>
  <si>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</si>
  <si>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</si>
  <si>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</si>
  <si>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</si>
  <si>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</si>
  <si>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</si>
  <si>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</si>
  <si>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</si>
  <si>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</si>
  <si>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</si>
  <si>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</si>
  <si>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</si>
  <si>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</si>
  <si>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</si>
  <si>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</si>
  <si>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</si>
  <si>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</si>
  <si>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</si>
  <si>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</si>
  <si>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</si>
  <si>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</si>
  <si>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</si>
  <si>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</si>
  <si>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</si>
  <si>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</si>
  <si>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</si>
  <si>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</si>
  <si>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</si>
  <si>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</si>
  <si>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</si>
  <si>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</si>
  <si>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</si>
  <si>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</si>
  <si>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</si>
  <si>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</si>
  <si>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</si>
  <si>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</si>
  <si>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</si>
  <si>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</si>
  <si>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</si>
  <si>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</si>
  <si>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</si>
  <si>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</si>
  <si>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</si>
  <si>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</si>
  <si>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</si>
  <si>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</si>
  <si>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</si>
  <si>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</si>
  <si>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</si>
  <si>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</si>
  <si>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</si>
  <si>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</si>
  <si>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</si>
  <si>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</si>
  <si>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</si>
  <si>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</si>
  <si>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</si>
  <si>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</si>
  <si>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</si>
  <si>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</si>
  <si>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</si>
  <si>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</si>
  <si>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</si>
  <si>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</si>
  <si>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</si>
  <si>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</si>
  <si>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</si>
  <si>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</si>
  <si>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</si>
  <si>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</si>
  <si>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</si>
  <si>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</si>
  <si>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</si>
  <si>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</si>
  <si>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</si>
  <si>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</si>
  <si>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</si>
  <si>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</si>
  <si>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</si>
  <si>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</si>
  <si>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</si>
  <si>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</si>
  <si>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</si>
  <si>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</si>
  <si>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</si>
  <si>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</si>
  <si>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</si>
  <si>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</si>
  <si>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</si>
  <si>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</si>
  <si>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</si>
  <si>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</si>
  <si>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</si>
  <si>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</si>
  <si>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</si>
  <si>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</si>
  <si>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</si>
  <si>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</si>
  <si>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</si>
  <si>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</si>
  <si>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</si>
  <si>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</si>
  <si>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</si>
  <si>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</si>
  <si>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</si>
  <si>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</si>
  <si>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</si>
  <si>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</si>
  <si>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</si>
  <si>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</si>
  <si>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</si>
  <si>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</si>
  <si>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</si>
  <si>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</si>
  <si>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</si>
  <si>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</si>
  <si>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</si>
  <si>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</si>
  <si>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</si>
  <si>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</si>
  <si>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</si>
  <si>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</si>
  <si>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</si>
  <si>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</si>
  <si>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</si>
  <si>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</si>
  <si>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</si>
  <si>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</si>
  <si>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</si>
  <si>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</si>
  <si>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</si>
  <si>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</si>
  <si>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</si>
  <si>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</si>
  <si>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</si>
  <si>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</si>
  <si>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</si>
  <si>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</si>
  <si>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</si>
  <si>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</si>
  <si>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</si>
  <si>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</si>
  <si>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</si>
  <si>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</si>
  <si>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</si>
  <si>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</si>
  <si>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</si>
  <si>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</si>
  <si>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</si>
  <si>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</si>
  <si>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</si>
  <si>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</si>
  <si>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</si>
  <si>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</si>
  <si>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</si>
  <si>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</si>
  <si>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</si>
  <si>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</si>
  <si>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</si>
  <si>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</si>
  <si>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</si>
  <si>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</si>
  <si>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</si>
  <si>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</si>
  <si>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</si>
  <si>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</si>
  <si>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</si>
  <si>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</si>
  <si>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</si>
  <si>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</si>
  <si>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</si>
  <si>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</si>
  <si>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</si>
  <si>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</si>
  <si>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</si>
  <si>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</si>
  <si>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</si>
  <si>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</si>
  <si>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</si>
  <si>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</si>
  <si>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</si>
  <si>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430-440</t>
  </si>
  <si>
    <t>POWERMECH</t>
  </si>
  <si>
    <t>3650-3690</t>
  </si>
  <si>
    <t>825-835</t>
  </si>
  <si>
    <t>Profiit of Rs.20/-</t>
  </si>
  <si>
    <t>300-330</t>
  </si>
  <si>
    <t>1495-1505</t>
  </si>
  <si>
    <t>AUTOAXLES</t>
  </si>
  <si>
    <t>2120-2130</t>
  </si>
  <si>
    <t>3100-3200</t>
  </si>
  <si>
    <t>1065-1105</t>
  </si>
  <si>
    <t>1200-1280</t>
  </si>
  <si>
    <t>5200-5400</t>
  </si>
  <si>
    <t>5750-6050</t>
  </si>
  <si>
    <t>CAPACITE</t>
  </si>
  <si>
    <t>1350-1400</t>
  </si>
  <si>
    <t>1500-1600</t>
  </si>
  <si>
    <t>3260-3280</t>
  </si>
  <si>
    <t>N</t>
  </si>
  <si>
    <t>905-975</t>
  </si>
  <si>
    <t>1100-1180</t>
  </si>
  <si>
    <t>SANSERA</t>
  </si>
  <si>
    <t>150-180</t>
  </si>
  <si>
    <t>842-864</t>
  </si>
  <si>
    <t>920-960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</si>
  <si>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</si>
  <si>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</si>
  <si>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</si>
  <si>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</si>
  <si>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</si>
  <si>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</si>
  <si>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</si>
  <si>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</si>
  <si>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</si>
  <si>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</si>
  <si>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</si>
  <si>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</si>
  <si>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</si>
  <si>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</si>
  <si>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</si>
  <si>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</si>
  <si>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</si>
  <si>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Rs.6/-</t>
  </si>
  <si>
    <t>171-189</t>
  </si>
  <si>
    <t>215-230</t>
  </si>
  <si>
    <t>ALSTONE</t>
  </si>
  <si>
    <t>Loss of Rs.110/-</t>
  </si>
  <si>
    <t>266-251.50</t>
  </si>
  <si>
    <t>280-320</t>
  </si>
  <si>
    <t>2080-2100</t>
  </si>
  <si>
    <t>JSWSTEEL MAR FUT</t>
  </si>
  <si>
    <t>831-847</t>
  </si>
  <si>
    <t>NIFTY MAR FUT</t>
  </si>
  <si>
    <t>153-155</t>
  </si>
  <si>
    <t>FEDERALBNK MAR FUT</t>
  </si>
  <si>
    <t>RELIANCE MAR FUT</t>
  </si>
  <si>
    <t>2976-3018</t>
  </si>
  <si>
    <t>NIFTY 22000 PE 07 MAR</t>
  </si>
  <si>
    <t>Profit of Rs.13.5/-</t>
  </si>
  <si>
    <t>22150-22000</t>
  </si>
  <si>
    <t>Profit of Rs.1.8/-</t>
  </si>
  <si>
    <t>Loss of Rs.33/-</t>
  </si>
  <si>
    <t>497.5-517.5</t>
  </si>
  <si>
    <t>560-600</t>
  </si>
  <si>
    <t>PIIND MAR FUT</t>
  </si>
  <si>
    <t>BANKNIFTY MAR FUT</t>
  </si>
  <si>
    <t>TITAN MAR FUT</t>
  </si>
  <si>
    <t>3750-3792</t>
  </si>
  <si>
    <t>47850-48200</t>
  </si>
  <si>
    <t>3835-3895</t>
  </si>
  <si>
    <t>Retail Research Technical Calls &amp; Fundamental Performance Report for the month of March-2024</t>
  </si>
  <si>
    <t>PIDILITIND MAR FUT</t>
  </si>
  <si>
    <t>2800-2842</t>
  </si>
  <si>
    <t>145-152</t>
  </si>
  <si>
    <t>144.5-151.5</t>
  </si>
  <si>
    <t>164-175</t>
  </si>
  <si>
    <t>Profit of Rs.165/-</t>
  </si>
  <si>
    <t>850-865</t>
  </si>
  <si>
    <t>Profit of Rs.26/-</t>
  </si>
  <si>
    <t>3800-4000</t>
  </si>
  <si>
    <t>Loss of Rs.39.5/-</t>
  </si>
  <si>
    <t>Profit of Rs.29.5/-</t>
  </si>
  <si>
    <t>Profit of Rs.154/-</t>
  </si>
  <si>
    <t>Profit of Rs.7.35/-</t>
  </si>
  <si>
    <t>FINNIFTY 21050 CE 05 MAR</t>
  </si>
  <si>
    <t>FINNIFTY 20850 PE 05 MAR</t>
  </si>
  <si>
    <t>MULTIPLIER SHARE &amp; STOCK ADVISORS PRIVATE LIMITED</t>
  </si>
  <si>
    <t>RASHMI LOHIA</t>
  </si>
  <si>
    <t>NIKHIL RAJESH SINGH</t>
  </si>
  <si>
    <t>LOTUSEYE</t>
  </si>
  <si>
    <t>SPL</t>
  </si>
  <si>
    <t>THINKINK</t>
  </si>
  <si>
    <t>QE SECURITIES LLP</t>
  </si>
  <si>
    <t>NK SECURITIES RESEARCH PRIVATE LIMITED</t>
  </si>
  <si>
    <t>GRAVITON RESEARCH CAPITAL LLP</t>
  </si>
  <si>
    <t>HRTI PRIVATE LIMITED</t>
  </si>
  <si>
    <t>ASHOKAMET</t>
  </si>
  <si>
    <t>Ashoka Metcast Limited</t>
  </si>
  <si>
    <t>ZENAB AIYUB YACOOBALI</t>
  </si>
  <si>
    <t>MANSI SHARE AND STOCK ADVISORS PVT LTD</t>
  </si>
  <si>
    <t>Lotus Eye Hosp &amp; Inst Ltd</t>
  </si>
  <si>
    <t>AAKRAYA RESEARCH LLP</t>
  </si>
  <si>
    <t>SMSPHARMA</t>
  </si>
  <si>
    <t>SMS Pharmaceuticals Limit</t>
  </si>
  <si>
    <t>TFCILTD</t>
  </si>
  <si>
    <t>Tourism Finance Corp</t>
  </si>
  <si>
    <t>NSE</t>
  </si>
  <si>
    <t>Profit of Rs.5/-</t>
  </si>
  <si>
    <t>48-52</t>
  </si>
  <si>
    <t>920-930</t>
  </si>
  <si>
    <t>BANKNIFTY 47300 CE 06 MAR</t>
  </si>
  <si>
    <t>380-500</t>
  </si>
  <si>
    <t>FINNIFTY 20850 CE 05 MAR</t>
  </si>
  <si>
    <t>60-90</t>
  </si>
  <si>
    <t>NIFTY 22500 CE 28 MAR</t>
  </si>
  <si>
    <t>200-150</t>
  </si>
  <si>
    <t>Loss of Rs.47.5/-</t>
  </si>
  <si>
    <t>Profit of Rs.15/-</t>
  </si>
  <si>
    <t>149-155</t>
  </si>
  <si>
    <t>168-180</t>
  </si>
  <si>
    <t>HDFCBANK MAR FUT</t>
  </si>
  <si>
    <t>1444-1446</t>
  </si>
  <si>
    <t>1463-1482</t>
  </si>
  <si>
    <t>37.3-41.30</t>
  </si>
  <si>
    <t>SAHASTRAA ADVISORS PRIVATE LIMITED</t>
  </si>
  <si>
    <t>CGFL</t>
  </si>
  <si>
    <t>SHERWOOD SECURITIES PVT LTD</t>
  </si>
  <si>
    <t>ALLIED COMMODITIES PRIVATE LIMITED</t>
  </si>
  <si>
    <t>VARSHABEN JIGNESHKUMAR THOBHANI</t>
  </si>
  <si>
    <t>JIGNESH AMRUTLAL THOBHANI</t>
  </si>
  <si>
    <t>DELTA</t>
  </si>
  <si>
    <t>DPL</t>
  </si>
  <si>
    <t>SAUMIL ARVINDBHAI BHAVNAGARI</t>
  </si>
  <si>
    <t>CHANDAN CHAURASIYA</t>
  </si>
  <si>
    <t>RAMINFO</t>
  </si>
  <si>
    <t>RAVI SHANKARAN</t>
  </si>
  <si>
    <t>SCARNOSE</t>
  </si>
  <si>
    <t>DAKSHABEN MAHESHKUMAR PURABIYA</t>
  </si>
  <si>
    <t>SKL</t>
  </si>
  <si>
    <t>EMKAY COMMERCIAL COMPANY LIMITED</t>
  </si>
  <si>
    <t>VEERHEALTH</t>
  </si>
  <si>
    <t>MAHASUKLAL SHAH HUF</t>
  </si>
  <si>
    <t>SANKAR S</t>
  </si>
  <si>
    <t>SAURABH TRIPATHI</t>
  </si>
  <si>
    <t>BLSE</t>
  </si>
  <si>
    <t>BLS E-Services Limited</t>
  </si>
  <si>
    <t>SW CAPITAL PRIVATE LIMITED</t>
  </si>
  <si>
    <t>EXICOM</t>
  </si>
  <si>
    <t>Exicom Tele Systems Ltd</t>
  </si>
  <si>
    <t>KARNIKA</t>
  </si>
  <si>
    <t>Karnika Industries Ltd</t>
  </si>
  <si>
    <t>RPPL</t>
  </si>
  <si>
    <t>Rajshree PolyPack Ltd</t>
  </si>
  <si>
    <t>SILGO-RE</t>
  </si>
  <si>
    <t>Silgo Retail Limited</t>
  </si>
  <si>
    <t>FSC</t>
  </si>
  <si>
    <t>Future Supp Chain Sol Ltd</t>
  </si>
  <si>
    <t>IDBI TRUSTEESHIP SERVICES LTD</t>
  </si>
  <si>
    <t>YUGA STOCKS AND COMMODITIES PRIVATE LIMITED  .</t>
  </si>
  <si>
    <t>Loss of Rs.18/-</t>
  </si>
  <si>
    <t>2815-2945</t>
  </si>
  <si>
    <t>3150-3350</t>
  </si>
  <si>
    <t>241.5-251.5</t>
  </si>
  <si>
    <t>275-300</t>
  </si>
  <si>
    <t>TCS MAR FUT</t>
  </si>
  <si>
    <t>4085-4145</t>
  </si>
  <si>
    <t>3415-3555</t>
  </si>
  <si>
    <t>INFY MAR FUT</t>
  </si>
  <si>
    <t>1617-1619</t>
  </si>
  <si>
    <t>1644-1671</t>
  </si>
  <si>
    <t>ITC MAR FUT</t>
  </si>
  <si>
    <t>410-411</t>
  </si>
  <si>
    <t>417-424</t>
  </si>
  <si>
    <t>22580-22600</t>
  </si>
  <si>
    <t>22700-22800</t>
  </si>
  <si>
    <t>Profit of Rs.48/-</t>
  </si>
  <si>
    <t>ABCGAS</t>
  </si>
  <si>
    <t>SYAMALPRASAD DWARKAPRASAD SHOREWALA</t>
  </si>
  <si>
    <t>ARJUN LEASING AND FINANCE PVT LTD .</t>
  </si>
  <si>
    <t>ACESOFT</t>
  </si>
  <si>
    <t>IRFAN FAKHRI KARIMI</t>
  </si>
  <si>
    <t>AMIC</t>
  </si>
  <si>
    <t>MERU INVESTMENT FUND PCC-CELL 1</t>
  </si>
  <si>
    <t>ARISE</t>
  </si>
  <si>
    <t>SUMANCHEPURI</t>
  </si>
  <si>
    <t>SANDEEP SALUJA</t>
  </si>
  <si>
    <t>BAZELINTER</t>
  </si>
  <si>
    <t>DHIRAJLAL SHIVABHAI VEKARIYA</t>
  </si>
  <si>
    <t>CARTRADE</t>
  </si>
  <si>
    <t>MCP3 SPV LLC</t>
  </si>
  <si>
    <t>SPRINGFIELD VENTURE INTERNATIONAL</t>
  </si>
  <si>
    <t>ICICI PRUDENTIAL ASSET MANAGEMENT COMPANY LIMITED</t>
  </si>
  <si>
    <t>ICICI PRUDENTIAL MUTUAL FUND</t>
  </si>
  <si>
    <t>INDIAN INFOTECH &amp; SOFTWARE LTD</t>
  </si>
  <si>
    <t>CRESSAN</t>
  </si>
  <si>
    <t>GEETANJALI GUNAJI MEDHEKAR</t>
  </si>
  <si>
    <t>NAV CAPITAL VCC - NAV CAPITAL EMERGING STAR FUND</t>
  </si>
  <si>
    <t>PUNAMCHOUDHURY</t>
  </si>
  <si>
    <t>PRIYAGOYAL</t>
  </si>
  <si>
    <t>ANILKUMAR</t>
  </si>
  <si>
    <t>ASHOK KUMAR</t>
  </si>
  <si>
    <t>SURA TRADE LINKS PRIVATE LIMITED</t>
  </si>
  <si>
    <t>MANIKARAN MERCANTILE PRIVATE LIMITED .</t>
  </si>
  <si>
    <t>HITESHKUMAR BHIKHABHAI SUTARIYA</t>
  </si>
  <si>
    <t>GARMNTMNTR</t>
  </si>
  <si>
    <t>PREM AGGARWAL</t>
  </si>
  <si>
    <t>SHIKHA AGGARWAL</t>
  </si>
  <si>
    <t>ARUN KUMAR GANERIWALA</t>
  </si>
  <si>
    <t>GSLSEC</t>
  </si>
  <si>
    <t>DORNI VINIMOY PRIVATE LIMITED</t>
  </si>
  <si>
    <t>IFINSER</t>
  </si>
  <si>
    <t>LAXMAN SOPAN WAGHMODE</t>
  </si>
  <si>
    <t>LAFFANSQ</t>
  </si>
  <si>
    <t>QUANTSEYE AI PRIVATE LIMITED</t>
  </si>
  <si>
    <t>NATURAL</t>
  </si>
  <si>
    <t>HEMA JAYPRAKASH BHAVSAR</t>
  </si>
  <si>
    <t>NIVAKA</t>
  </si>
  <si>
    <t>INVESTI GLOBAL OPPORTUNITY FUND PCC - CELL 1</t>
  </si>
  <si>
    <t>NVENTURES</t>
  </si>
  <si>
    <t>MONEYSTAR TRADELINK PRIVATE LIMITED</t>
  </si>
  <si>
    <t>OBCL</t>
  </si>
  <si>
    <t>RACONTEUR</t>
  </si>
  <si>
    <t>VIVEK KANDA</t>
  </si>
  <si>
    <t>RGRL</t>
  </si>
  <si>
    <t>AASHABEN BARIA</t>
  </si>
  <si>
    <t>ROSEMER</t>
  </si>
  <si>
    <t>PATHIK MAYURBHAI PARIKH</t>
  </si>
  <si>
    <t>SAMPRE</t>
  </si>
  <si>
    <t>RAJESH JOSEPH</t>
  </si>
  <si>
    <t>MABLE RAJESH</t>
  </si>
  <si>
    <t>PARTON TRADERS PRIVATE LIMITED</t>
  </si>
  <si>
    <t>SPECFOOD</t>
  </si>
  <si>
    <t>GUTTIKONDA VARA LAKSHMI</t>
  </si>
  <si>
    <t>HEENA BIREN GANDHI</t>
  </si>
  <si>
    <t>BIREN P.GANDHI HUF</t>
  </si>
  <si>
    <t>SSLFINANCE</t>
  </si>
  <si>
    <t>PREETI BHAUKA</t>
  </si>
  <si>
    <t>VIVEK KUMAR BHAUKA</t>
  </si>
  <si>
    <t>SUDAI</t>
  </si>
  <si>
    <t>DINA BHAVESH MAMNIA</t>
  </si>
  <si>
    <t>SUPERTEX</t>
  </si>
  <si>
    <t>TAAZAINT</t>
  </si>
  <si>
    <t>DONNYWELL PUWEIN</t>
  </si>
  <si>
    <t>DHULIPALA N V S MAHAVEER KAUSHIK</t>
  </si>
  <si>
    <t>TASTYBITE</t>
  </si>
  <si>
    <t>THE JUPITER GLOBAL FUND-JUPITER INDIA SELECT</t>
  </si>
  <si>
    <t>JUPITER SOUTH ASIA INVESTMENT COMPANY LIMITED</t>
  </si>
  <si>
    <t>PIYUSH SECURITIES PVT LTD</t>
  </si>
  <si>
    <t>SUNFLOWER BROKING PRIVATE LIMITED</t>
  </si>
  <si>
    <t>YASHWANTBHAI A THAKKER</t>
  </si>
  <si>
    <t>LAXMI EXPORTS</t>
  </si>
  <si>
    <t>TIRTPLS</t>
  </si>
  <si>
    <t>VARIS MAHENDRABHAI DOSHI</t>
  </si>
  <si>
    <t>TLL</t>
  </si>
  <si>
    <t>MAYURKUMAR MANSUKHBHAI GAJERA</t>
  </si>
  <si>
    <t>VIRGOGLOB</t>
  </si>
  <si>
    <t>GOURAVKUMAR</t>
  </si>
  <si>
    <t>MORGAN STANLEY ASIA (SINGAPORE) PTE.</t>
  </si>
  <si>
    <t>ANTFIN SINGAPORE HOLDING PTE. LTD.</t>
  </si>
  <si>
    <t>COLUMBIA PETRO CHEM PRIVATE LIMITED</t>
  </si>
  <si>
    <t>CITADEL SECURITIES INDIA MARKETS PRIVATE LIMITED</t>
  </si>
  <si>
    <t>BOHRAIND</t>
  </si>
  <si>
    <t>Bohra Industries Limited</t>
  </si>
  <si>
    <t>MADHU   PARWAL</t>
  </si>
  <si>
    <t>DOLLAR</t>
  </si>
  <si>
    <t>Dollar Industries Limited</t>
  </si>
  <si>
    <t>FIDELITY FUNDS ASIAN SMALLER COMPANIES POOL</t>
  </si>
  <si>
    <t>GLOBE</t>
  </si>
  <si>
    <t>Globe Textiles (I) Ltd.</t>
  </si>
  <si>
    <t>AVANCE VENTURES PRIVATE LIMITED</t>
  </si>
  <si>
    <t>IBREALEST</t>
  </si>
  <si>
    <t>Indiabulls Real Estate Li</t>
  </si>
  <si>
    <t>INDTERRAIN</t>
  </si>
  <si>
    <t>Ind Terrain Fashions Ltd</t>
  </si>
  <si>
    <t>POLARIS BANYAN HOLDING PRIVATE LTD</t>
  </si>
  <si>
    <t>IPL</t>
  </si>
  <si>
    <t>India Pesticides Limited</t>
  </si>
  <si>
    <t>VT CAPITAL MARKET PVT LTD</t>
  </si>
  <si>
    <t>KTL</t>
  </si>
  <si>
    <t>Kalahridhaan Trendz Ltd</t>
  </si>
  <si>
    <t>LEXUS</t>
  </si>
  <si>
    <t>Lexus Granito (India) Ltd</t>
  </si>
  <si>
    <t>PIYUSH J SHAH HUF</t>
  </si>
  <si>
    <t>MATALIA STOCK BROKING PRIVATE LIMITED</t>
  </si>
  <si>
    <t>MANAS ASHOK MADRECHA</t>
  </si>
  <si>
    <t>Mahanagar Gas Ltd.</t>
  </si>
  <si>
    <t>NRL</t>
  </si>
  <si>
    <t>Nupur Recyclers Limited</t>
  </si>
  <si>
    <t>SS CORPORATE SECURITIES LIMITED</t>
  </si>
  <si>
    <t>RBL Bank Limited</t>
  </si>
  <si>
    <t>MATHEW  CYRIAC</t>
  </si>
  <si>
    <t>XTX MARKETS LLP</t>
  </si>
  <si>
    <t>JAINAM BROKING LIMITED</t>
  </si>
  <si>
    <t>SADHAV</t>
  </si>
  <si>
    <t>Sadhav Shipping Limited</t>
  </si>
  <si>
    <t>SECURCRED</t>
  </si>
  <si>
    <t>SecUR Credentials Limited</t>
  </si>
  <si>
    <t>HARSHAWARDHAN HANMANT SABALE</t>
  </si>
  <si>
    <t>SEITINVIT</t>
  </si>
  <si>
    <t>Sustainable Energy Infra</t>
  </si>
  <si>
    <t>LARSEN &amp; TOUBRO LIMITED</t>
  </si>
  <si>
    <t>SANJIV KUMAR</t>
  </si>
  <si>
    <t>ANANT WEALTH CONSULTANTS PRIVATE LIMITED</t>
  </si>
  <si>
    <t>VIKASECO</t>
  </si>
  <si>
    <t>Vikas EcoTech Limited</t>
  </si>
  <si>
    <t>VISHWAS FINCAP SERVICES PRIVATE LIMITED</t>
  </si>
  <si>
    <t>ATALREAL</t>
  </si>
  <si>
    <t>Atal Realtech Limited</t>
  </si>
  <si>
    <t>KAUSHIK MAHESH WAGHELA</t>
  </si>
  <si>
    <t>BAJRANG KUMAR GUPTA</t>
  </si>
  <si>
    <t>ESSENTIA</t>
  </si>
  <si>
    <t>Integra Essentia Limited</t>
  </si>
  <si>
    <t>NEETU BAFNA</t>
  </si>
  <si>
    <t>PIYUSH JASHWANTLAL SHAH</t>
  </si>
  <si>
    <t>Samvrdhna Mthrsn Intl Ltd</t>
  </si>
  <si>
    <t>SUMITOMO WIRING SYSTEMS LIMITED</t>
  </si>
  <si>
    <t>SATISH SINGHAL</t>
  </si>
  <si>
    <t>Orissa Bengal Carrier Ltd</t>
  </si>
  <si>
    <t>GRETEX SHARE BROKING LIMITED</t>
  </si>
  <si>
    <t>L &amp; T WELFARE COMPANY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</si>
</sst>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5" borderId="33" applyNumberFormat="0" applyAlignment="0" applyProtection="0"/>
    <xf numFmtId="0" fontId="47" fillId="16" borderId="34" applyNumberFormat="0" applyAlignment="0" applyProtection="0"/>
    <xf numFmtId="0" fontId="48" fillId="16" borderId="33" applyNumberFormat="0" applyAlignment="0" applyProtection="0"/>
    <xf numFmtId="0" fontId="49" fillId="0" borderId="35" applyNumberFormat="0" applyFill="0" applyAlignment="0" applyProtection="0"/>
    <xf numFmtId="0" fontId="50" fillId="17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8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56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3" fillId="0" borderId="22" xfId="0" applyFont="1" applyBorder="1" applyAlignment="1">
      <alignment horizontal="left"/>
    </xf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5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43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2" fontId="37" fillId="11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7" fillId="45" borderId="29" xfId="0" applyFont="1" applyFill="1" applyBorder="1" applyAlignment="1">
      <alignment horizontal="center" vertical="center"/>
    </xf>
    <xf numFmtId="16" fontId="36" fillId="45" borderId="22" xfId="0" applyNumberFormat="1" applyFont="1" applyFill="1" applyBorder="1" applyAlignment="1">
      <alignment horizontal="center" vertical="center"/>
    </xf>
    <xf numFmtId="0" fontId="36" fillId="45" borderId="0" xfId="0" applyFont="1" applyFill="1"/>
    <xf numFmtId="0" fontId="3" fillId="45" borderId="0" xfId="0" applyFont="1" applyFill="1" applyAlignment="1">
      <alignment horizontal="center"/>
    </xf>
    <xf numFmtId="0" fontId="3" fillId="45" borderId="0" xfId="0" applyFont="1" applyFill="1"/>
    <xf numFmtId="0" fontId="36" fillId="45" borderId="0" xfId="0" applyFont="1" applyFill="1" applyAlignment="1">
      <alignment horizontal="center" vertical="center"/>
    </xf>
    <xf numFmtId="165" fontId="36" fillId="45" borderId="0" xfId="0" applyNumberFormat="1" applyFont="1" applyFill="1" applyAlignment="1">
      <alignment horizontal="center" vertical="center"/>
    </xf>
    <xf numFmtId="0" fontId="0" fillId="45" borderId="0" xfId="0" applyFill="1"/>
    <xf numFmtId="2" fontId="37" fillId="45" borderId="29" xfId="0" applyNumberFormat="1" applyFont="1" applyFill="1" applyBorder="1" applyAlignment="1">
      <alignment horizontal="center" vertical="center"/>
    </xf>
    <xf numFmtId="166" fontId="36" fillId="45" borderId="29" xfId="0" applyNumberFormat="1" applyFont="1" applyFill="1" applyBorder="1" applyAlignment="1">
      <alignment horizontal="center" vertical="center"/>
    </xf>
    <xf numFmtId="2" fontId="36" fillId="45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6" fontId="36" fillId="44" borderId="29" xfId="0" applyNumberFormat="1" applyFont="1" applyFill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65" fontId="36" fillId="0" borderId="7" xfId="0" applyNumberFormat="1" applyFont="1" applyBorder="1" applyAlignment="1">
      <alignment horizontal="center" vertical="center"/>
    </xf>
    <xf numFmtId="0" fontId="36" fillId="0" borderId="7" xfId="0" applyFont="1" applyBorder="1"/>
    <xf numFmtId="0" fontId="37" fillId="0" borderId="7" xfId="0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10" fontId="37" fillId="0" borderId="39" xfId="0" applyNumberFormat="1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/>
    </xf>
    <xf numFmtId="16" fontId="37" fillId="0" borderId="39" xfId="0" applyNumberFormat="1" applyFont="1" applyBorder="1" applyAlignment="1">
      <alignment horizontal="center" vertical="center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0" fontId="37" fillId="6" borderId="29" xfId="0" applyFont="1" applyFill="1" applyBorder="1" applyAlignment="1">
      <alignment horizontal="center" vertical="center"/>
    </xf>
    <xf numFmtId="2" fontId="37" fillId="6" borderId="29" xfId="0" applyNumberFormat="1" applyFont="1" applyFill="1" applyBorder="1" applyAlignment="1">
      <alignment horizontal="center" vertical="center"/>
    </xf>
    <xf numFmtId="166" fontId="36" fillId="6" borderId="29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47" borderId="39" xfId="0" applyFont="1" applyFill="1" applyBorder="1" applyAlignment="1">
      <alignment horizontal="center" vertical="center"/>
    </xf>
    <xf numFmtId="0" fontId="37" fillId="47" borderId="40" xfId="0" applyFont="1" applyFill="1" applyBorder="1" applyAlignment="1">
      <alignment horizontal="center" vertical="center"/>
    </xf>
    <xf numFmtId="16" fontId="36" fillId="46" borderId="39" xfId="0" applyNumberFormat="1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166" fontId="36" fillId="47" borderId="40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213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C22" sqref="C22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45358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45358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9" t="s">
        <v>16</v>
      </c>
      <c r="B9" s="341" t="s">
        <v>17</v>
      </c>
      <c r="C9" s="341" t="s">
        <v>18</v>
      </c>
      <c r="D9" s="341" t="s">
        <v>19</v>
      </c>
      <c r="E9" s="26" t="s">
        <v>20</v>
      </c>
      <c r="F9" s="26" t="s">
        <v>21</v>
      </c>
      <c r="G9" s="336" t="s">
        <v>22</v>
      </c>
      <c r="H9" s="337"/>
      <c r="I9" s="338"/>
      <c r="J9" s="336" t="s">
        <v>23</v>
      </c>
      <c r="K9" s="337"/>
      <c r="L9" s="338"/>
      <c r="M9" s="26"/>
      <c r="N9" s="27"/>
      <c r="O9" s="27"/>
      <c r="P9" s="27"/>
    </row>
    <row r="10" spans="1:16" ht="38.25">
      <c r="A10" s="340"/>
      <c r="B10" s="342"/>
      <c r="C10" s="342"/>
      <c r="D10" s="342"/>
      <c r="E10" s="28" t="s">
        <v>24</v>
      </c>
      <c r="F10" s="28" t="s">
        <v>24</v>
      </c>
      <c r="G10" s="238" t="s">
        <v>25</v>
      </c>
      <c r="H10" s="238" t="s">
        <v>26</v>
      </c>
      <c r="I10" s="238" t="s">
        <v>27</v>
      </c>
      <c r="J10" s="238" t="s">
        <v>28</v>
      </c>
      <c r="K10" s="238" t="s">
        <v>29</v>
      </c>
      <c r="L10" s="238" t="s">
        <v>30</v>
      </c>
      <c r="M10" s="238" t="s">
        <v>31</v>
      </c>
      <c r="N10" s="29" t="s">
        <v>32</v>
      </c>
      <c r="O10" s="29" t="s">
        <v>33</v>
      </c>
      <c r="P10" s="30" t="s">
        <v>840</v>
      </c>
    </row>
    <row r="11" spans="1:16" ht="12.75" customHeight="1">
      <c r="A11" s="245">
        <v>1</v>
      </c>
      <c r="B11" s="258" t="s">
        <v>34</v>
      </c>
      <c r="C11" s="235" t="s">
        <v>35</v>
      </c>
      <c r="D11" s="249">
        <v>45379</v>
      </c>
      <c r="E11" s="235">
        <v>22593.05</v>
      </c>
      <c r="F11" s="235">
        <v>22506.683333333334</v>
      </c>
      <c r="G11" s="234">
        <v>22408.366666666669</v>
      </c>
      <c r="H11" s="234">
        <v>22223.683333333334</v>
      </c>
      <c r="I11" s="234">
        <v>22125.366666666669</v>
      </c>
      <c r="J11" s="234">
        <v>22691.366666666669</v>
      </c>
      <c r="K11" s="234">
        <v>22789.683333333334</v>
      </c>
      <c r="L11" s="234">
        <v>22974.366666666669</v>
      </c>
      <c r="M11" s="233">
        <v>22605</v>
      </c>
      <c r="N11" s="233">
        <v>22322</v>
      </c>
      <c r="O11" s="233">
        <v>16095650</v>
      </c>
      <c r="P11" s="236">
        <v>7.7165285827098362E-2</v>
      </c>
    </row>
    <row r="12" spans="1:16" ht="12.75" customHeight="1">
      <c r="A12" s="245">
        <v>2</v>
      </c>
      <c r="B12" s="258" t="s">
        <v>34</v>
      </c>
      <c r="C12" s="235" t="s">
        <v>36</v>
      </c>
      <c r="D12" s="249">
        <v>45378</v>
      </c>
      <c r="E12" s="235">
        <v>48117.45</v>
      </c>
      <c r="F12" s="235">
        <v>48055.9</v>
      </c>
      <c r="G12" s="234">
        <v>47766.850000000006</v>
      </c>
      <c r="H12" s="234">
        <v>47416.250000000007</v>
      </c>
      <c r="I12" s="234">
        <v>47127.200000000012</v>
      </c>
      <c r="J12" s="234">
        <v>48406.5</v>
      </c>
      <c r="K12" s="234">
        <v>48695.55</v>
      </c>
      <c r="L12" s="234">
        <v>49046.149999999994</v>
      </c>
      <c r="M12" s="233">
        <v>48344.95</v>
      </c>
      <c r="N12" s="233">
        <v>47705.3</v>
      </c>
      <c r="O12" s="233">
        <v>4755585</v>
      </c>
      <c r="P12" s="236">
        <v>-2.234454260912469E-2</v>
      </c>
    </row>
    <row r="13" spans="1:16" ht="12.75" customHeight="1">
      <c r="A13" s="245">
        <v>3</v>
      </c>
      <c r="B13" s="258" t="s">
        <v>34</v>
      </c>
      <c r="C13" s="257" t="s">
        <v>37</v>
      </c>
      <c r="D13" s="251">
        <v>45377</v>
      </c>
      <c r="E13" s="250">
        <v>21063.75</v>
      </c>
      <c r="F13" s="250">
        <v>21043.733333333334</v>
      </c>
      <c r="G13" s="252">
        <v>20935.566666666666</v>
      </c>
      <c r="H13" s="252">
        <v>20807.383333333331</v>
      </c>
      <c r="I13" s="252">
        <v>20699.216666666664</v>
      </c>
      <c r="J13" s="252">
        <v>21171.916666666668</v>
      </c>
      <c r="K13" s="252">
        <v>21280.083333333332</v>
      </c>
      <c r="L13" s="252">
        <v>21408.26666666667</v>
      </c>
      <c r="M13" s="253">
        <v>21151.9</v>
      </c>
      <c r="N13" s="253">
        <v>20915.55</v>
      </c>
      <c r="O13" s="253">
        <v>85240</v>
      </c>
      <c r="P13" s="254">
        <v>-3.1803725579282141E-2</v>
      </c>
    </row>
    <row r="14" spans="1:16" ht="12.75" customHeight="1">
      <c r="A14" s="245">
        <v>4</v>
      </c>
      <c r="B14" s="258" t="s">
        <v>34</v>
      </c>
      <c r="C14" s="257" t="s">
        <v>38</v>
      </c>
      <c r="D14" s="251">
        <v>45373</v>
      </c>
      <c r="E14" s="250">
        <v>10884.85</v>
      </c>
      <c r="F14" s="250">
        <v>10852.733333333334</v>
      </c>
      <c r="G14" s="252">
        <v>10755.416666666668</v>
      </c>
      <c r="H14" s="252">
        <v>10625.983333333334</v>
      </c>
      <c r="I14" s="252">
        <v>10528.666666666668</v>
      </c>
      <c r="J14" s="252">
        <v>10982.166666666668</v>
      </c>
      <c r="K14" s="252">
        <v>11079.483333333334</v>
      </c>
      <c r="L14" s="252">
        <v>11208.916666666668</v>
      </c>
      <c r="M14" s="253">
        <v>10950.05</v>
      </c>
      <c r="N14" s="253">
        <v>10723.3</v>
      </c>
      <c r="O14" s="253">
        <v>1168575</v>
      </c>
      <c r="P14" s="254">
        <v>0.18622002283974115</v>
      </c>
    </row>
    <row r="15" spans="1:16" ht="12.75" customHeight="1">
      <c r="A15" s="245">
        <v>5</v>
      </c>
      <c r="B15" s="258" t="s">
        <v>39</v>
      </c>
      <c r="C15" s="250" t="s">
        <v>40</v>
      </c>
      <c r="D15" s="251">
        <v>45379</v>
      </c>
      <c r="E15" s="250">
        <v>657.85</v>
      </c>
      <c r="F15" s="250">
        <v>654.63333333333333</v>
      </c>
      <c r="G15" s="252">
        <v>643.36666666666667</v>
      </c>
      <c r="H15" s="252">
        <v>628.88333333333333</v>
      </c>
      <c r="I15" s="252">
        <v>617.61666666666667</v>
      </c>
      <c r="J15" s="252">
        <v>669.11666666666667</v>
      </c>
      <c r="K15" s="252">
        <v>680.38333333333333</v>
      </c>
      <c r="L15" s="252">
        <v>694.86666666666667</v>
      </c>
      <c r="M15" s="253">
        <v>665.9</v>
      </c>
      <c r="N15" s="253">
        <v>640.15</v>
      </c>
      <c r="O15" s="253">
        <v>14062000</v>
      </c>
      <c r="P15" s="254">
        <v>-2.0580512383791072E-3</v>
      </c>
    </row>
    <row r="16" spans="1:16" ht="12.75" customHeight="1">
      <c r="A16" s="245">
        <v>6</v>
      </c>
      <c r="B16" s="258" t="s">
        <v>41</v>
      </c>
      <c r="C16" s="255" t="s">
        <v>42</v>
      </c>
      <c r="D16" s="251">
        <v>45379</v>
      </c>
      <c r="E16" s="250">
        <v>5722.4</v>
      </c>
      <c r="F16" s="250">
        <v>5687.3833333333341</v>
      </c>
      <c r="G16" s="252">
        <v>5639.1166666666686</v>
      </c>
      <c r="H16" s="252">
        <v>5555.8333333333348</v>
      </c>
      <c r="I16" s="252">
        <v>5507.5666666666693</v>
      </c>
      <c r="J16" s="252">
        <v>5770.6666666666679</v>
      </c>
      <c r="K16" s="252">
        <v>5818.9333333333325</v>
      </c>
      <c r="L16" s="252">
        <v>5902.2166666666672</v>
      </c>
      <c r="M16" s="253">
        <v>5735.65</v>
      </c>
      <c r="N16" s="253">
        <v>5604.1</v>
      </c>
      <c r="O16" s="253">
        <v>1334000</v>
      </c>
      <c r="P16" s="254">
        <v>-3.3858410284265797E-2</v>
      </c>
    </row>
    <row r="17" spans="1:16" ht="12.75" customHeight="1">
      <c r="A17" s="245">
        <v>7</v>
      </c>
      <c r="B17" s="258" t="s">
        <v>43</v>
      </c>
      <c r="C17" s="255" t="s">
        <v>44</v>
      </c>
      <c r="D17" s="251">
        <v>45379</v>
      </c>
      <c r="E17" s="250">
        <v>27508.45</v>
      </c>
      <c r="F17" s="250">
        <v>27452.583333333332</v>
      </c>
      <c r="G17" s="252">
        <v>27181.916666666664</v>
      </c>
      <c r="H17" s="252">
        <v>26855.383333333331</v>
      </c>
      <c r="I17" s="252">
        <v>26584.716666666664</v>
      </c>
      <c r="J17" s="252">
        <v>27779.116666666665</v>
      </c>
      <c r="K17" s="252">
        <v>28049.783333333329</v>
      </c>
      <c r="L17" s="252">
        <v>28376.316666666666</v>
      </c>
      <c r="M17" s="253">
        <v>27723.25</v>
      </c>
      <c r="N17" s="253">
        <v>27126.05</v>
      </c>
      <c r="O17" s="253">
        <v>197280</v>
      </c>
      <c r="P17" s="254">
        <v>1.6697588126159554E-2</v>
      </c>
    </row>
    <row r="18" spans="1:16" ht="12.75" customHeight="1">
      <c r="A18" s="245">
        <v>8</v>
      </c>
      <c r="B18" s="258" t="s">
        <v>45</v>
      </c>
      <c r="C18" s="256" t="s">
        <v>46</v>
      </c>
      <c r="D18" s="251">
        <v>45379</v>
      </c>
      <c r="E18" s="250">
        <v>181.6</v>
      </c>
      <c r="F18" s="250">
        <v>182.04999999999998</v>
      </c>
      <c r="G18" s="252">
        <v>171.19999999999996</v>
      </c>
      <c r="H18" s="252">
        <v>160.79999999999998</v>
      </c>
      <c r="I18" s="252">
        <v>149.94999999999996</v>
      </c>
      <c r="J18" s="252">
        <v>192.44999999999996</v>
      </c>
      <c r="K18" s="252">
        <v>203.29999999999998</v>
      </c>
      <c r="L18" s="252">
        <v>213.69999999999996</v>
      </c>
      <c r="M18" s="253">
        <v>192.9</v>
      </c>
      <c r="N18" s="253">
        <v>171.65</v>
      </c>
      <c r="O18" s="253">
        <v>61408800</v>
      </c>
      <c r="P18" s="254">
        <v>2.174303683737646E-2</v>
      </c>
    </row>
    <row r="19" spans="1:16" ht="12.75" customHeight="1">
      <c r="A19" s="245">
        <v>9</v>
      </c>
      <c r="B19" s="258" t="s">
        <v>47</v>
      </c>
      <c r="C19" s="253" t="s">
        <v>48</v>
      </c>
      <c r="D19" s="251">
        <v>45379</v>
      </c>
      <c r="E19" s="250">
        <v>225</v>
      </c>
      <c r="F19" s="250">
        <v>228.11666666666665</v>
      </c>
      <c r="G19" s="252">
        <v>219.83333333333329</v>
      </c>
      <c r="H19" s="252">
        <v>214.66666666666663</v>
      </c>
      <c r="I19" s="252">
        <v>206.38333333333327</v>
      </c>
      <c r="J19" s="252">
        <v>233.2833333333333</v>
      </c>
      <c r="K19" s="252">
        <v>241.56666666666666</v>
      </c>
      <c r="L19" s="252">
        <v>246.73333333333332</v>
      </c>
      <c r="M19" s="253">
        <v>236.4</v>
      </c>
      <c r="N19" s="253">
        <v>222.95</v>
      </c>
      <c r="O19" s="253">
        <v>47483800</v>
      </c>
      <c r="P19" s="254">
        <v>9.0914521235290605E-2</v>
      </c>
    </row>
    <row r="20" spans="1:16" ht="12.75" customHeight="1">
      <c r="A20" s="245">
        <v>10</v>
      </c>
      <c r="B20" s="258" t="s">
        <v>49</v>
      </c>
      <c r="C20" s="250" t="s">
        <v>50</v>
      </c>
      <c r="D20" s="251">
        <v>45379</v>
      </c>
      <c r="E20" s="250">
        <v>2652.9</v>
      </c>
      <c r="F20" s="250">
        <v>2649.4</v>
      </c>
      <c r="G20" s="252">
        <v>2609.15</v>
      </c>
      <c r="H20" s="252">
        <v>2565.4</v>
      </c>
      <c r="I20" s="252">
        <v>2525.15</v>
      </c>
      <c r="J20" s="252">
        <v>2693.15</v>
      </c>
      <c r="K20" s="252">
        <v>2733.4</v>
      </c>
      <c r="L20" s="252">
        <v>2777.15</v>
      </c>
      <c r="M20" s="253">
        <v>2689.65</v>
      </c>
      <c r="N20" s="253">
        <v>2605.65</v>
      </c>
      <c r="O20" s="253">
        <v>4719000</v>
      </c>
      <c r="P20" s="254">
        <v>-8.2592522539562448E-3</v>
      </c>
    </row>
    <row r="21" spans="1:16" ht="12.75" customHeight="1">
      <c r="A21" s="245">
        <v>11</v>
      </c>
      <c r="B21" s="258" t="s">
        <v>45</v>
      </c>
      <c r="C21" s="250" t="s">
        <v>51</v>
      </c>
      <c r="D21" s="251">
        <v>45379</v>
      </c>
      <c r="E21" s="250">
        <v>3257.45</v>
      </c>
      <c r="F21" s="250">
        <v>3265.6</v>
      </c>
      <c r="G21" s="252">
        <v>3191.2</v>
      </c>
      <c r="H21" s="252">
        <v>3124.95</v>
      </c>
      <c r="I21" s="252">
        <v>3050.5499999999997</v>
      </c>
      <c r="J21" s="252">
        <v>3331.85</v>
      </c>
      <c r="K21" s="252">
        <v>3406.2500000000005</v>
      </c>
      <c r="L21" s="252">
        <v>3472.5</v>
      </c>
      <c r="M21" s="253">
        <v>3340</v>
      </c>
      <c r="N21" s="253">
        <v>3199.35</v>
      </c>
      <c r="O21" s="253">
        <v>17082900</v>
      </c>
      <c r="P21" s="254">
        <v>5.731951871657754E-2</v>
      </c>
    </row>
    <row r="22" spans="1:16" ht="12.75" customHeight="1">
      <c r="A22" s="245">
        <v>12</v>
      </c>
      <c r="B22" s="258" t="s">
        <v>45</v>
      </c>
      <c r="C22" s="250" t="s">
        <v>52</v>
      </c>
      <c r="D22" s="251">
        <v>45379</v>
      </c>
      <c r="E22" s="250">
        <v>1332.65</v>
      </c>
      <c r="F22" s="250">
        <v>1330.7833333333335</v>
      </c>
      <c r="G22" s="252">
        <v>1309.616666666667</v>
      </c>
      <c r="H22" s="252">
        <v>1286.5833333333335</v>
      </c>
      <c r="I22" s="252">
        <v>1265.416666666667</v>
      </c>
      <c r="J22" s="252">
        <v>1353.8166666666671</v>
      </c>
      <c r="K22" s="252">
        <v>1374.9833333333336</v>
      </c>
      <c r="L22" s="252">
        <v>1398.0166666666671</v>
      </c>
      <c r="M22" s="253">
        <v>1351.95</v>
      </c>
      <c r="N22" s="253">
        <v>1307.75</v>
      </c>
      <c r="O22" s="253">
        <v>37195200</v>
      </c>
      <c r="P22" s="254">
        <v>2.9985977780174738E-3</v>
      </c>
    </row>
    <row r="23" spans="1:16" ht="12.75" customHeight="1">
      <c r="A23" s="245">
        <v>13</v>
      </c>
      <c r="B23" s="258" t="s">
        <v>43</v>
      </c>
      <c r="C23" s="250" t="s">
        <v>53</v>
      </c>
      <c r="D23" s="251">
        <v>45379</v>
      </c>
      <c r="E23" s="250">
        <v>5233.6499999999996</v>
      </c>
      <c r="F23" s="250">
        <v>5198.3999999999996</v>
      </c>
      <c r="G23" s="252">
        <v>5152.1499999999996</v>
      </c>
      <c r="H23" s="252">
        <v>5070.6499999999996</v>
      </c>
      <c r="I23" s="252">
        <v>5024.3999999999996</v>
      </c>
      <c r="J23" s="252">
        <v>5279.9</v>
      </c>
      <c r="K23" s="252">
        <v>5326.15</v>
      </c>
      <c r="L23" s="252">
        <v>5407.65</v>
      </c>
      <c r="M23" s="253">
        <v>5244.65</v>
      </c>
      <c r="N23" s="253">
        <v>5116.8999999999996</v>
      </c>
      <c r="O23" s="253">
        <v>990800</v>
      </c>
      <c r="P23" s="254">
        <v>-2.9958879968670454E-2</v>
      </c>
    </row>
    <row r="24" spans="1:16" ht="12.75" customHeight="1">
      <c r="A24" s="245">
        <v>14</v>
      </c>
      <c r="B24" s="258" t="s">
        <v>49</v>
      </c>
      <c r="C24" s="250" t="s">
        <v>54</v>
      </c>
      <c r="D24" s="251">
        <v>45379</v>
      </c>
      <c r="E24" s="250">
        <v>601.79999999999995</v>
      </c>
      <c r="F24" s="250">
        <v>605.13333333333333</v>
      </c>
      <c r="G24" s="252">
        <v>594.16666666666663</v>
      </c>
      <c r="H24" s="252">
        <v>586.5333333333333</v>
      </c>
      <c r="I24" s="252">
        <v>575.56666666666661</v>
      </c>
      <c r="J24" s="252">
        <v>612.76666666666665</v>
      </c>
      <c r="K24" s="252">
        <v>623.73333333333335</v>
      </c>
      <c r="L24" s="252">
        <v>631.36666666666667</v>
      </c>
      <c r="M24" s="253">
        <v>616.1</v>
      </c>
      <c r="N24" s="253">
        <v>597.5</v>
      </c>
      <c r="O24" s="253">
        <v>47062800</v>
      </c>
      <c r="P24" s="254">
        <v>-1.1079274116523401E-3</v>
      </c>
    </row>
    <row r="25" spans="1:16" ht="12.75" customHeight="1">
      <c r="A25" s="245">
        <v>15</v>
      </c>
      <c r="B25" s="258" t="s">
        <v>45</v>
      </c>
      <c r="C25" s="250" t="s">
        <v>55</v>
      </c>
      <c r="D25" s="251">
        <v>45379</v>
      </c>
      <c r="E25" s="250">
        <v>6093.75</v>
      </c>
      <c r="F25" s="250">
        <v>6060.8499999999995</v>
      </c>
      <c r="G25" s="252">
        <v>6013.8999999999987</v>
      </c>
      <c r="H25" s="252">
        <v>5934.0499999999993</v>
      </c>
      <c r="I25" s="252">
        <v>5887.0999999999985</v>
      </c>
      <c r="J25" s="252">
        <v>6140.6999999999989</v>
      </c>
      <c r="K25" s="252">
        <v>6187.65</v>
      </c>
      <c r="L25" s="252">
        <v>6267.4999999999991</v>
      </c>
      <c r="M25" s="253">
        <v>6107.8</v>
      </c>
      <c r="N25" s="253">
        <v>5981</v>
      </c>
      <c r="O25" s="253">
        <v>2562750</v>
      </c>
      <c r="P25" s="254">
        <v>-3.1604025866679634E-3</v>
      </c>
    </row>
    <row r="26" spans="1:16" ht="12.75" customHeight="1">
      <c r="A26" s="245">
        <v>16</v>
      </c>
      <c r="B26" s="258" t="s">
        <v>56</v>
      </c>
      <c r="C26" s="250" t="s">
        <v>57</v>
      </c>
      <c r="D26" s="251">
        <v>45379</v>
      </c>
      <c r="E26" s="250">
        <v>538</v>
      </c>
      <c r="F26" s="250">
        <v>535.56666666666661</v>
      </c>
      <c r="G26" s="252">
        <v>528.28333333333319</v>
      </c>
      <c r="H26" s="252">
        <v>518.56666666666661</v>
      </c>
      <c r="I26" s="252">
        <v>511.28333333333319</v>
      </c>
      <c r="J26" s="252">
        <v>545.28333333333319</v>
      </c>
      <c r="K26" s="252">
        <v>552.56666666666649</v>
      </c>
      <c r="L26" s="252">
        <v>562.28333333333319</v>
      </c>
      <c r="M26" s="253">
        <v>542.85</v>
      </c>
      <c r="N26" s="253">
        <v>525.85</v>
      </c>
      <c r="O26" s="253">
        <v>9214000</v>
      </c>
      <c r="P26" s="254">
        <v>-1.8471568272365086E-2</v>
      </c>
    </row>
    <row r="27" spans="1:16" ht="12.75" customHeight="1">
      <c r="A27" s="245">
        <v>17</v>
      </c>
      <c r="B27" s="258" t="s">
        <v>56</v>
      </c>
      <c r="C27" s="250" t="s">
        <v>58</v>
      </c>
      <c r="D27" s="251">
        <v>45379</v>
      </c>
      <c r="E27" s="250">
        <v>171.3</v>
      </c>
      <c r="F27" s="250">
        <v>171.16666666666666</v>
      </c>
      <c r="G27" s="252">
        <v>169.58333333333331</v>
      </c>
      <c r="H27" s="252">
        <v>167.86666666666665</v>
      </c>
      <c r="I27" s="252">
        <v>166.2833333333333</v>
      </c>
      <c r="J27" s="252">
        <v>172.88333333333333</v>
      </c>
      <c r="K27" s="252">
        <v>174.46666666666664</v>
      </c>
      <c r="L27" s="252">
        <v>176.18333333333334</v>
      </c>
      <c r="M27" s="253">
        <v>172.75</v>
      </c>
      <c r="N27" s="253">
        <v>169.45</v>
      </c>
      <c r="O27" s="253">
        <v>113625000</v>
      </c>
      <c r="P27" s="254">
        <v>4.0205001325439608E-3</v>
      </c>
    </row>
    <row r="28" spans="1:16" ht="12.75" customHeight="1">
      <c r="A28" s="245">
        <v>18</v>
      </c>
      <c r="B28" s="258" t="s">
        <v>59</v>
      </c>
      <c r="C28" s="250" t="s">
        <v>60</v>
      </c>
      <c r="D28" s="251">
        <v>45379</v>
      </c>
      <c r="E28" s="250">
        <v>2837.8</v>
      </c>
      <c r="F28" s="250">
        <v>2823.2666666666664</v>
      </c>
      <c r="G28" s="252">
        <v>2799.5333333333328</v>
      </c>
      <c r="H28" s="252">
        <v>2761.2666666666664</v>
      </c>
      <c r="I28" s="252">
        <v>2737.5333333333328</v>
      </c>
      <c r="J28" s="252">
        <v>2861.5333333333328</v>
      </c>
      <c r="K28" s="252">
        <v>2885.2666666666664</v>
      </c>
      <c r="L28" s="252">
        <v>2923.5333333333328</v>
      </c>
      <c r="M28" s="253">
        <v>2847</v>
      </c>
      <c r="N28" s="253">
        <v>2785</v>
      </c>
      <c r="O28" s="253">
        <v>8462000</v>
      </c>
      <c r="P28" s="254">
        <v>3.7187752800725615E-2</v>
      </c>
    </row>
    <row r="29" spans="1:16" ht="12.75" customHeight="1">
      <c r="A29" s="245">
        <v>19</v>
      </c>
      <c r="B29" s="258" t="s">
        <v>45</v>
      </c>
      <c r="C29" s="250" t="s">
        <v>61</v>
      </c>
      <c r="D29" s="251">
        <v>45379</v>
      </c>
      <c r="E29" s="250">
        <v>2100.6999999999998</v>
      </c>
      <c r="F29" s="250">
        <v>2089.0666666666666</v>
      </c>
      <c r="G29" s="252">
        <v>2063.1833333333334</v>
      </c>
      <c r="H29" s="252">
        <v>2025.666666666667</v>
      </c>
      <c r="I29" s="252">
        <v>1999.7833333333338</v>
      </c>
      <c r="J29" s="252">
        <v>2126.583333333333</v>
      </c>
      <c r="K29" s="252">
        <v>2152.4666666666662</v>
      </c>
      <c r="L29" s="252">
        <v>2189.9833333333327</v>
      </c>
      <c r="M29" s="253">
        <v>2114.9499999999998</v>
      </c>
      <c r="N29" s="253">
        <v>2051.5500000000002</v>
      </c>
      <c r="O29" s="253">
        <v>3549257</v>
      </c>
      <c r="P29" s="254">
        <v>-2.0559043953818107E-2</v>
      </c>
    </row>
    <row r="30" spans="1:16" ht="12.75" customHeight="1">
      <c r="A30" s="245">
        <v>20</v>
      </c>
      <c r="B30" s="258" t="s">
        <v>45</v>
      </c>
      <c r="C30" s="255" t="s">
        <v>62</v>
      </c>
      <c r="D30" s="251">
        <v>45379</v>
      </c>
      <c r="E30" s="250">
        <v>6065.8</v>
      </c>
      <c r="F30" s="250">
        <v>6054.6333333333341</v>
      </c>
      <c r="G30" s="252">
        <v>5989.2166666666681</v>
      </c>
      <c r="H30" s="252">
        <v>5912.6333333333341</v>
      </c>
      <c r="I30" s="252">
        <v>5847.2166666666681</v>
      </c>
      <c r="J30" s="252">
        <v>6131.2166666666681</v>
      </c>
      <c r="K30" s="252">
        <v>6196.6333333333341</v>
      </c>
      <c r="L30" s="252">
        <v>6273.2166666666681</v>
      </c>
      <c r="M30" s="253">
        <v>6120.05</v>
      </c>
      <c r="N30" s="253">
        <v>5978.05</v>
      </c>
      <c r="O30" s="253">
        <v>371475</v>
      </c>
      <c r="P30" s="254">
        <v>1.4543219991806636E-2</v>
      </c>
    </row>
    <row r="31" spans="1:16" ht="12.75" customHeight="1">
      <c r="A31" s="245">
        <v>21</v>
      </c>
      <c r="B31" s="258" t="s">
        <v>63</v>
      </c>
      <c r="C31" s="250" t="s">
        <v>64</v>
      </c>
      <c r="D31" s="251">
        <v>45379</v>
      </c>
      <c r="E31" s="250">
        <v>569.5</v>
      </c>
      <c r="F31" s="250">
        <v>571.91666666666663</v>
      </c>
      <c r="G31" s="252">
        <v>564.58333333333326</v>
      </c>
      <c r="H31" s="252">
        <v>559.66666666666663</v>
      </c>
      <c r="I31" s="252">
        <v>552.33333333333326</v>
      </c>
      <c r="J31" s="252">
        <v>576.83333333333326</v>
      </c>
      <c r="K31" s="252">
        <v>584.16666666666652</v>
      </c>
      <c r="L31" s="252">
        <v>589.08333333333326</v>
      </c>
      <c r="M31" s="253">
        <v>579.25</v>
      </c>
      <c r="N31" s="253">
        <v>567</v>
      </c>
      <c r="O31" s="253">
        <v>22404000</v>
      </c>
      <c r="P31" s="254">
        <v>-4.5948132691734443E-2</v>
      </c>
    </row>
    <row r="32" spans="1:16" ht="12.75" customHeight="1">
      <c r="A32" s="245">
        <v>22</v>
      </c>
      <c r="B32" s="258" t="s">
        <v>43</v>
      </c>
      <c r="C32" s="250" t="s">
        <v>65</v>
      </c>
      <c r="D32" s="251">
        <v>45379</v>
      </c>
      <c r="E32" s="250">
        <v>1067.1500000000001</v>
      </c>
      <c r="F32" s="250">
        <v>1065.9166666666667</v>
      </c>
      <c r="G32" s="252">
        <v>1043.8333333333335</v>
      </c>
      <c r="H32" s="252">
        <v>1020.5166666666667</v>
      </c>
      <c r="I32" s="252">
        <v>998.43333333333339</v>
      </c>
      <c r="J32" s="252">
        <v>1089.2333333333336</v>
      </c>
      <c r="K32" s="252">
        <v>1111.3166666666671</v>
      </c>
      <c r="L32" s="252">
        <v>1134.6333333333337</v>
      </c>
      <c r="M32" s="253">
        <v>1088</v>
      </c>
      <c r="N32" s="253">
        <v>1042.5999999999999</v>
      </c>
      <c r="O32" s="253">
        <v>19773600</v>
      </c>
      <c r="P32" s="254">
        <v>-4.8715677590788304E-3</v>
      </c>
    </row>
    <row r="33" spans="1:16" ht="12.75" customHeight="1">
      <c r="A33" s="245">
        <v>23</v>
      </c>
      <c r="B33" s="258" t="s">
        <v>63</v>
      </c>
      <c r="C33" s="250" t="s">
        <v>66</v>
      </c>
      <c r="D33" s="251">
        <v>45379</v>
      </c>
      <c r="E33" s="250">
        <v>1128.55</v>
      </c>
      <c r="F33" s="250">
        <v>1121.6666666666667</v>
      </c>
      <c r="G33" s="252">
        <v>1108.5333333333335</v>
      </c>
      <c r="H33" s="252">
        <v>1088.5166666666669</v>
      </c>
      <c r="I33" s="252">
        <v>1075.3833333333337</v>
      </c>
      <c r="J33" s="252">
        <v>1141.6833333333334</v>
      </c>
      <c r="K33" s="252">
        <v>1154.8166666666666</v>
      </c>
      <c r="L33" s="252">
        <v>1174.8333333333333</v>
      </c>
      <c r="M33" s="253">
        <v>1134.8</v>
      </c>
      <c r="N33" s="253">
        <v>1101.6500000000001</v>
      </c>
      <c r="O33" s="253">
        <v>49122500</v>
      </c>
      <c r="P33" s="254">
        <v>-7.4164821184563912E-2</v>
      </c>
    </row>
    <row r="34" spans="1:16" ht="12.75" customHeight="1">
      <c r="A34" s="245">
        <v>24</v>
      </c>
      <c r="B34" s="258" t="s">
        <v>56</v>
      </c>
      <c r="C34" s="250" t="s">
        <v>67</v>
      </c>
      <c r="D34" s="251">
        <v>45379</v>
      </c>
      <c r="E34" s="250">
        <v>8635.0499999999993</v>
      </c>
      <c r="F34" s="250">
        <v>8572.7666666666664</v>
      </c>
      <c r="G34" s="252">
        <v>8446.5833333333321</v>
      </c>
      <c r="H34" s="252">
        <v>8258.116666666665</v>
      </c>
      <c r="I34" s="252">
        <v>8131.9333333333307</v>
      </c>
      <c r="J34" s="252">
        <v>8761.2333333333336</v>
      </c>
      <c r="K34" s="252">
        <v>8887.4166666666679</v>
      </c>
      <c r="L34" s="252">
        <v>9075.883333333335</v>
      </c>
      <c r="M34" s="253">
        <v>8698.9500000000007</v>
      </c>
      <c r="N34" s="253">
        <v>8384.2999999999993</v>
      </c>
      <c r="O34" s="253">
        <v>2271750</v>
      </c>
      <c r="P34" s="254">
        <v>5.6382236689142058E-2</v>
      </c>
    </row>
    <row r="35" spans="1:16" ht="12.75" customHeight="1">
      <c r="A35" s="245">
        <v>25</v>
      </c>
      <c r="B35" s="258" t="s">
        <v>68</v>
      </c>
      <c r="C35" s="250" t="s">
        <v>69</v>
      </c>
      <c r="D35" s="251">
        <v>45379</v>
      </c>
      <c r="E35" s="250">
        <v>1563.9</v>
      </c>
      <c r="F35" s="250">
        <v>1555.4666666666665</v>
      </c>
      <c r="G35" s="252">
        <v>1543.9333333333329</v>
      </c>
      <c r="H35" s="252">
        <v>1523.9666666666665</v>
      </c>
      <c r="I35" s="252">
        <v>1512.4333333333329</v>
      </c>
      <c r="J35" s="252">
        <v>1575.4333333333329</v>
      </c>
      <c r="K35" s="252">
        <v>1586.9666666666662</v>
      </c>
      <c r="L35" s="252">
        <v>1606.9333333333329</v>
      </c>
      <c r="M35" s="253">
        <v>1567</v>
      </c>
      <c r="N35" s="253">
        <v>1535.5</v>
      </c>
      <c r="O35" s="253">
        <v>10496500</v>
      </c>
      <c r="P35" s="254">
        <v>9.0362893535207885E-3</v>
      </c>
    </row>
    <row r="36" spans="1:16" ht="12.75" customHeight="1">
      <c r="A36" s="245">
        <v>26</v>
      </c>
      <c r="B36" s="258" t="s">
        <v>68</v>
      </c>
      <c r="C36" s="250" t="s">
        <v>70</v>
      </c>
      <c r="D36" s="251">
        <v>45379</v>
      </c>
      <c r="E36" s="250">
        <v>6348.45</v>
      </c>
      <c r="F36" s="250">
        <v>6312.916666666667</v>
      </c>
      <c r="G36" s="252">
        <v>6243.8333333333339</v>
      </c>
      <c r="H36" s="252">
        <v>6139.2166666666672</v>
      </c>
      <c r="I36" s="252">
        <v>6070.1333333333341</v>
      </c>
      <c r="J36" s="252">
        <v>6417.5333333333338</v>
      </c>
      <c r="K36" s="252">
        <v>6486.6166666666677</v>
      </c>
      <c r="L36" s="252">
        <v>6591.2333333333336</v>
      </c>
      <c r="M36" s="253">
        <v>6382</v>
      </c>
      <c r="N36" s="253">
        <v>6208.3</v>
      </c>
      <c r="O36" s="253">
        <v>10855750</v>
      </c>
      <c r="P36" s="254">
        <v>4.4851897302629999E-2</v>
      </c>
    </row>
    <row r="37" spans="1:16" ht="12.75" customHeight="1">
      <c r="A37" s="245">
        <v>27</v>
      </c>
      <c r="B37" s="258" t="s">
        <v>56</v>
      </c>
      <c r="C37" s="250" t="s">
        <v>71</v>
      </c>
      <c r="D37" s="251">
        <v>45379</v>
      </c>
      <c r="E37" s="250">
        <v>2294.4</v>
      </c>
      <c r="F37" s="250">
        <v>2278.4666666666667</v>
      </c>
      <c r="G37" s="252">
        <v>2257.6333333333332</v>
      </c>
      <c r="H37" s="252">
        <v>2220.8666666666663</v>
      </c>
      <c r="I37" s="252">
        <v>2200.0333333333328</v>
      </c>
      <c r="J37" s="252">
        <v>2315.2333333333336</v>
      </c>
      <c r="K37" s="252">
        <v>2336.0666666666666</v>
      </c>
      <c r="L37" s="252">
        <v>2372.8333333333339</v>
      </c>
      <c r="M37" s="253">
        <v>2299.3000000000002</v>
      </c>
      <c r="N37" s="253">
        <v>2241.6999999999998</v>
      </c>
      <c r="O37" s="253">
        <v>2500200</v>
      </c>
      <c r="P37" s="254">
        <v>8.4063888555302034E-4</v>
      </c>
    </row>
    <row r="38" spans="1:16" ht="12.75" customHeight="1">
      <c r="A38" s="245">
        <v>28</v>
      </c>
      <c r="B38" s="258" t="s">
        <v>45</v>
      </c>
      <c r="C38" s="256" t="s">
        <v>72</v>
      </c>
      <c r="D38" s="251">
        <v>45379</v>
      </c>
      <c r="E38" s="250">
        <v>375.25</v>
      </c>
      <c r="F38" s="250">
        <v>376.2</v>
      </c>
      <c r="G38" s="252">
        <v>369.95</v>
      </c>
      <c r="H38" s="252">
        <v>364.65</v>
      </c>
      <c r="I38" s="252">
        <v>358.4</v>
      </c>
      <c r="J38" s="252">
        <v>381.5</v>
      </c>
      <c r="K38" s="252">
        <v>387.75</v>
      </c>
      <c r="L38" s="252">
        <v>393.05</v>
      </c>
      <c r="M38" s="253">
        <v>382.45</v>
      </c>
      <c r="N38" s="253">
        <v>370.9</v>
      </c>
      <c r="O38" s="253">
        <v>10606400</v>
      </c>
      <c r="P38" s="254">
        <v>-7.1888572712295942E-3</v>
      </c>
    </row>
    <row r="39" spans="1:16" ht="12.75" customHeight="1">
      <c r="A39" s="245">
        <v>29</v>
      </c>
      <c r="B39" s="258" t="s">
        <v>63</v>
      </c>
      <c r="C39" s="250" t="s">
        <v>73</v>
      </c>
      <c r="D39" s="251">
        <v>45379</v>
      </c>
      <c r="E39" s="250">
        <v>196.1</v>
      </c>
      <c r="F39" s="250">
        <v>196.51666666666665</v>
      </c>
      <c r="G39" s="252">
        <v>193.98333333333329</v>
      </c>
      <c r="H39" s="252">
        <v>191.86666666666665</v>
      </c>
      <c r="I39" s="252">
        <v>189.33333333333329</v>
      </c>
      <c r="J39" s="252">
        <v>198.6333333333333</v>
      </c>
      <c r="K39" s="252">
        <v>201.16666666666666</v>
      </c>
      <c r="L39" s="252">
        <v>203.2833333333333</v>
      </c>
      <c r="M39" s="253">
        <v>199.05</v>
      </c>
      <c r="N39" s="253">
        <v>194.4</v>
      </c>
      <c r="O39" s="253">
        <v>100685000</v>
      </c>
      <c r="P39" s="254">
        <v>-1.2650159352782546E-2</v>
      </c>
    </row>
    <row r="40" spans="1:16" ht="12.75" customHeight="1">
      <c r="A40" s="245">
        <v>30</v>
      </c>
      <c r="B40" s="258" t="s">
        <v>63</v>
      </c>
      <c r="C40" s="250" t="s">
        <v>74</v>
      </c>
      <c r="D40" s="251">
        <v>45379</v>
      </c>
      <c r="E40" s="250">
        <v>283.60000000000002</v>
      </c>
      <c r="F40" s="250">
        <v>280.35000000000002</v>
      </c>
      <c r="G40" s="252">
        <v>275.40000000000003</v>
      </c>
      <c r="H40" s="252">
        <v>267.2</v>
      </c>
      <c r="I40" s="252">
        <v>262.25</v>
      </c>
      <c r="J40" s="252">
        <v>288.55000000000007</v>
      </c>
      <c r="K40" s="252">
        <v>293.50000000000011</v>
      </c>
      <c r="L40" s="252">
        <v>301.7000000000001</v>
      </c>
      <c r="M40" s="253">
        <v>285.3</v>
      </c>
      <c r="N40" s="253">
        <v>272.14999999999998</v>
      </c>
      <c r="O40" s="253">
        <v>122896800</v>
      </c>
      <c r="P40" s="254">
        <v>-4.0730593607305937E-2</v>
      </c>
    </row>
    <row r="41" spans="1:16" ht="12.75" customHeight="1">
      <c r="A41" s="245">
        <v>31</v>
      </c>
      <c r="B41" s="258" t="s">
        <v>59</v>
      </c>
      <c r="C41" s="250" t="s">
        <v>75</v>
      </c>
      <c r="D41" s="251">
        <v>45379</v>
      </c>
      <c r="E41" s="250">
        <v>1441.85</v>
      </c>
      <c r="F41" s="250">
        <v>1441.9166666666667</v>
      </c>
      <c r="G41" s="252">
        <v>1416.8333333333335</v>
      </c>
      <c r="H41" s="252">
        <v>1391.8166666666668</v>
      </c>
      <c r="I41" s="252">
        <v>1366.7333333333336</v>
      </c>
      <c r="J41" s="252">
        <v>1466.9333333333334</v>
      </c>
      <c r="K41" s="252">
        <v>1492.0166666666669</v>
      </c>
      <c r="L41" s="252">
        <v>1517.0333333333333</v>
      </c>
      <c r="M41" s="253">
        <v>1467</v>
      </c>
      <c r="N41" s="253">
        <v>1416.9</v>
      </c>
      <c r="O41" s="253">
        <v>2924625</v>
      </c>
      <c r="P41" s="254">
        <v>2.740086945066526E-2</v>
      </c>
    </row>
    <row r="42" spans="1:16" ht="12.75" customHeight="1">
      <c r="A42" s="245">
        <v>32</v>
      </c>
      <c r="B42" s="258" t="s">
        <v>41</v>
      </c>
      <c r="C42" s="250" t="s">
        <v>76</v>
      </c>
      <c r="D42" s="251">
        <v>45379</v>
      </c>
      <c r="E42" s="250">
        <v>211.5</v>
      </c>
      <c r="F42" s="250">
        <v>210.43333333333331</v>
      </c>
      <c r="G42" s="252">
        <v>207.11666666666662</v>
      </c>
      <c r="H42" s="252">
        <v>202.73333333333332</v>
      </c>
      <c r="I42" s="252">
        <v>199.41666666666663</v>
      </c>
      <c r="J42" s="252">
        <v>214.81666666666661</v>
      </c>
      <c r="K42" s="252">
        <v>218.13333333333327</v>
      </c>
      <c r="L42" s="252">
        <v>222.51666666666659</v>
      </c>
      <c r="M42" s="253">
        <v>213.75</v>
      </c>
      <c r="N42" s="253">
        <v>206.05</v>
      </c>
      <c r="O42" s="253">
        <v>146073900</v>
      </c>
      <c r="P42" s="254">
        <v>1.3846579894765993E-2</v>
      </c>
    </row>
    <row r="43" spans="1:16" ht="12.75" customHeight="1">
      <c r="A43" s="245">
        <v>33</v>
      </c>
      <c r="B43" s="258" t="s">
        <v>59</v>
      </c>
      <c r="C43" s="250" t="s">
        <v>77</v>
      </c>
      <c r="D43" s="251">
        <v>45379</v>
      </c>
      <c r="E43" s="250">
        <v>557.04999999999995</v>
      </c>
      <c r="F43" s="250">
        <v>554.83333333333337</v>
      </c>
      <c r="G43" s="252">
        <v>550.2166666666667</v>
      </c>
      <c r="H43" s="252">
        <v>543.38333333333333</v>
      </c>
      <c r="I43" s="252">
        <v>538.76666666666665</v>
      </c>
      <c r="J43" s="252">
        <v>561.66666666666674</v>
      </c>
      <c r="K43" s="252">
        <v>566.2833333333333</v>
      </c>
      <c r="L43" s="252">
        <v>573.11666666666679</v>
      </c>
      <c r="M43" s="253">
        <v>559.45000000000005</v>
      </c>
      <c r="N43" s="253">
        <v>548</v>
      </c>
      <c r="O43" s="253">
        <v>16687440</v>
      </c>
      <c r="P43" s="254">
        <v>-2.6565026565026566E-2</v>
      </c>
    </row>
    <row r="44" spans="1:16" ht="12.75" customHeight="1">
      <c r="A44" s="245">
        <v>34</v>
      </c>
      <c r="B44" s="258" t="s">
        <v>56</v>
      </c>
      <c r="C44" s="250" t="s">
        <v>78</v>
      </c>
      <c r="D44" s="251">
        <v>45379</v>
      </c>
      <c r="E44" s="250">
        <v>1183.05</v>
      </c>
      <c r="F44" s="250">
        <v>1175.6499999999999</v>
      </c>
      <c r="G44" s="252">
        <v>1160.6999999999998</v>
      </c>
      <c r="H44" s="252">
        <v>1138.3499999999999</v>
      </c>
      <c r="I44" s="252">
        <v>1123.3999999999999</v>
      </c>
      <c r="J44" s="252">
        <v>1197.9999999999998</v>
      </c>
      <c r="K44" s="252">
        <v>1212.95</v>
      </c>
      <c r="L44" s="252">
        <v>1235.2999999999997</v>
      </c>
      <c r="M44" s="253">
        <v>1190.5999999999999</v>
      </c>
      <c r="N44" s="253">
        <v>1153.3</v>
      </c>
      <c r="O44" s="253">
        <v>7334000</v>
      </c>
      <c r="P44" s="254">
        <v>1.0332001653120265E-2</v>
      </c>
    </row>
    <row r="45" spans="1:16" ht="12.75" customHeight="1">
      <c r="A45" s="245">
        <v>35</v>
      </c>
      <c r="B45" s="258" t="s">
        <v>79</v>
      </c>
      <c r="C45" s="250" t="s">
        <v>80</v>
      </c>
      <c r="D45" s="251">
        <v>45379</v>
      </c>
      <c r="E45" s="250">
        <v>1197.75</v>
      </c>
      <c r="F45" s="250">
        <v>1186.8166666666666</v>
      </c>
      <c r="G45" s="252">
        <v>1173.6333333333332</v>
      </c>
      <c r="H45" s="252">
        <v>1149.5166666666667</v>
      </c>
      <c r="I45" s="252">
        <v>1136.3333333333333</v>
      </c>
      <c r="J45" s="252">
        <v>1210.9333333333332</v>
      </c>
      <c r="K45" s="252">
        <v>1224.1166666666666</v>
      </c>
      <c r="L45" s="252">
        <v>1248.2333333333331</v>
      </c>
      <c r="M45" s="253">
        <v>1200</v>
      </c>
      <c r="N45" s="253">
        <v>1162.7</v>
      </c>
      <c r="O45" s="253">
        <v>37189650</v>
      </c>
      <c r="P45" s="254">
        <v>-1.6901054746358612E-2</v>
      </c>
    </row>
    <row r="46" spans="1:16" ht="12.75" customHeight="1">
      <c r="A46" s="245">
        <v>36</v>
      </c>
      <c r="B46" s="258" t="s">
        <v>41</v>
      </c>
      <c r="C46" s="250" t="s">
        <v>81</v>
      </c>
      <c r="D46" s="251">
        <v>45379</v>
      </c>
      <c r="E46" s="250">
        <v>256.85000000000002</v>
      </c>
      <c r="F46" s="250">
        <v>259.88333333333333</v>
      </c>
      <c r="G46" s="252">
        <v>247.11666666666667</v>
      </c>
      <c r="H46" s="252">
        <v>237.38333333333335</v>
      </c>
      <c r="I46" s="252">
        <v>224.6166666666667</v>
      </c>
      <c r="J46" s="252">
        <v>269.61666666666667</v>
      </c>
      <c r="K46" s="252">
        <v>282.38333333333333</v>
      </c>
      <c r="L46" s="252">
        <v>292.11666666666662</v>
      </c>
      <c r="M46" s="253">
        <v>272.64999999999998</v>
      </c>
      <c r="N46" s="253">
        <v>250.15</v>
      </c>
      <c r="O46" s="253">
        <v>89097750</v>
      </c>
      <c r="P46" s="254">
        <v>-4.8177229388670778E-2</v>
      </c>
    </row>
    <row r="47" spans="1:16" ht="12.75" customHeight="1">
      <c r="A47" s="245">
        <v>37</v>
      </c>
      <c r="B47" s="258" t="s">
        <v>43</v>
      </c>
      <c r="C47" s="250" t="s">
        <v>82</v>
      </c>
      <c r="D47" s="251">
        <v>45379</v>
      </c>
      <c r="E47" s="250">
        <v>276.55</v>
      </c>
      <c r="F47" s="250">
        <v>276</v>
      </c>
      <c r="G47" s="252">
        <v>270.55</v>
      </c>
      <c r="H47" s="252">
        <v>264.55</v>
      </c>
      <c r="I47" s="252">
        <v>259.10000000000002</v>
      </c>
      <c r="J47" s="252">
        <v>282</v>
      </c>
      <c r="K47" s="252">
        <v>287.45000000000005</v>
      </c>
      <c r="L47" s="252">
        <v>293.45</v>
      </c>
      <c r="M47" s="253">
        <v>281.45</v>
      </c>
      <c r="N47" s="253">
        <v>270</v>
      </c>
      <c r="O47" s="253">
        <v>49580000</v>
      </c>
      <c r="P47" s="254">
        <v>2.7884316367782731E-2</v>
      </c>
    </row>
    <row r="48" spans="1:16" ht="12.75" customHeight="1">
      <c r="A48" s="245">
        <v>38</v>
      </c>
      <c r="B48" s="258" t="s">
        <v>56</v>
      </c>
      <c r="C48" s="250" t="s">
        <v>83</v>
      </c>
      <c r="D48" s="251">
        <v>45379</v>
      </c>
      <c r="E48" s="250">
        <v>30303.1</v>
      </c>
      <c r="F48" s="250">
        <v>30132.45</v>
      </c>
      <c r="G48" s="252">
        <v>29854.95</v>
      </c>
      <c r="H48" s="252">
        <v>29406.799999999999</v>
      </c>
      <c r="I48" s="252">
        <v>29129.3</v>
      </c>
      <c r="J48" s="252">
        <v>30580.600000000002</v>
      </c>
      <c r="K48" s="252">
        <v>30858.100000000002</v>
      </c>
      <c r="L48" s="252">
        <v>31306.250000000004</v>
      </c>
      <c r="M48" s="253">
        <v>30409.95</v>
      </c>
      <c r="N48" s="253">
        <v>29684.3</v>
      </c>
      <c r="O48" s="253">
        <v>267650</v>
      </c>
      <c r="P48" s="254">
        <v>1.3441878076486179E-2</v>
      </c>
    </row>
    <row r="49" spans="1:16" ht="12.75" customHeight="1">
      <c r="A49" s="245">
        <v>39</v>
      </c>
      <c r="B49" s="258" t="s">
        <v>84</v>
      </c>
      <c r="C49" s="250" t="s">
        <v>85</v>
      </c>
      <c r="D49" s="251">
        <v>45379</v>
      </c>
      <c r="E49" s="250">
        <v>637.29999999999995</v>
      </c>
      <c r="F49" s="250">
        <v>637.2833333333333</v>
      </c>
      <c r="G49" s="252">
        <v>622.56666666666661</v>
      </c>
      <c r="H49" s="252">
        <v>607.83333333333326</v>
      </c>
      <c r="I49" s="252">
        <v>593.11666666666656</v>
      </c>
      <c r="J49" s="252">
        <v>652.01666666666665</v>
      </c>
      <c r="K49" s="252">
        <v>666.73333333333335</v>
      </c>
      <c r="L49" s="252">
        <v>681.4666666666667</v>
      </c>
      <c r="M49" s="253">
        <v>652</v>
      </c>
      <c r="N49" s="253">
        <v>622.54999999999995</v>
      </c>
      <c r="O49" s="253">
        <v>30130200</v>
      </c>
      <c r="P49" s="254">
        <v>-4.1788310721850137E-2</v>
      </c>
    </row>
    <row r="50" spans="1:16" ht="12.75" customHeight="1">
      <c r="A50" s="245">
        <v>40</v>
      </c>
      <c r="B50" s="258" t="s">
        <v>59</v>
      </c>
      <c r="C50" s="250" t="s">
        <v>86</v>
      </c>
      <c r="D50" s="251">
        <v>45379</v>
      </c>
      <c r="E50" s="250">
        <v>4898.3</v>
      </c>
      <c r="F50" s="250">
        <v>4873.0999999999995</v>
      </c>
      <c r="G50" s="252">
        <v>4841.1999999999989</v>
      </c>
      <c r="H50" s="252">
        <v>4784.0999999999995</v>
      </c>
      <c r="I50" s="252">
        <v>4752.1999999999989</v>
      </c>
      <c r="J50" s="252">
        <v>4930.1999999999989</v>
      </c>
      <c r="K50" s="252">
        <v>4962.0999999999985</v>
      </c>
      <c r="L50" s="252">
        <v>5019.1999999999989</v>
      </c>
      <c r="M50" s="253">
        <v>4905</v>
      </c>
      <c r="N50" s="253">
        <v>4816</v>
      </c>
      <c r="O50" s="253">
        <v>2576600</v>
      </c>
      <c r="P50" s="254">
        <v>-9.3059325319891427E-4</v>
      </c>
    </row>
    <row r="51" spans="1:16" ht="12.75" customHeight="1">
      <c r="A51" s="245">
        <v>41</v>
      </c>
      <c r="B51" s="258" t="s">
        <v>87</v>
      </c>
      <c r="C51" s="255" t="s">
        <v>88</v>
      </c>
      <c r="D51" s="251">
        <v>45379</v>
      </c>
      <c r="E51" s="250">
        <v>773.85</v>
      </c>
      <c r="F51" s="250">
        <v>764.2833333333333</v>
      </c>
      <c r="G51" s="252">
        <v>752.06666666666661</v>
      </c>
      <c r="H51" s="252">
        <v>730.2833333333333</v>
      </c>
      <c r="I51" s="252">
        <v>718.06666666666661</v>
      </c>
      <c r="J51" s="252">
        <v>786.06666666666661</v>
      </c>
      <c r="K51" s="252">
        <v>798.2833333333333</v>
      </c>
      <c r="L51" s="252">
        <v>820.06666666666661</v>
      </c>
      <c r="M51" s="253">
        <v>776.5</v>
      </c>
      <c r="N51" s="253">
        <v>742.5</v>
      </c>
      <c r="O51" s="253">
        <v>7999000</v>
      </c>
      <c r="P51" s="254">
        <v>1.0485093481556341E-2</v>
      </c>
    </row>
    <row r="52" spans="1:16" ht="12.75" customHeight="1">
      <c r="A52" s="245">
        <v>42</v>
      </c>
      <c r="B52" s="258" t="s">
        <v>63</v>
      </c>
      <c r="C52" s="250" t="s">
        <v>89</v>
      </c>
      <c r="D52" s="251">
        <v>45379</v>
      </c>
      <c r="E52" s="250">
        <v>603.45000000000005</v>
      </c>
      <c r="F52" s="250">
        <v>600.2166666666667</v>
      </c>
      <c r="G52" s="252">
        <v>590.83333333333337</v>
      </c>
      <c r="H52" s="252">
        <v>578.2166666666667</v>
      </c>
      <c r="I52" s="252">
        <v>568.83333333333337</v>
      </c>
      <c r="J52" s="252">
        <v>612.83333333333337</v>
      </c>
      <c r="K52" s="252">
        <v>622.21666666666658</v>
      </c>
      <c r="L52" s="252">
        <v>634.83333333333337</v>
      </c>
      <c r="M52" s="253">
        <v>609.6</v>
      </c>
      <c r="N52" s="253">
        <v>587.6</v>
      </c>
      <c r="O52" s="253">
        <v>42676200</v>
      </c>
      <c r="P52" s="254">
        <v>-7.2231643740971047E-3</v>
      </c>
    </row>
    <row r="53" spans="1:16" ht="12.75" customHeight="1">
      <c r="A53" s="245">
        <v>43</v>
      </c>
      <c r="B53" s="258" t="s">
        <v>68</v>
      </c>
      <c r="C53" s="257" t="s">
        <v>90</v>
      </c>
      <c r="D53" s="251">
        <v>45379</v>
      </c>
      <c r="E53" s="250">
        <v>788.05</v>
      </c>
      <c r="F53" s="250">
        <v>783.51666666666677</v>
      </c>
      <c r="G53" s="252">
        <v>767.23333333333358</v>
      </c>
      <c r="H53" s="252">
        <v>746.41666666666686</v>
      </c>
      <c r="I53" s="252">
        <v>730.13333333333367</v>
      </c>
      <c r="J53" s="252">
        <v>804.33333333333348</v>
      </c>
      <c r="K53" s="252">
        <v>820.61666666666656</v>
      </c>
      <c r="L53" s="252">
        <v>841.43333333333339</v>
      </c>
      <c r="M53" s="253">
        <v>799.8</v>
      </c>
      <c r="N53" s="253">
        <v>762.7</v>
      </c>
      <c r="O53" s="253">
        <v>3582150</v>
      </c>
      <c r="P53" s="254">
        <v>-2.261239691407289E-2</v>
      </c>
    </row>
    <row r="54" spans="1:16" ht="12.75" customHeight="1">
      <c r="A54" s="245">
        <v>44</v>
      </c>
      <c r="B54" s="258" t="s">
        <v>45</v>
      </c>
      <c r="C54" s="255" t="s">
        <v>91</v>
      </c>
      <c r="D54" s="251">
        <v>45379</v>
      </c>
      <c r="E54" s="250">
        <v>360.45</v>
      </c>
      <c r="F54" s="250">
        <v>357.59999999999997</v>
      </c>
      <c r="G54" s="252">
        <v>353.84999999999991</v>
      </c>
      <c r="H54" s="252">
        <v>347.24999999999994</v>
      </c>
      <c r="I54" s="252">
        <v>343.49999999999989</v>
      </c>
      <c r="J54" s="252">
        <v>364.19999999999993</v>
      </c>
      <c r="K54" s="252">
        <v>367.95000000000005</v>
      </c>
      <c r="L54" s="252">
        <v>374.54999999999995</v>
      </c>
      <c r="M54" s="253">
        <v>361.35</v>
      </c>
      <c r="N54" s="253">
        <v>351</v>
      </c>
      <c r="O54" s="253">
        <v>8593700</v>
      </c>
      <c r="P54" s="254">
        <v>-5.0786988457502624E-2</v>
      </c>
    </row>
    <row r="55" spans="1:16" ht="12.75" customHeight="1">
      <c r="A55" s="245">
        <v>45</v>
      </c>
      <c r="B55" s="258" t="s">
        <v>68</v>
      </c>
      <c r="C55" s="250" t="s">
        <v>92</v>
      </c>
      <c r="D55" s="251">
        <v>45379</v>
      </c>
      <c r="E55" s="250">
        <v>1026</v>
      </c>
      <c r="F55" s="250">
        <v>1034.6500000000001</v>
      </c>
      <c r="G55" s="252">
        <v>1008.5000000000002</v>
      </c>
      <c r="H55" s="252">
        <v>991.00000000000011</v>
      </c>
      <c r="I55" s="252">
        <v>964.85000000000025</v>
      </c>
      <c r="J55" s="252">
        <v>1052.1500000000001</v>
      </c>
      <c r="K55" s="252">
        <v>1078.2999999999997</v>
      </c>
      <c r="L55" s="252">
        <v>1095.8000000000002</v>
      </c>
      <c r="M55" s="253">
        <v>1060.8</v>
      </c>
      <c r="N55" s="253">
        <v>1017.15</v>
      </c>
      <c r="O55" s="253">
        <v>15798750</v>
      </c>
      <c r="P55" s="254">
        <v>0.10529077393965894</v>
      </c>
    </row>
    <row r="56" spans="1:16" ht="12.75" customHeight="1">
      <c r="A56" s="245">
        <v>46</v>
      </c>
      <c r="B56" s="258" t="s">
        <v>43</v>
      </c>
      <c r="C56" s="250" t="s">
        <v>93</v>
      </c>
      <c r="D56" s="251">
        <v>45379</v>
      </c>
      <c r="E56" s="250">
        <v>1491.3</v>
      </c>
      <c r="F56" s="250">
        <v>1480.6333333333332</v>
      </c>
      <c r="G56" s="252">
        <v>1466.5666666666664</v>
      </c>
      <c r="H56" s="252">
        <v>1441.8333333333333</v>
      </c>
      <c r="I56" s="252">
        <v>1427.7666666666664</v>
      </c>
      <c r="J56" s="252">
        <v>1505.3666666666663</v>
      </c>
      <c r="K56" s="252">
        <v>1519.4333333333329</v>
      </c>
      <c r="L56" s="252">
        <v>1544.1666666666663</v>
      </c>
      <c r="M56" s="253">
        <v>1494.7</v>
      </c>
      <c r="N56" s="253">
        <v>1455.9</v>
      </c>
      <c r="O56" s="253">
        <v>9864400</v>
      </c>
      <c r="P56" s="254">
        <v>9.3109869646182501E-3</v>
      </c>
    </row>
    <row r="57" spans="1:16" ht="12.75" customHeight="1">
      <c r="A57" s="245">
        <v>47</v>
      </c>
      <c r="B57" s="258" t="s">
        <v>45</v>
      </c>
      <c r="C57" s="250" t="s">
        <v>94</v>
      </c>
      <c r="D57" s="251">
        <v>45379</v>
      </c>
      <c r="E57" s="250">
        <v>463.1</v>
      </c>
      <c r="F57" s="250">
        <v>458.4666666666667</v>
      </c>
      <c r="G57" s="252">
        <v>450.43333333333339</v>
      </c>
      <c r="H57" s="252">
        <v>437.76666666666671</v>
      </c>
      <c r="I57" s="252">
        <v>429.73333333333341</v>
      </c>
      <c r="J57" s="252">
        <v>471.13333333333338</v>
      </c>
      <c r="K57" s="252">
        <v>479.16666666666669</v>
      </c>
      <c r="L57" s="252">
        <v>491.83333333333337</v>
      </c>
      <c r="M57" s="253">
        <v>466.5</v>
      </c>
      <c r="N57" s="253">
        <v>445.8</v>
      </c>
      <c r="O57" s="253">
        <v>60244800</v>
      </c>
      <c r="P57" s="254">
        <v>-1.7803341550260202E-2</v>
      </c>
    </row>
    <row r="58" spans="1:16" ht="12.75" customHeight="1">
      <c r="A58" s="245">
        <v>48</v>
      </c>
      <c r="B58" s="258" t="s">
        <v>87</v>
      </c>
      <c r="C58" s="250" t="s">
        <v>95</v>
      </c>
      <c r="D58" s="251">
        <v>45379</v>
      </c>
      <c r="E58" s="250">
        <v>6342.85</v>
      </c>
      <c r="F58" s="250">
        <v>6284.333333333333</v>
      </c>
      <c r="G58" s="252">
        <v>6198.6666666666661</v>
      </c>
      <c r="H58" s="252">
        <v>6054.4833333333327</v>
      </c>
      <c r="I58" s="252">
        <v>5968.8166666666657</v>
      </c>
      <c r="J58" s="252">
        <v>6428.5166666666664</v>
      </c>
      <c r="K58" s="252">
        <v>6514.1833333333325</v>
      </c>
      <c r="L58" s="252">
        <v>6658.3666666666668</v>
      </c>
      <c r="M58" s="253">
        <v>6370</v>
      </c>
      <c r="N58" s="253">
        <v>6140.15</v>
      </c>
      <c r="O58" s="253">
        <v>1323450</v>
      </c>
      <c r="P58" s="254">
        <v>6.7384466489233005E-2</v>
      </c>
    </row>
    <row r="59" spans="1:16" ht="12.75" customHeight="1">
      <c r="A59" s="245">
        <v>49</v>
      </c>
      <c r="B59" s="258" t="s">
        <v>59</v>
      </c>
      <c r="C59" s="250" t="s">
        <v>96</v>
      </c>
      <c r="D59" s="251">
        <v>45379</v>
      </c>
      <c r="E59" s="250">
        <v>2558.1999999999998</v>
      </c>
      <c r="F59" s="250">
        <v>2544.2666666666664</v>
      </c>
      <c r="G59" s="252">
        <v>2523.9333333333329</v>
      </c>
      <c r="H59" s="252">
        <v>2489.6666666666665</v>
      </c>
      <c r="I59" s="252">
        <v>2469.333333333333</v>
      </c>
      <c r="J59" s="252">
        <v>2578.5333333333328</v>
      </c>
      <c r="K59" s="252">
        <v>2598.8666666666668</v>
      </c>
      <c r="L59" s="252">
        <v>2633.1333333333328</v>
      </c>
      <c r="M59" s="253">
        <v>2564.6</v>
      </c>
      <c r="N59" s="253">
        <v>2510</v>
      </c>
      <c r="O59" s="253">
        <v>3263750</v>
      </c>
      <c r="P59" s="254">
        <v>1.2885214216686353E-3</v>
      </c>
    </row>
    <row r="60" spans="1:16" ht="12.75" customHeight="1">
      <c r="A60" s="245">
        <v>50</v>
      </c>
      <c r="B60" s="258" t="s">
        <v>45</v>
      </c>
      <c r="C60" s="250" t="s">
        <v>97</v>
      </c>
      <c r="D60" s="251">
        <v>45379</v>
      </c>
      <c r="E60" s="250">
        <v>976.25</v>
      </c>
      <c r="F60" s="250">
        <v>969.43333333333339</v>
      </c>
      <c r="G60" s="252">
        <v>960.26666666666677</v>
      </c>
      <c r="H60" s="252">
        <v>944.28333333333342</v>
      </c>
      <c r="I60" s="252">
        <v>935.11666666666679</v>
      </c>
      <c r="J60" s="252">
        <v>985.41666666666674</v>
      </c>
      <c r="K60" s="252">
        <v>994.58333333333326</v>
      </c>
      <c r="L60" s="252">
        <v>1010.5666666666667</v>
      </c>
      <c r="M60" s="253">
        <v>978.6</v>
      </c>
      <c r="N60" s="253">
        <v>953.45</v>
      </c>
      <c r="O60" s="253">
        <v>17741000</v>
      </c>
      <c r="P60" s="254">
        <v>3.5069856892358166E-3</v>
      </c>
    </row>
    <row r="61" spans="1:16" ht="12.75" customHeight="1">
      <c r="A61" s="245">
        <v>51</v>
      </c>
      <c r="B61" s="258" t="s">
        <v>45</v>
      </c>
      <c r="C61" s="257" t="s">
        <v>98</v>
      </c>
      <c r="D61" s="251">
        <v>45379</v>
      </c>
      <c r="E61" s="250">
        <v>1102.6500000000001</v>
      </c>
      <c r="F61" s="250">
        <v>1094.8833333333334</v>
      </c>
      <c r="G61" s="252">
        <v>1084.8166666666668</v>
      </c>
      <c r="H61" s="252">
        <v>1066.9833333333333</v>
      </c>
      <c r="I61" s="252">
        <v>1056.9166666666667</v>
      </c>
      <c r="J61" s="252">
        <v>1112.7166666666669</v>
      </c>
      <c r="K61" s="252">
        <v>1122.7833333333335</v>
      </c>
      <c r="L61" s="252">
        <v>1140.616666666667</v>
      </c>
      <c r="M61" s="253">
        <v>1104.95</v>
      </c>
      <c r="N61" s="253">
        <v>1077.05</v>
      </c>
      <c r="O61" s="253">
        <v>1365000</v>
      </c>
      <c r="P61" s="254">
        <v>-9.6495683087861866E-3</v>
      </c>
    </row>
    <row r="62" spans="1:16" ht="12.75" customHeight="1">
      <c r="A62" s="245">
        <v>52</v>
      </c>
      <c r="B62" s="258" t="s">
        <v>41</v>
      </c>
      <c r="C62" s="255" t="s">
        <v>99</v>
      </c>
      <c r="D62" s="251">
        <v>45379</v>
      </c>
      <c r="E62" s="250">
        <v>293.10000000000002</v>
      </c>
      <c r="F62" s="250">
        <v>293.53333333333336</v>
      </c>
      <c r="G62" s="252">
        <v>289.76666666666671</v>
      </c>
      <c r="H62" s="252">
        <v>286.43333333333334</v>
      </c>
      <c r="I62" s="252">
        <v>282.66666666666669</v>
      </c>
      <c r="J62" s="252">
        <v>296.86666666666673</v>
      </c>
      <c r="K62" s="252">
        <v>300.63333333333338</v>
      </c>
      <c r="L62" s="252">
        <v>303.96666666666675</v>
      </c>
      <c r="M62" s="253">
        <v>297.3</v>
      </c>
      <c r="N62" s="253">
        <v>290.2</v>
      </c>
      <c r="O62" s="253">
        <v>18473400</v>
      </c>
      <c r="P62" s="254">
        <v>3.6143361938414942E-2</v>
      </c>
    </row>
    <row r="63" spans="1:16" ht="12.75" customHeight="1">
      <c r="A63" s="245">
        <v>53</v>
      </c>
      <c r="B63" s="258" t="s">
        <v>63</v>
      </c>
      <c r="C63" s="250" t="s">
        <v>100</v>
      </c>
      <c r="D63" s="251">
        <v>45379</v>
      </c>
      <c r="E63" s="250">
        <v>137.5</v>
      </c>
      <c r="F63" s="250">
        <v>137.25</v>
      </c>
      <c r="G63" s="252">
        <v>135.85</v>
      </c>
      <c r="H63" s="252">
        <v>134.19999999999999</v>
      </c>
      <c r="I63" s="252">
        <v>132.79999999999998</v>
      </c>
      <c r="J63" s="252">
        <v>138.9</v>
      </c>
      <c r="K63" s="252">
        <v>140.29999999999998</v>
      </c>
      <c r="L63" s="252">
        <v>141.95000000000002</v>
      </c>
      <c r="M63" s="253">
        <v>138.65</v>
      </c>
      <c r="N63" s="253">
        <v>135.6</v>
      </c>
      <c r="O63" s="253">
        <v>44465000</v>
      </c>
      <c r="P63" s="254">
        <v>9.4211123723042002E-3</v>
      </c>
    </row>
    <row r="64" spans="1:16" ht="12.75" customHeight="1">
      <c r="A64" s="245">
        <v>54</v>
      </c>
      <c r="B64" s="258" t="s">
        <v>41</v>
      </c>
      <c r="C64" s="250" t="s">
        <v>101</v>
      </c>
      <c r="D64" s="251">
        <v>45379</v>
      </c>
      <c r="E64" s="250">
        <v>2796.6</v>
      </c>
      <c r="F64" s="250">
        <v>2775.25</v>
      </c>
      <c r="G64" s="252">
        <v>2743.6</v>
      </c>
      <c r="H64" s="252">
        <v>2690.6</v>
      </c>
      <c r="I64" s="252">
        <v>2658.95</v>
      </c>
      <c r="J64" s="252">
        <v>2828.25</v>
      </c>
      <c r="K64" s="252">
        <v>2859.8999999999996</v>
      </c>
      <c r="L64" s="252">
        <v>2912.9</v>
      </c>
      <c r="M64" s="253">
        <v>2806.9</v>
      </c>
      <c r="N64" s="253">
        <v>2722.25</v>
      </c>
      <c r="O64" s="253">
        <v>3806400</v>
      </c>
      <c r="P64" s="254">
        <v>-2.7441361336808218E-2</v>
      </c>
    </row>
    <row r="65" spans="1:16" ht="12.75" customHeight="1">
      <c r="A65" s="245">
        <v>55</v>
      </c>
      <c r="B65" s="258" t="s">
        <v>59</v>
      </c>
      <c r="C65" s="250" t="s">
        <v>102</v>
      </c>
      <c r="D65" s="251">
        <v>45379</v>
      </c>
      <c r="E65" s="250">
        <v>533.9</v>
      </c>
      <c r="F65" s="250">
        <v>533.69999999999993</v>
      </c>
      <c r="G65" s="252">
        <v>529.74999999999989</v>
      </c>
      <c r="H65" s="252">
        <v>525.59999999999991</v>
      </c>
      <c r="I65" s="252">
        <v>521.64999999999986</v>
      </c>
      <c r="J65" s="252">
        <v>537.84999999999991</v>
      </c>
      <c r="K65" s="252">
        <v>541.79999999999995</v>
      </c>
      <c r="L65" s="252">
        <v>545.94999999999993</v>
      </c>
      <c r="M65" s="253">
        <v>537.65</v>
      </c>
      <c r="N65" s="253">
        <v>529.54999999999995</v>
      </c>
      <c r="O65" s="253">
        <v>22156250</v>
      </c>
      <c r="P65" s="254">
        <v>3.6806342015855038E-3</v>
      </c>
    </row>
    <row r="66" spans="1:16" ht="12.75" customHeight="1">
      <c r="A66" s="245">
        <v>56</v>
      </c>
      <c r="B66" s="258" t="s">
        <v>49</v>
      </c>
      <c r="C66" s="255" t="s">
        <v>103</v>
      </c>
      <c r="D66" s="251">
        <v>45379</v>
      </c>
      <c r="E66" s="250">
        <v>1954</v>
      </c>
      <c r="F66" s="250">
        <v>1960.3166666666666</v>
      </c>
      <c r="G66" s="252">
        <v>1914.6833333333332</v>
      </c>
      <c r="H66" s="252">
        <v>1875.3666666666666</v>
      </c>
      <c r="I66" s="252">
        <v>1829.7333333333331</v>
      </c>
      <c r="J66" s="252">
        <v>1999.6333333333332</v>
      </c>
      <c r="K66" s="252">
        <v>2045.2666666666664</v>
      </c>
      <c r="L66" s="252">
        <v>2084.583333333333</v>
      </c>
      <c r="M66" s="253">
        <v>2005.95</v>
      </c>
      <c r="N66" s="253">
        <v>1921</v>
      </c>
      <c r="O66" s="253">
        <v>3294750</v>
      </c>
      <c r="P66" s="254">
        <v>1.4862159248421377E-2</v>
      </c>
    </row>
    <row r="67" spans="1:16" ht="12.75" customHeight="1">
      <c r="A67" s="245">
        <v>57</v>
      </c>
      <c r="B67" s="258" t="s">
        <v>39</v>
      </c>
      <c r="C67" s="250" t="s">
        <v>104</v>
      </c>
      <c r="D67" s="251">
        <v>45379</v>
      </c>
      <c r="E67" s="250">
        <v>2203.0500000000002</v>
      </c>
      <c r="F67" s="250">
        <v>2184.3166666666666</v>
      </c>
      <c r="G67" s="252">
        <v>2159.9333333333334</v>
      </c>
      <c r="H67" s="252">
        <v>2116.8166666666666</v>
      </c>
      <c r="I67" s="252">
        <v>2092.4333333333334</v>
      </c>
      <c r="J67" s="252">
        <v>2227.4333333333334</v>
      </c>
      <c r="K67" s="252">
        <v>2251.8166666666666</v>
      </c>
      <c r="L67" s="252">
        <v>2294.9333333333334</v>
      </c>
      <c r="M67" s="253">
        <v>2208.6999999999998</v>
      </c>
      <c r="N67" s="253">
        <v>2141.1999999999998</v>
      </c>
      <c r="O67" s="253">
        <v>2860500</v>
      </c>
      <c r="P67" s="254">
        <v>-1.0481527604815277E-2</v>
      </c>
    </row>
    <row r="68" spans="1:16" ht="12.75" customHeight="1">
      <c r="A68" s="245">
        <v>58</v>
      </c>
      <c r="B68" s="258" t="s">
        <v>45</v>
      </c>
      <c r="C68" s="255" t="s">
        <v>106</v>
      </c>
      <c r="D68" s="251">
        <v>45379</v>
      </c>
      <c r="E68" s="250">
        <v>3568.85</v>
      </c>
      <c r="F68" s="250">
        <v>3537.9833333333336</v>
      </c>
      <c r="G68" s="252">
        <v>3492.666666666667</v>
      </c>
      <c r="H68" s="252">
        <v>3416.4833333333336</v>
      </c>
      <c r="I68" s="252">
        <v>3371.166666666667</v>
      </c>
      <c r="J68" s="252">
        <v>3614.166666666667</v>
      </c>
      <c r="K68" s="252">
        <v>3659.4833333333336</v>
      </c>
      <c r="L68" s="252">
        <v>3735.666666666667</v>
      </c>
      <c r="M68" s="253">
        <v>3583.3</v>
      </c>
      <c r="N68" s="253">
        <v>3461.8</v>
      </c>
      <c r="O68" s="253">
        <v>4176200</v>
      </c>
      <c r="P68" s="254">
        <v>-4.528985507246377E-3</v>
      </c>
    </row>
    <row r="69" spans="1:16" ht="12.75" customHeight="1">
      <c r="A69" s="245">
        <v>59</v>
      </c>
      <c r="B69" s="258" t="s">
        <v>43</v>
      </c>
      <c r="C69" s="250" t="s">
        <v>107</v>
      </c>
      <c r="D69" s="251">
        <v>45379</v>
      </c>
      <c r="E69" s="250">
        <v>7197.85</v>
      </c>
      <c r="F69" s="250">
        <v>7129.05</v>
      </c>
      <c r="G69" s="252">
        <v>7011.85</v>
      </c>
      <c r="H69" s="252">
        <v>6825.85</v>
      </c>
      <c r="I69" s="252">
        <v>6708.6500000000005</v>
      </c>
      <c r="J69" s="252">
        <v>7315.05</v>
      </c>
      <c r="K69" s="252">
        <v>7432.2499999999991</v>
      </c>
      <c r="L69" s="252">
        <v>7618.25</v>
      </c>
      <c r="M69" s="253">
        <v>7246.25</v>
      </c>
      <c r="N69" s="253">
        <v>6943.05</v>
      </c>
      <c r="O69" s="253">
        <v>1437800</v>
      </c>
      <c r="P69" s="254">
        <v>1.1253340835560557E-2</v>
      </c>
    </row>
    <row r="70" spans="1:16" ht="12.75" customHeight="1">
      <c r="A70" s="245">
        <v>60</v>
      </c>
      <c r="B70" s="258" t="s">
        <v>45</v>
      </c>
      <c r="C70" s="257" t="s">
        <v>109</v>
      </c>
      <c r="D70" s="251">
        <v>45379</v>
      </c>
      <c r="E70" s="250">
        <v>927.85</v>
      </c>
      <c r="F70" s="250">
        <v>925.66666666666663</v>
      </c>
      <c r="G70" s="252">
        <v>913.58333333333326</v>
      </c>
      <c r="H70" s="252">
        <v>899.31666666666661</v>
      </c>
      <c r="I70" s="252">
        <v>887.23333333333323</v>
      </c>
      <c r="J70" s="252">
        <v>939.93333333333328</v>
      </c>
      <c r="K70" s="252">
        <v>952.01666666666654</v>
      </c>
      <c r="L70" s="252">
        <v>966.2833333333333</v>
      </c>
      <c r="M70" s="253">
        <v>937.75</v>
      </c>
      <c r="N70" s="253">
        <v>911.4</v>
      </c>
      <c r="O70" s="253">
        <v>32942250</v>
      </c>
      <c r="P70" s="254">
        <v>-4.5869272573166473E-3</v>
      </c>
    </row>
    <row r="71" spans="1:16" ht="12.75" customHeight="1">
      <c r="A71" s="245">
        <v>61</v>
      </c>
      <c r="B71" s="258" t="s">
        <v>108</v>
      </c>
      <c r="C71" s="250" t="s">
        <v>110</v>
      </c>
      <c r="D71" s="251">
        <v>45379</v>
      </c>
      <c r="E71" s="250">
        <v>6342.1</v>
      </c>
      <c r="F71" s="250">
        <v>6307.2333333333336</v>
      </c>
      <c r="G71" s="252">
        <v>6260.6166666666668</v>
      </c>
      <c r="H71" s="252">
        <v>6179.1333333333332</v>
      </c>
      <c r="I71" s="252">
        <v>6132.5166666666664</v>
      </c>
      <c r="J71" s="252">
        <v>6388.7166666666672</v>
      </c>
      <c r="K71" s="252">
        <v>6435.3333333333339</v>
      </c>
      <c r="L71" s="252">
        <v>6516.8166666666675</v>
      </c>
      <c r="M71" s="253">
        <v>6353.85</v>
      </c>
      <c r="N71" s="253">
        <v>6225.75</v>
      </c>
      <c r="O71" s="253">
        <v>2222000</v>
      </c>
      <c r="P71" s="254">
        <v>9.7705067030220399E-3</v>
      </c>
    </row>
    <row r="72" spans="1:16" ht="12.75" customHeight="1">
      <c r="A72" s="245">
        <v>62</v>
      </c>
      <c r="B72" s="258" t="s">
        <v>43</v>
      </c>
      <c r="C72" s="250" t="s">
        <v>111</v>
      </c>
      <c r="D72" s="251">
        <v>45379</v>
      </c>
      <c r="E72" s="250">
        <v>3816.05</v>
      </c>
      <c r="F72" s="250">
        <v>3795.4833333333336</v>
      </c>
      <c r="G72" s="252">
        <v>3768.0666666666671</v>
      </c>
      <c r="H72" s="252">
        <v>3720.0833333333335</v>
      </c>
      <c r="I72" s="252">
        <v>3692.666666666667</v>
      </c>
      <c r="J72" s="252">
        <v>3843.4666666666672</v>
      </c>
      <c r="K72" s="252">
        <v>3870.8833333333332</v>
      </c>
      <c r="L72" s="252">
        <v>3918.8666666666672</v>
      </c>
      <c r="M72" s="253">
        <v>3822.9</v>
      </c>
      <c r="N72" s="253">
        <v>3747.5</v>
      </c>
      <c r="O72" s="253">
        <v>4148375</v>
      </c>
      <c r="P72" s="254">
        <v>0</v>
      </c>
    </row>
    <row r="73" spans="1:16" ht="12.75" customHeight="1">
      <c r="A73" s="245">
        <v>63</v>
      </c>
      <c r="B73" s="258" t="s">
        <v>56</v>
      </c>
      <c r="C73" s="250" t="s">
        <v>112</v>
      </c>
      <c r="D73" s="251">
        <v>45379</v>
      </c>
      <c r="E73" s="250">
        <v>2859.95</v>
      </c>
      <c r="F73" s="250">
        <v>2849.9833333333336</v>
      </c>
      <c r="G73" s="252">
        <v>2816.916666666667</v>
      </c>
      <c r="H73" s="252">
        <v>2773.8833333333332</v>
      </c>
      <c r="I73" s="252">
        <v>2740.8166666666666</v>
      </c>
      <c r="J73" s="252">
        <v>2893.0166666666673</v>
      </c>
      <c r="K73" s="252">
        <v>2926.0833333333339</v>
      </c>
      <c r="L73" s="252">
        <v>2969.1166666666677</v>
      </c>
      <c r="M73" s="253">
        <v>2883.05</v>
      </c>
      <c r="N73" s="253">
        <v>2806.95</v>
      </c>
      <c r="O73" s="253">
        <v>1998425</v>
      </c>
      <c r="P73" s="254">
        <v>2.265690965381368E-2</v>
      </c>
    </row>
    <row r="74" spans="1:16" ht="12.75" customHeight="1">
      <c r="A74" s="245">
        <v>64</v>
      </c>
      <c r="B74" s="258" t="s">
        <v>56</v>
      </c>
      <c r="C74" s="250" t="s">
        <v>113</v>
      </c>
      <c r="D74" s="251">
        <v>45379</v>
      </c>
      <c r="E74" s="250">
        <v>323.89999999999998</v>
      </c>
      <c r="F74" s="250">
        <v>323.48333333333335</v>
      </c>
      <c r="G74" s="252">
        <v>318.7166666666667</v>
      </c>
      <c r="H74" s="252">
        <v>313.53333333333336</v>
      </c>
      <c r="I74" s="252">
        <v>308.76666666666671</v>
      </c>
      <c r="J74" s="252">
        <v>328.66666666666669</v>
      </c>
      <c r="K74" s="252">
        <v>333.43333333333334</v>
      </c>
      <c r="L74" s="252">
        <v>338.61666666666667</v>
      </c>
      <c r="M74" s="253">
        <v>328.25</v>
      </c>
      <c r="N74" s="253">
        <v>318.3</v>
      </c>
      <c r="O74" s="253">
        <v>18694800</v>
      </c>
      <c r="P74" s="254">
        <v>1.7238001958863859E-2</v>
      </c>
    </row>
    <row r="75" spans="1:16" ht="12.75" customHeight="1">
      <c r="A75" s="245">
        <v>65</v>
      </c>
      <c r="B75" s="258" t="s">
        <v>56</v>
      </c>
      <c r="C75" s="250" t="s">
        <v>114</v>
      </c>
      <c r="D75" s="251">
        <v>45379</v>
      </c>
      <c r="E75" s="250">
        <v>157.65</v>
      </c>
      <c r="F75" s="250">
        <v>156.58333333333334</v>
      </c>
      <c r="G75" s="252">
        <v>154.2166666666667</v>
      </c>
      <c r="H75" s="252">
        <v>150.78333333333336</v>
      </c>
      <c r="I75" s="252">
        <v>148.41666666666671</v>
      </c>
      <c r="J75" s="252">
        <v>160.01666666666668</v>
      </c>
      <c r="K75" s="252">
        <v>162.3833333333333</v>
      </c>
      <c r="L75" s="252">
        <v>165.81666666666666</v>
      </c>
      <c r="M75" s="253">
        <v>158.94999999999999</v>
      </c>
      <c r="N75" s="253">
        <v>153.15</v>
      </c>
      <c r="O75" s="253">
        <v>91770000</v>
      </c>
      <c r="P75" s="254">
        <v>-7.6016915022150619E-2</v>
      </c>
    </row>
    <row r="76" spans="1:16" ht="12.75" customHeight="1">
      <c r="A76" s="245">
        <v>66</v>
      </c>
      <c r="B76" s="258" t="s">
        <v>63</v>
      </c>
      <c r="C76" s="250" t="s">
        <v>115</v>
      </c>
      <c r="D76" s="251">
        <v>45379</v>
      </c>
      <c r="E76" s="250">
        <v>191.05</v>
      </c>
      <c r="F76" s="250">
        <v>190.75</v>
      </c>
      <c r="G76" s="252">
        <v>186.6</v>
      </c>
      <c r="H76" s="252">
        <v>182.15</v>
      </c>
      <c r="I76" s="252">
        <v>178</v>
      </c>
      <c r="J76" s="252">
        <v>195.2</v>
      </c>
      <c r="K76" s="252">
        <v>199.34999999999997</v>
      </c>
      <c r="L76" s="252">
        <v>203.79999999999998</v>
      </c>
      <c r="M76" s="253">
        <v>194.9</v>
      </c>
      <c r="N76" s="253">
        <v>186.3</v>
      </c>
      <c r="O76" s="253">
        <v>129747000</v>
      </c>
      <c r="P76" s="254">
        <v>-3.4914585176614714E-2</v>
      </c>
    </row>
    <row r="77" spans="1:16" ht="12.75" customHeight="1">
      <c r="A77" s="245">
        <v>67</v>
      </c>
      <c r="B77" s="258" t="s">
        <v>84</v>
      </c>
      <c r="C77" s="250" t="s">
        <v>116</v>
      </c>
      <c r="D77" s="251">
        <v>45379</v>
      </c>
      <c r="E77" s="250">
        <v>933.1</v>
      </c>
      <c r="F77" s="250">
        <v>927.4</v>
      </c>
      <c r="G77" s="252">
        <v>912.69999999999993</v>
      </c>
      <c r="H77" s="252">
        <v>892.3</v>
      </c>
      <c r="I77" s="252">
        <v>877.59999999999991</v>
      </c>
      <c r="J77" s="252">
        <v>947.8</v>
      </c>
      <c r="K77" s="252">
        <v>962.5</v>
      </c>
      <c r="L77" s="252">
        <v>982.9</v>
      </c>
      <c r="M77" s="253">
        <v>942.1</v>
      </c>
      <c r="N77" s="253">
        <v>907</v>
      </c>
      <c r="O77" s="253">
        <v>14755200</v>
      </c>
      <c r="P77" s="254">
        <v>-4.9132805974549209E-5</v>
      </c>
    </row>
    <row r="78" spans="1:16" ht="12.75" customHeight="1">
      <c r="A78" s="245">
        <v>68</v>
      </c>
      <c r="B78" s="258" t="s">
        <v>43</v>
      </c>
      <c r="C78" s="250" t="s">
        <v>118</v>
      </c>
      <c r="D78" s="251">
        <v>45379</v>
      </c>
      <c r="E78" s="250">
        <v>83.1</v>
      </c>
      <c r="F78" s="250">
        <v>83.833333333333329</v>
      </c>
      <c r="G78" s="252">
        <v>80.316666666666663</v>
      </c>
      <c r="H78" s="252">
        <v>77.533333333333331</v>
      </c>
      <c r="I78" s="252">
        <v>74.016666666666666</v>
      </c>
      <c r="J78" s="252">
        <v>86.61666666666666</v>
      </c>
      <c r="K78" s="252">
        <v>90.13333333333334</v>
      </c>
      <c r="L78" s="252">
        <v>92.916666666666657</v>
      </c>
      <c r="M78" s="253">
        <v>87.35</v>
      </c>
      <c r="N78" s="253">
        <v>81.05</v>
      </c>
      <c r="O78" s="253">
        <v>202488750</v>
      </c>
      <c r="P78" s="254">
        <v>1.8792098262296938E-2</v>
      </c>
    </row>
    <row r="79" spans="1:16" ht="12.75" customHeight="1">
      <c r="A79" s="245">
        <v>69</v>
      </c>
      <c r="B79" s="258" t="s">
        <v>117</v>
      </c>
      <c r="C79" s="250" t="s">
        <v>119</v>
      </c>
      <c r="D79" s="251">
        <v>45379</v>
      </c>
      <c r="E79" s="250">
        <v>623.65</v>
      </c>
      <c r="F79" s="250">
        <v>623.48333333333323</v>
      </c>
      <c r="G79" s="252">
        <v>611.56666666666649</v>
      </c>
      <c r="H79" s="252">
        <v>599.48333333333323</v>
      </c>
      <c r="I79" s="252">
        <v>587.56666666666649</v>
      </c>
      <c r="J79" s="252">
        <v>635.56666666666649</v>
      </c>
      <c r="K79" s="252">
        <v>647.48333333333323</v>
      </c>
      <c r="L79" s="252">
        <v>659.56666666666649</v>
      </c>
      <c r="M79" s="253">
        <v>635.4</v>
      </c>
      <c r="N79" s="253">
        <v>611.4</v>
      </c>
      <c r="O79" s="253">
        <v>8214700</v>
      </c>
      <c r="P79" s="254">
        <v>2.9320736276266492E-2</v>
      </c>
    </row>
    <row r="80" spans="1:16" ht="12.75" customHeight="1">
      <c r="A80" s="245">
        <v>70</v>
      </c>
      <c r="B80" s="258" t="s">
        <v>45</v>
      </c>
      <c r="C80" s="256" t="s">
        <v>120</v>
      </c>
      <c r="D80" s="251">
        <v>45379</v>
      </c>
      <c r="E80" s="250">
        <v>1246.3</v>
      </c>
      <c r="F80" s="250">
        <v>1242.7666666666667</v>
      </c>
      <c r="G80" s="252">
        <v>1229.8333333333333</v>
      </c>
      <c r="H80" s="252">
        <v>1213.3666666666666</v>
      </c>
      <c r="I80" s="252">
        <v>1200.4333333333332</v>
      </c>
      <c r="J80" s="252">
        <v>1259.2333333333333</v>
      </c>
      <c r="K80" s="252">
        <v>1272.1666666666667</v>
      </c>
      <c r="L80" s="252">
        <v>1288.6333333333334</v>
      </c>
      <c r="M80" s="253">
        <v>1255.7</v>
      </c>
      <c r="N80" s="253">
        <v>1226.3</v>
      </c>
      <c r="O80" s="253">
        <v>5967000</v>
      </c>
      <c r="P80" s="254">
        <v>-1.5752577319587627E-2</v>
      </c>
    </row>
    <row r="81" spans="1:16" ht="12.75" customHeight="1">
      <c r="A81" s="245">
        <v>71</v>
      </c>
      <c r="B81" s="258" t="s">
        <v>59</v>
      </c>
      <c r="C81" s="250" t="s">
        <v>121</v>
      </c>
      <c r="D81" s="251">
        <v>45379</v>
      </c>
      <c r="E81" s="250">
        <v>2473.6999999999998</v>
      </c>
      <c r="F81" s="250">
        <v>2469.25</v>
      </c>
      <c r="G81" s="252">
        <v>2420.5</v>
      </c>
      <c r="H81" s="252">
        <v>2367.3000000000002</v>
      </c>
      <c r="I81" s="252">
        <v>2318.5500000000002</v>
      </c>
      <c r="J81" s="252">
        <v>2522.4499999999998</v>
      </c>
      <c r="K81" s="252">
        <v>2571.1999999999998</v>
      </c>
      <c r="L81" s="252">
        <v>2624.3999999999996</v>
      </c>
      <c r="M81" s="253">
        <v>2518</v>
      </c>
      <c r="N81" s="253">
        <v>2416.0500000000002</v>
      </c>
      <c r="O81" s="253">
        <v>4180950</v>
      </c>
      <c r="P81" s="254">
        <v>-3.4071550255536625E-4</v>
      </c>
    </row>
    <row r="82" spans="1:16" ht="12.75" customHeight="1">
      <c r="A82" s="245">
        <v>72</v>
      </c>
      <c r="B82" s="258" t="s">
        <v>108</v>
      </c>
      <c r="C82" s="250" t="s">
        <v>122</v>
      </c>
      <c r="D82" s="251">
        <v>45379</v>
      </c>
      <c r="E82" s="250">
        <v>460.35</v>
      </c>
      <c r="F82" s="250">
        <v>460.60000000000008</v>
      </c>
      <c r="G82" s="252">
        <v>447.40000000000015</v>
      </c>
      <c r="H82" s="252">
        <v>434.45000000000005</v>
      </c>
      <c r="I82" s="252">
        <v>421.25000000000011</v>
      </c>
      <c r="J82" s="252">
        <v>473.55000000000018</v>
      </c>
      <c r="K82" s="252">
        <v>486.75000000000011</v>
      </c>
      <c r="L82" s="252">
        <v>499.70000000000022</v>
      </c>
      <c r="M82" s="253">
        <v>473.8</v>
      </c>
      <c r="N82" s="253">
        <v>447.65</v>
      </c>
      <c r="O82" s="253">
        <v>10772000</v>
      </c>
      <c r="P82" s="254">
        <v>-2.2681908909453818E-2</v>
      </c>
    </row>
    <row r="83" spans="1:16" ht="12.75" customHeight="1">
      <c r="A83" s="245">
        <v>73</v>
      </c>
      <c r="B83" s="258" t="s">
        <v>43</v>
      </c>
      <c r="C83" s="250" t="s">
        <v>123</v>
      </c>
      <c r="D83" s="251">
        <v>45379</v>
      </c>
      <c r="E83" s="250">
        <v>2248.35</v>
      </c>
      <c r="F83" s="250">
        <v>2236.4833333333331</v>
      </c>
      <c r="G83" s="252">
        <v>2215.0666666666662</v>
      </c>
      <c r="H83" s="252">
        <v>2181.7833333333328</v>
      </c>
      <c r="I83" s="252">
        <v>2160.3666666666659</v>
      </c>
      <c r="J83" s="252">
        <v>2269.7666666666664</v>
      </c>
      <c r="K83" s="252">
        <v>2291.1833333333334</v>
      </c>
      <c r="L83" s="252">
        <v>2324.4666666666667</v>
      </c>
      <c r="M83" s="253">
        <v>2257.9</v>
      </c>
      <c r="N83" s="253">
        <v>2203.1999999999998</v>
      </c>
      <c r="O83" s="253">
        <v>7520859</v>
      </c>
      <c r="P83" s="254">
        <v>-9.2371496795274604E-3</v>
      </c>
    </row>
    <row r="84" spans="1:16" ht="12.75" customHeight="1">
      <c r="A84" s="245">
        <v>74</v>
      </c>
      <c r="B84" s="258" t="s">
        <v>49</v>
      </c>
      <c r="C84" s="250" t="s">
        <v>124</v>
      </c>
      <c r="D84" s="251">
        <v>45379</v>
      </c>
      <c r="E84" s="250">
        <v>568.6</v>
      </c>
      <c r="F84" s="250">
        <v>574.5333333333333</v>
      </c>
      <c r="G84" s="252">
        <v>552.21666666666658</v>
      </c>
      <c r="H84" s="252">
        <v>535.83333333333326</v>
      </c>
      <c r="I84" s="252">
        <v>513.51666666666654</v>
      </c>
      <c r="J84" s="252">
        <v>590.91666666666663</v>
      </c>
      <c r="K84" s="252">
        <v>613.23333333333323</v>
      </c>
      <c r="L84" s="252">
        <v>629.61666666666667</v>
      </c>
      <c r="M84" s="253">
        <v>596.85</v>
      </c>
      <c r="N84" s="253">
        <v>558.15</v>
      </c>
      <c r="O84" s="253">
        <v>7190000</v>
      </c>
      <c r="P84" s="254">
        <v>-4.7208878582077188E-2</v>
      </c>
    </row>
    <row r="85" spans="1:16" ht="12.75" customHeight="1">
      <c r="A85" s="245">
        <v>75</v>
      </c>
      <c r="B85" s="258" t="s">
        <v>84</v>
      </c>
      <c r="C85" s="250" t="s">
        <v>125</v>
      </c>
      <c r="D85" s="251">
        <v>45379</v>
      </c>
      <c r="E85" s="250">
        <v>3243.9</v>
      </c>
      <c r="F85" s="250">
        <v>3222.75</v>
      </c>
      <c r="G85" s="252">
        <v>3184.15</v>
      </c>
      <c r="H85" s="252">
        <v>3124.4</v>
      </c>
      <c r="I85" s="252">
        <v>3085.8</v>
      </c>
      <c r="J85" s="252">
        <v>3282.5</v>
      </c>
      <c r="K85" s="252">
        <v>3321.1000000000004</v>
      </c>
      <c r="L85" s="252">
        <v>3380.85</v>
      </c>
      <c r="M85" s="253">
        <v>3261.35</v>
      </c>
      <c r="N85" s="253">
        <v>3163</v>
      </c>
      <c r="O85" s="253">
        <v>8702100</v>
      </c>
      <c r="P85" s="254">
        <v>-3.1273627053405731E-3</v>
      </c>
    </row>
    <row r="86" spans="1:16" ht="12.75" customHeight="1">
      <c r="A86" s="245">
        <v>76</v>
      </c>
      <c r="B86" s="258" t="s">
        <v>45</v>
      </c>
      <c r="C86" s="257" t="s">
        <v>126</v>
      </c>
      <c r="D86" s="251">
        <v>45379</v>
      </c>
      <c r="E86" s="250">
        <v>1527.3</v>
      </c>
      <c r="F86" s="250">
        <v>1537.1166666666668</v>
      </c>
      <c r="G86" s="252">
        <v>1500.2333333333336</v>
      </c>
      <c r="H86" s="252">
        <v>1473.1666666666667</v>
      </c>
      <c r="I86" s="252">
        <v>1436.2833333333335</v>
      </c>
      <c r="J86" s="252">
        <v>1564.1833333333336</v>
      </c>
      <c r="K86" s="252">
        <v>1601.0666666666668</v>
      </c>
      <c r="L86" s="252">
        <v>1628.1333333333337</v>
      </c>
      <c r="M86" s="253">
        <v>1574</v>
      </c>
      <c r="N86" s="253">
        <v>1510.05</v>
      </c>
      <c r="O86" s="253">
        <v>5435000</v>
      </c>
      <c r="P86" s="254">
        <v>5.9557461740910422E-2</v>
      </c>
    </row>
    <row r="87" spans="1:16" ht="12.75" customHeight="1">
      <c r="A87" s="245">
        <v>77</v>
      </c>
      <c r="B87" s="258" t="s">
        <v>41</v>
      </c>
      <c r="C87" s="250" t="s">
        <v>127</v>
      </c>
      <c r="D87" s="251">
        <v>45379</v>
      </c>
      <c r="E87" s="250">
        <v>1649.5</v>
      </c>
      <c r="F87" s="250">
        <v>1637.1833333333334</v>
      </c>
      <c r="G87" s="252">
        <v>1621.0166666666669</v>
      </c>
      <c r="H87" s="252">
        <v>1592.5333333333335</v>
      </c>
      <c r="I87" s="252">
        <v>1576.366666666667</v>
      </c>
      <c r="J87" s="252">
        <v>1665.6666666666667</v>
      </c>
      <c r="K87" s="252">
        <v>1681.8333333333333</v>
      </c>
      <c r="L87" s="252">
        <v>1710.3166666666666</v>
      </c>
      <c r="M87" s="253">
        <v>1653.35</v>
      </c>
      <c r="N87" s="253">
        <v>1608.7</v>
      </c>
      <c r="O87" s="253">
        <v>14571900</v>
      </c>
      <c r="P87" s="254">
        <v>3.7685060565275909E-2</v>
      </c>
    </row>
    <row r="88" spans="1:16" ht="12.75" customHeight="1">
      <c r="A88" s="245">
        <v>78</v>
      </c>
      <c r="B88" s="258" t="s">
        <v>87</v>
      </c>
      <c r="C88" s="250" t="s">
        <v>128</v>
      </c>
      <c r="D88" s="251">
        <v>45379</v>
      </c>
      <c r="E88" s="250">
        <v>3757.2</v>
      </c>
      <c r="F88" s="250">
        <v>3754.4500000000003</v>
      </c>
      <c r="G88" s="252">
        <v>3713.9000000000005</v>
      </c>
      <c r="H88" s="252">
        <v>3670.6000000000004</v>
      </c>
      <c r="I88" s="252">
        <v>3630.0500000000006</v>
      </c>
      <c r="J88" s="252">
        <v>3797.7500000000005</v>
      </c>
      <c r="K88" s="252">
        <v>3838.3000000000006</v>
      </c>
      <c r="L88" s="252">
        <v>3881.6000000000004</v>
      </c>
      <c r="M88" s="253">
        <v>3795</v>
      </c>
      <c r="N88" s="253">
        <v>3711.15</v>
      </c>
      <c r="O88" s="253">
        <v>3042600</v>
      </c>
      <c r="P88" s="254">
        <v>1.3186813186813187E-2</v>
      </c>
    </row>
    <row r="89" spans="1:16" ht="12.75" customHeight="1">
      <c r="A89" s="245">
        <v>79</v>
      </c>
      <c r="B89" s="258" t="s">
        <v>68</v>
      </c>
      <c r="C89" s="250" t="s">
        <v>129</v>
      </c>
      <c r="D89" s="251">
        <v>45379</v>
      </c>
      <c r="E89" s="250">
        <v>1448</v>
      </c>
      <c r="F89" s="250">
        <v>1448.8166666666666</v>
      </c>
      <c r="G89" s="252">
        <v>1439.6333333333332</v>
      </c>
      <c r="H89" s="252">
        <v>1431.2666666666667</v>
      </c>
      <c r="I89" s="252">
        <v>1422.0833333333333</v>
      </c>
      <c r="J89" s="252">
        <v>1457.1833333333332</v>
      </c>
      <c r="K89" s="252">
        <v>1466.3666666666666</v>
      </c>
      <c r="L89" s="252">
        <v>1474.7333333333331</v>
      </c>
      <c r="M89" s="253">
        <v>1458</v>
      </c>
      <c r="N89" s="253">
        <v>1440.45</v>
      </c>
      <c r="O89" s="253">
        <v>225275050</v>
      </c>
      <c r="P89" s="254">
        <v>-3.2904631818042297E-2</v>
      </c>
    </row>
    <row r="90" spans="1:16" ht="12.75" customHeight="1">
      <c r="A90" s="245">
        <v>80</v>
      </c>
      <c r="B90" s="258" t="s">
        <v>63</v>
      </c>
      <c r="C90" s="250" t="s">
        <v>130</v>
      </c>
      <c r="D90" s="251">
        <v>45379</v>
      </c>
      <c r="E90" s="250">
        <v>617.85</v>
      </c>
      <c r="F90" s="250">
        <v>615.48333333333346</v>
      </c>
      <c r="G90" s="252">
        <v>609.01666666666688</v>
      </c>
      <c r="H90" s="252">
        <v>600.18333333333339</v>
      </c>
      <c r="I90" s="252">
        <v>593.71666666666681</v>
      </c>
      <c r="J90" s="252">
        <v>624.31666666666695</v>
      </c>
      <c r="K90" s="252">
        <v>630.78333333333342</v>
      </c>
      <c r="L90" s="252">
        <v>639.61666666666702</v>
      </c>
      <c r="M90" s="253">
        <v>621.95000000000005</v>
      </c>
      <c r="N90" s="253">
        <v>606.65</v>
      </c>
      <c r="O90" s="253">
        <v>29850700</v>
      </c>
      <c r="P90" s="254">
        <v>-2.0254169976171566E-2</v>
      </c>
    </row>
    <row r="91" spans="1:16" ht="12.75" customHeight="1">
      <c r="A91" s="245">
        <v>81</v>
      </c>
      <c r="B91" s="258" t="s">
        <v>68</v>
      </c>
      <c r="C91" s="250" t="s">
        <v>131</v>
      </c>
      <c r="D91" s="251">
        <v>45379</v>
      </c>
      <c r="E91" s="250">
        <v>4637.8999999999996</v>
      </c>
      <c r="F91" s="250">
        <v>4607.3833333333332</v>
      </c>
      <c r="G91" s="252">
        <v>4570.5166666666664</v>
      </c>
      <c r="H91" s="252">
        <v>4503.1333333333332</v>
      </c>
      <c r="I91" s="252">
        <v>4466.2666666666664</v>
      </c>
      <c r="J91" s="252">
        <v>4674.7666666666664</v>
      </c>
      <c r="K91" s="252">
        <v>4711.6333333333332</v>
      </c>
      <c r="L91" s="252">
        <v>4779.0166666666664</v>
      </c>
      <c r="M91" s="253">
        <v>4644.25</v>
      </c>
      <c r="N91" s="253">
        <v>4540</v>
      </c>
      <c r="O91" s="253">
        <v>3970800</v>
      </c>
      <c r="P91" s="254">
        <v>-6.3809023346595604E-3</v>
      </c>
    </row>
    <row r="92" spans="1:16" ht="12.75" customHeight="1">
      <c r="A92" s="245">
        <v>82</v>
      </c>
      <c r="B92" s="258" t="s">
        <v>56</v>
      </c>
      <c r="C92" s="250" t="s">
        <v>133</v>
      </c>
      <c r="D92" s="251">
        <v>45379</v>
      </c>
      <c r="E92" s="250">
        <v>529.29999999999995</v>
      </c>
      <c r="F92" s="250">
        <v>525.21666666666658</v>
      </c>
      <c r="G92" s="252">
        <v>520.03333333333319</v>
      </c>
      <c r="H92" s="252">
        <v>510.76666666666665</v>
      </c>
      <c r="I92" s="252">
        <v>505.58333333333326</v>
      </c>
      <c r="J92" s="252">
        <v>534.48333333333312</v>
      </c>
      <c r="K92" s="252">
        <v>539.66666666666652</v>
      </c>
      <c r="L92" s="252">
        <v>548.93333333333305</v>
      </c>
      <c r="M92" s="253">
        <v>530.4</v>
      </c>
      <c r="N92" s="253">
        <v>515.95000000000005</v>
      </c>
      <c r="O92" s="253">
        <v>44192400</v>
      </c>
      <c r="P92" s="254">
        <v>-5.3253505593193638E-3</v>
      </c>
    </row>
    <row r="93" spans="1:16" ht="12.75" customHeight="1">
      <c r="A93" s="245">
        <v>83</v>
      </c>
      <c r="B93" s="258" t="s">
        <v>132</v>
      </c>
      <c r="C93" s="250" t="s">
        <v>134</v>
      </c>
      <c r="D93" s="251">
        <v>45379</v>
      </c>
      <c r="E93" s="250">
        <v>282.45</v>
      </c>
      <c r="F93" s="250">
        <v>281.21666666666664</v>
      </c>
      <c r="G93" s="252">
        <v>274.23333333333329</v>
      </c>
      <c r="H93" s="252">
        <v>266.01666666666665</v>
      </c>
      <c r="I93" s="252">
        <v>259.0333333333333</v>
      </c>
      <c r="J93" s="252">
        <v>289.43333333333328</v>
      </c>
      <c r="K93" s="252">
        <v>296.41666666666663</v>
      </c>
      <c r="L93" s="252">
        <v>304.63333333333327</v>
      </c>
      <c r="M93" s="253">
        <v>288.2</v>
      </c>
      <c r="N93" s="253">
        <v>273</v>
      </c>
      <c r="O93" s="253">
        <v>37009900</v>
      </c>
      <c r="P93" s="254">
        <v>1.689238386486093E-2</v>
      </c>
    </row>
    <row r="94" spans="1:16" ht="12.75" customHeight="1">
      <c r="A94" s="245">
        <v>84</v>
      </c>
      <c r="B94" s="258" t="s">
        <v>132</v>
      </c>
      <c r="C94" s="256" t="s">
        <v>135</v>
      </c>
      <c r="D94" s="251">
        <v>45379</v>
      </c>
      <c r="E94" s="250">
        <v>518.9</v>
      </c>
      <c r="F94" s="250">
        <v>519.28333333333342</v>
      </c>
      <c r="G94" s="252">
        <v>506.06666666666683</v>
      </c>
      <c r="H94" s="252">
        <v>493.23333333333341</v>
      </c>
      <c r="I94" s="252">
        <v>480.01666666666682</v>
      </c>
      <c r="J94" s="252">
        <v>532.11666666666679</v>
      </c>
      <c r="K94" s="252">
        <v>545.33333333333326</v>
      </c>
      <c r="L94" s="252">
        <v>558.16666666666686</v>
      </c>
      <c r="M94" s="253">
        <v>532.5</v>
      </c>
      <c r="N94" s="253">
        <v>506.45</v>
      </c>
      <c r="O94" s="253">
        <v>40159800</v>
      </c>
      <c r="P94" s="254">
        <v>4.0358117087500874E-2</v>
      </c>
    </row>
    <row r="95" spans="1:16" ht="12.75" customHeight="1">
      <c r="A95" s="245">
        <v>85</v>
      </c>
      <c r="B95" s="258" t="s">
        <v>84</v>
      </c>
      <c r="C95" s="250" t="s">
        <v>136</v>
      </c>
      <c r="D95" s="251">
        <v>45379</v>
      </c>
      <c r="E95" s="250">
        <v>2414.1</v>
      </c>
      <c r="F95" s="250">
        <v>2407.0166666666669</v>
      </c>
      <c r="G95" s="252">
        <v>2395.6333333333337</v>
      </c>
      <c r="H95" s="252">
        <v>2377.166666666667</v>
      </c>
      <c r="I95" s="252">
        <v>2365.7833333333338</v>
      </c>
      <c r="J95" s="252">
        <v>2425.4833333333336</v>
      </c>
      <c r="K95" s="252">
        <v>2436.8666666666668</v>
      </c>
      <c r="L95" s="252">
        <v>2455.3333333333335</v>
      </c>
      <c r="M95" s="253">
        <v>2418.4</v>
      </c>
      <c r="N95" s="253">
        <v>2388.5500000000002</v>
      </c>
      <c r="O95" s="253">
        <v>12441000</v>
      </c>
      <c r="P95" s="254">
        <v>1.2154642194669531E-2</v>
      </c>
    </row>
    <row r="96" spans="1:16" ht="12.75" customHeight="1">
      <c r="A96" s="245">
        <v>86</v>
      </c>
      <c r="B96" s="258" t="s">
        <v>59</v>
      </c>
      <c r="C96" s="250" t="s">
        <v>138</v>
      </c>
      <c r="D96" s="251">
        <v>45379</v>
      </c>
      <c r="E96" s="250">
        <v>1100.75</v>
      </c>
      <c r="F96" s="250">
        <v>1100.7166666666667</v>
      </c>
      <c r="G96" s="252">
        <v>1086.0333333333333</v>
      </c>
      <c r="H96" s="252">
        <v>1071.3166666666666</v>
      </c>
      <c r="I96" s="252">
        <v>1056.6333333333332</v>
      </c>
      <c r="J96" s="252">
        <v>1115.4333333333334</v>
      </c>
      <c r="K96" s="252">
        <v>1130.1166666666668</v>
      </c>
      <c r="L96" s="252">
        <v>1144.8333333333335</v>
      </c>
      <c r="M96" s="253">
        <v>1115.4000000000001</v>
      </c>
      <c r="N96" s="253">
        <v>1086</v>
      </c>
      <c r="O96" s="253">
        <v>76291600</v>
      </c>
      <c r="P96" s="254">
        <v>-7.717058136187363E-2</v>
      </c>
    </row>
    <row r="97" spans="1:16" ht="12.75" customHeight="1">
      <c r="A97" s="245">
        <v>87</v>
      </c>
      <c r="B97" s="258" t="s">
        <v>63</v>
      </c>
      <c r="C97" s="250" t="s">
        <v>139</v>
      </c>
      <c r="D97" s="251">
        <v>45379</v>
      </c>
      <c r="E97" s="250">
        <v>1664.65</v>
      </c>
      <c r="F97" s="250">
        <v>1658.5333333333335</v>
      </c>
      <c r="G97" s="252">
        <v>1642.866666666667</v>
      </c>
      <c r="H97" s="252">
        <v>1621.0833333333335</v>
      </c>
      <c r="I97" s="252">
        <v>1605.416666666667</v>
      </c>
      <c r="J97" s="252">
        <v>1680.3166666666671</v>
      </c>
      <c r="K97" s="252">
        <v>1695.9833333333336</v>
      </c>
      <c r="L97" s="252">
        <v>1717.7666666666671</v>
      </c>
      <c r="M97" s="253">
        <v>1674.2</v>
      </c>
      <c r="N97" s="253">
        <v>1636.75</v>
      </c>
      <c r="O97" s="253">
        <v>2546500</v>
      </c>
      <c r="P97" s="254">
        <v>-3.4136165370756685E-2</v>
      </c>
    </row>
    <row r="98" spans="1:16" ht="12.75" customHeight="1">
      <c r="A98" s="245">
        <v>88</v>
      </c>
      <c r="B98" s="258" t="s">
        <v>68</v>
      </c>
      <c r="C98" s="250" t="s">
        <v>140</v>
      </c>
      <c r="D98" s="251">
        <v>45379</v>
      </c>
      <c r="E98" s="250">
        <v>576.70000000000005</v>
      </c>
      <c r="F98" s="250">
        <v>568.66666666666663</v>
      </c>
      <c r="G98" s="252">
        <v>558.2833333333333</v>
      </c>
      <c r="H98" s="252">
        <v>539.86666666666667</v>
      </c>
      <c r="I98" s="252">
        <v>529.48333333333335</v>
      </c>
      <c r="J98" s="252">
        <v>587.08333333333326</v>
      </c>
      <c r="K98" s="252">
        <v>597.4666666666667</v>
      </c>
      <c r="L98" s="252">
        <v>615.88333333333321</v>
      </c>
      <c r="M98" s="253">
        <v>579.04999999999995</v>
      </c>
      <c r="N98" s="253">
        <v>550.25</v>
      </c>
      <c r="O98" s="253">
        <v>11920500</v>
      </c>
      <c r="P98" s="254">
        <v>3.3554428404213812E-2</v>
      </c>
    </row>
    <row r="99" spans="1:16" ht="12.75" customHeight="1">
      <c r="A99" s="245">
        <v>89</v>
      </c>
      <c r="B99" s="258" t="s">
        <v>68</v>
      </c>
      <c r="C99" s="250" t="s">
        <v>141</v>
      </c>
      <c r="D99" s="251">
        <v>45379</v>
      </c>
      <c r="E99" s="250">
        <v>14.2</v>
      </c>
      <c r="F99" s="250">
        <v>14.166666666666666</v>
      </c>
      <c r="G99" s="252">
        <v>13.883333333333333</v>
      </c>
      <c r="H99" s="252">
        <v>13.566666666666666</v>
      </c>
      <c r="I99" s="252">
        <v>13.283333333333333</v>
      </c>
      <c r="J99" s="252">
        <v>14.483333333333333</v>
      </c>
      <c r="K99" s="252">
        <v>14.766666666666667</v>
      </c>
      <c r="L99" s="252">
        <v>15.083333333333332</v>
      </c>
      <c r="M99" s="253">
        <v>14.45</v>
      </c>
      <c r="N99" s="253">
        <v>13.85</v>
      </c>
      <c r="O99" s="253">
        <v>2105760000</v>
      </c>
      <c r="P99" s="254">
        <v>5.4239877769289534E-3</v>
      </c>
    </row>
    <row r="100" spans="1:16" ht="12.75" customHeight="1">
      <c r="A100" s="245">
        <v>90</v>
      </c>
      <c r="B100" s="258" t="s">
        <v>79</v>
      </c>
      <c r="C100" s="250" t="s">
        <v>142</v>
      </c>
      <c r="D100" s="251">
        <v>45379</v>
      </c>
      <c r="E100" s="250">
        <v>116.7</v>
      </c>
      <c r="F100" s="250">
        <v>116.45</v>
      </c>
      <c r="G100" s="252">
        <v>115</v>
      </c>
      <c r="H100" s="252">
        <v>113.3</v>
      </c>
      <c r="I100" s="252">
        <v>111.85</v>
      </c>
      <c r="J100" s="252">
        <v>118.15</v>
      </c>
      <c r="K100" s="252">
        <v>119.60000000000002</v>
      </c>
      <c r="L100" s="252">
        <v>121.30000000000001</v>
      </c>
      <c r="M100" s="253">
        <v>117.9</v>
      </c>
      <c r="N100" s="253">
        <v>114.75</v>
      </c>
      <c r="O100" s="253">
        <v>72180000</v>
      </c>
      <c r="P100" s="254">
        <v>4.8289884539975313E-2</v>
      </c>
    </row>
    <row r="101" spans="1:16" ht="12.75" customHeight="1">
      <c r="A101" s="245">
        <v>91</v>
      </c>
      <c r="B101" s="258" t="s">
        <v>68</v>
      </c>
      <c r="C101" s="250" t="s">
        <v>143</v>
      </c>
      <c r="D101" s="251">
        <v>45379</v>
      </c>
      <c r="E101" s="250">
        <v>81.55</v>
      </c>
      <c r="F101" s="250">
        <v>81.166666666666671</v>
      </c>
      <c r="G101" s="252">
        <v>80.583333333333343</v>
      </c>
      <c r="H101" s="252">
        <v>79.616666666666674</v>
      </c>
      <c r="I101" s="252">
        <v>79.033333333333346</v>
      </c>
      <c r="J101" s="252">
        <v>82.13333333333334</v>
      </c>
      <c r="K101" s="252">
        <v>82.716666666666683</v>
      </c>
      <c r="L101" s="252">
        <v>83.683333333333337</v>
      </c>
      <c r="M101" s="253">
        <v>81.75</v>
      </c>
      <c r="N101" s="253">
        <v>80.2</v>
      </c>
      <c r="O101" s="253">
        <v>371752500</v>
      </c>
      <c r="P101" s="254">
        <v>4.7773056841482232E-2</v>
      </c>
    </row>
    <row r="102" spans="1:16" ht="12.75" customHeight="1">
      <c r="A102" s="245">
        <v>92</v>
      </c>
      <c r="B102" s="258" t="s">
        <v>63</v>
      </c>
      <c r="C102" s="256" t="s">
        <v>144</v>
      </c>
      <c r="D102" s="251">
        <v>45379</v>
      </c>
      <c r="E102" s="250">
        <v>148.5</v>
      </c>
      <c r="F102" s="250">
        <v>149.46666666666667</v>
      </c>
      <c r="G102" s="252">
        <v>144.93333333333334</v>
      </c>
      <c r="H102" s="252">
        <v>141.36666666666667</v>
      </c>
      <c r="I102" s="252">
        <v>136.83333333333334</v>
      </c>
      <c r="J102" s="252">
        <v>153.03333333333333</v>
      </c>
      <c r="K102" s="252">
        <v>157.56666666666669</v>
      </c>
      <c r="L102" s="252">
        <v>161.13333333333333</v>
      </c>
      <c r="M102" s="253">
        <v>154</v>
      </c>
      <c r="N102" s="253">
        <v>145.9</v>
      </c>
      <c r="O102" s="253">
        <v>63581250</v>
      </c>
      <c r="P102" s="254">
        <v>-1.3670738801628854E-2</v>
      </c>
    </row>
    <row r="103" spans="1:16" ht="12.75" customHeight="1">
      <c r="A103" s="245">
        <v>93</v>
      </c>
      <c r="B103" s="258" t="s">
        <v>45</v>
      </c>
      <c r="C103" s="250" t="s">
        <v>145</v>
      </c>
      <c r="D103" s="251">
        <v>45379</v>
      </c>
      <c r="E103" s="250">
        <v>424.55</v>
      </c>
      <c r="F103" s="250">
        <v>434.78333333333336</v>
      </c>
      <c r="G103" s="252">
        <v>409.7166666666667</v>
      </c>
      <c r="H103" s="252">
        <v>394.88333333333333</v>
      </c>
      <c r="I103" s="252">
        <v>369.81666666666666</v>
      </c>
      <c r="J103" s="252">
        <v>449.61666666666673</v>
      </c>
      <c r="K103" s="252">
        <v>474.68333333333345</v>
      </c>
      <c r="L103" s="252">
        <v>489.51666666666677</v>
      </c>
      <c r="M103" s="253">
        <v>459.85</v>
      </c>
      <c r="N103" s="253">
        <v>419.95</v>
      </c>
      <c r="O103" s="253">
        <v>17562875</v>
      </c>
      <c r="P103" s="254">
        <v>0.27208445373966739</v>
      </c>
    </row>
    <row r="104" spans="1:16" ht="12.75" customHeight="1">
      <c r="A104" s="245">
        <v>94</v>
      </c>
      <c r="B104" s="258" t="s">
        <v>84</v>
      </c>
      <c r="C104" s="257" t="s">
        <v>146</v>
      </c>
      <c r="D104" s="251">
        <v>45379</v>
      </c>
      <c r="E104" s="250">
        <v>577.85</v>
      </c>
      <c r="F104" s="250">
        <v>578.25</v>
      </c>
      <c r="G104" s="252">
        <v>567.6</v>
      </c>
      <c r="H104" s="252">
        <v>557.35</v>
      </c>
      <c r="I104" s="252">
        <v>546.70000000000005</v>
      </c>
      <c r="J104" s="252">
        <v>588.5</v>
      </c>
      <c r="K104" s="252">
        <v>599.15000000000009</v>
      </c>
      <c r="L104" s="252">
        <v>609.4</v>
      </c>
      <c r="M104" s="253">
        <v>588.9</v>
      </c>
      <c r="N104" s="253">
        <v>568</v>
      </c>
      <c r="O104" s="253">
        <v>17638000</v>
      </c>
      <c r="P104" s="254">
        <v>7.7327143904226722E-2</v>
      </c>
    </row>
    <row r="105" spans="1:16" ht="12.75" customHeight="1">
      <c r="A105" s="245">
        <v>95</v>
      </c>
      <c r="B105" s="258" t="s">
        <v>117</v>
      </c>
      <c r="C105" s="250" t="s">
        <v>147</v>
      </c>
      <c r="D105" s="251">
        <v>45379</v>
      </c>
      <c r="E105" s="250">
        <v>224.75</v>
      </c>
      <c r="F105" s="250">
        <v>224.79999999999998</v>
      </c>
      <c r="G105" s="252">
        <v>219.54999999999995</v>
      </c>
      <c r="H105" s="252">
        <v>214.34999999999997</v>
      </c>
      <c r="I105" s="252">
        <v>209.09999999999994</v>
      </c>
      <c r="J105" s="252">
        <v>229.99999999999997</v>
      </c>
      <c r="K105" s="252">
        <v>235.25000000000003</v>
      </c>
      <c r="L105" s="252">
        <v>240.45</v>
      </c>
      <c r="M105" s="253">
        <v>230.05</v>
      </c>
      <c r="N105" s="253">
        <v>219.6</v>
      </c>
      <c r="O105" s="253">
        <v>21257000</v>
      </c>
      <c r="P105" s="254">
        <v>1.6784574837009295E-2</v>
      </c>
    </row>
    <row r="106" spans="1:16" ht="12.75" customHeight="1">
      <c r="A106" s="245">
        <v>96</v>
      </c>
      <c r="B106" s="258" t="s">
        <v>49</v>
      </c>
      <c r="C106" s="257" t="s">
        <v>148</v>
      </c>
      <c r="D106" s="251">
        <v>45379</v>
      </c>
      <c r="E106" s="250">
        <v>2590.4499999999998</v>
      </c>
      <c r="F106" s="250">
        <v>2597.0333333333333</v>
      </c>
      <c r="G106" s="252">
        <v>2556.7166666666667</v>
      </c>
      <c r="H106" s="252">
        <v>2522.9833333333336</v>
      </c>
      <c r="I106" s="252">
        <v>2482.666666666667</v>
      </c>
      <c r="J106" s="252">
        <v>2630.7666666666664</v>
      </c>
      <c r="K106" s="252">
        <v>2671.083333333333</v>
      </c>
      <c r="L106" s="252">
        <v>2704.8166666666662</v>
      </c>
      <c r="M106" s="253">
        <v>2637.35</v>
      </c>
      <c r="N106" s="253">
        <v>2563.3000000000002</v>
      </c>
      <c r="O106" s="253">
        <v>866400</v>
      </c>
      <c r="P106" s="254">
        <v>1.2267788293024886E-2</v>
      </c>
    </row>
    <row r="107" spans="1:16" ht="12.75" customHeight="1">
      <c r="A107" s="245">
        <v>97</v>
      </c>
      <c r="B107" s="258" t="s">
        <v>45</v>
      </c>
      <c r="C107" s="255" t="s">
        <v>149</v>
      </c>
      <c r="D107" s="251">
        <v>45379</v>
      </c>
      <c r="E107" s="250">
        <v>3083.1</v>
      </c>
      <c r="F107" s="250">
        <v>3109.1166666666663</v>
      </c>
      <c r="G107" s="252">
        <v>3010.1833333333325</v>
      </c>
      <c r="H107" s="252">
        <v>2937.266666666666</v>
      </c>
      <c r="I107" s="252">
        <v>2838.3333333333321</v>
      </c>
      <c r="J107" s="252">
        <v>3182.0333333333328</v>
      </c>
      <c r="K107" s="252">
        <v>3280.9666666666662</v>
      </c>
      <c r="L107" s="252">
        <v>3353.8833333333332</v>
      </c>
      <c r="M107" s="253">
        <v>3208.05</v>
      </c>
      <c r="N107" s="253">
        <v>3036.2</v>
      </c>
      <c r="O107" s="253">
        <v>5195700</v>
      </c>
      <c r="P107" s="254">
        <v>-6.8319974178277482E-2</v>
      </c>
    </row>
    <row r="108" spans="1:16" ht="12.75" customHeight="1">
      <c r="A108" s="245">
        <v>98</v>
      </c>
      <c r="B108" s="258" t="s">
        <v>45</v>
      </c>
      <c r="C108" s="257" t="s">
        <v>150</v>
      </c>
      <c r="D108" s="251">
        <v>45379</v>
      </c>
      <c r="E108" s="250">
        <v>1560</v>
      </c>
      <c r="F108" s="250">
        <v>1557.1666666666667</v>
      </c>
      <c r="G108" s="252">
        <v>1544.5833333333335</v>
      </c>
      <c r="H108" s="252">
        <v>1529.1666666666667</v>
      </c>
      <c r="I108" s="252">
        <v>1516.5833333333335</v>
      </c>
      <c r="J108" s="252">
        <v>1572.5833333333335</v>
      </c>
      <c r="K108" s="252">
        <v>1585.166666666667</v>
      </c>
      <c r="L108" s="252">
        <v>1600.5833333333335</v>
      </c>
      <c r="M108" s="253">
        <v>1569.75</v>
      </c>
      <c r="N108" s="253">
        <v>1541.75</v>
      </c>
      <c r="O108" s="253">
        <v>25380000</v>
      </c>
      <c r="P108" s="254">
        <v>-7.0755148741418764E-2</v>
      </c>
    </row>
    <row r="109" spans="1:16" ht="12.75" customHeight="1">
      <c r="A109" s="245">
        <v>99</v>
      </c>
      <c r="B109" s="258" t="s">
        <v>63</v>
      </c>
      <c r="C109" s="250" t="s">
        <v>151</v>
      </c>
      <c r="D109" s="251">
        <v>45379</v>
      </c>
      <c r="E109" s="250">
        <v>254.5</v>
      </c>
      <c r="F109" s="250">
        <v>254.55000000000004</v>
      </c>
      <c r="G109" s="252">
        <v>247.40000000000009</v>
      </c>
      <c r="H109" s="252">
        <v>240.30000000000004</v>
      </c>
      <c r="I109" s="252">
        <v>233.15000000000009</v>
      </c>
      <c r="J109" s="252">
        <v>261.65000000000009</v>
      </c>
      <c r="K109" s="252">
        <v>268.8</v>
      </c>
      <c r="L109" s="252">
        <v>275.90000000000009</v>
      </c>
      <c r="M109" s="253">
        <v>261.7</v>
      </c>
      <c r="N109" s="253">
        <v>247.45</v>
      </c>
      <c r="O109" s="253">
        <v>96917000</v>
      </c>
      <c r="P109" s="254">
        <v>6.948561137583012E-2</v>
      </c>
    </row>
    <row r="110" spans="1:16" ht="12.75" customHeight="1">
      <c r="A110" s="245">
        <v>100</v>
      </c>
      <c r="B110" s="258" t="s">
        <v>79</v>
      </c>
      <c r="C110" s="250" t="s">
        <v>152</v>
      </c>
      <c r="D110" s="251">
        <v>45379</v>
      </c>
      <c r="E110" s="250">
        <v>1625.25</v>
      </c>
      <c r="F110" s="250">
        <v>1612.5166666666667</v>
      </c>
      <c r="G110" s="252">
        <v>1597.0333333333333</v>
      </c>
      <c r="H110" s="252">
        <v>1568.8166666666666</v>
      </c>
      <c r="I110" s="252">
        <v>1553.3333333333333</v>
      </c>
      <c r="J110" s="252">
        <v>1640.7333333333333</v>
      </c>
      <c r="K110" s="252">
        <v>1656.2166666666665</v>
      </c>
      <c r="L110" s="252">
        <v>1684.4333333333334</v>
      </c>
      <c r="M110" s="253">
        <v>1628</v>
      </c>
      <c r="N110" s="253">
        <v>1584.3</v>
      </c>
      <c r="O110" s="253">
        <v>29897600</v>
      </c>
      <c r="P110" s="254">
        <v>3.223311697279381E-2</v>
      </c>
    </row>
    <row r="111" spans="1:16" ht="12.75" customHeight="1">
      <c r="A111" s="245">
        <v>101</v>
      </c>
      <c r="B111" s="258" t="s">
        <v>87</v>
      </c>
      <c r="C111" s="250" t="s">
        <v>154</v>
      </c>
      <c r="D111" s="251">
        <v>45379</v>
      </c>
      <c r="E111" s="250">
        <v>177.25</v>
      </c>
      <c r="F111" s="250">
        <v>175.86666666666667</v>
      </c>
      <c r="G111" s="252">
        <v>173.38333333333335</v>
      </c>
      <c r="H111" s="252">
        <v>169.51666666666668</v>
      </c>
      <c r="I111" s="252">
        <v>167.03333333333336</v>
      </c>
      <c r="J111" s="252">
        <v>179.73333333333335</v>
      </c>
      <c r="K111" s="252">
        <v>182.2166666666667</v>
      </c>
      <c r="L111" s="252">
        <v>186.08333333333334</v>
      </c>
      <c r="M111" s="253">
        <v>178.35</v>
      </c>
      <c r="N111" s="253">
        <v>172</v>
      </c>
      <c r="O111" s="253">
        <v>179156250</v>
      </c>
      <c r="P111" s="254">
        <v>-4.689039887960994E-2</v>
      </c>
    </row>
    <row r="112" spans="1:16" ht="12.75" customHeight="1">
      <c r="A112" s="245">
        <v>102</v>
      </c>
      <c r="B112" s="258" t="s">
        <v>84</v>
      </c>
      <c r="C112" s="250" t="s">
        <v>155</v>
      </c>
      <c r="D112" s="251">
        <v>45379</v>
      </c>
      <c r="E112" s="250">
        <v>1202.5</v>
      </c>
      <c r="F112" s="250">
        <v>1195.8166666666666</v>
      </c>
      <c r="G112" s="252">
        <v>1177.6833333333332</v>
      </c>
      <c r="H112" s="252">
        <v>1152.8666666666666</v>
      </c>
      <c r="I112" s="252">
        <v>1134.7333333333331</v>
      </c>
      <c r="J112" s="252">
        <v>1220.6333333333332</v>
      </c>
      <c r="K112" s="252">
        <v>1238.7666666666664</v>
      </c>
      <c r="L112" s="252">
        <v>1263.5833333333333</v>
      </c>
      <c r="M112" s="253">
        <v>1213.95</v>
      </c>
      <c r="N112" s="253">
        <v>1171</v>
      </c>
      <c r="O112" s="253">
        <v>2717000</v>
      </c>
      <c r="P112" s="254">
        <v>-2.8625954198473282E-3</v>
      </c>
    </row>
    <row r="113" spans="1:16" ht="12.75" customHeight="1">
      <c r="A113" s="245">
        <v>103</v>
      </c>
      <c r="B113" s="258" t="s">
        <v>43</v>
      </c>
      <c r="C113" s="250" t="s">
        <v>156</v>
      </c>
      <c r="D113" s="251">
        <v>45379</v>
      </c>
      <c r="E113" s="250">
        <v>935</v>
      </c>
      <c r="F113" s="250">
        <v>929.36666666666667</v>
      </c>
      <c r="G113" s="252">
        <v>919.23333333333335</v>
      </c>
      <c r="H113" s="252">
        <v>903.4666666666667</v>
      </c>
      <c r="I113" s="252">
        <v>893.33333333333337</v>
      </c>
      <c r="J113" s="252">
        <v>945.13333333333333</v>
      </c>
      <c r="K113" s="252">
        <v>955.26666666666677</v>
      </c>
      <c r="L113" s="252">
        <v>971.0333333333333</v>
      </c>
      <c r="M113" s="253">
        <v>939.5</v>
      </c>
      <c r="N113" s="253">
        <v>913.6</v>
      </c>
      <c r="O113" s="253">
        <v>17080000</v>
      </c>
      <c r="P113" s="254">
        <v>1.2763308083428453E-2</v>
      </c>
    </row>
    <row r="114" spans="1:16" ht="12.75" customHeight="1">
      <c r="A114" s="245">
        <v>104</v>
      </c>
      <c r="B114" s="258" t="s">
        <v>45</v>
      </c>
      <c r="C114" s="257" t="s">
        <v>157</v>
      </c>
      <c r="D114" s="251">
        <v>45379</v>
      </c>
      <c r="E114" s="250">
        <v>409.2</v>
      </c>
      <c r="F114" s="250">
        <v>407.90000000000003</v>
      </c>
      <c r="G114" s="252">
        <v>403.80000000000007</v>
      </c>
      <c r="H114" s="252">
        <v>398.40000000000003</v>
      </c>
      <c r="I114" s="252">
        <v>394.30000000000007</v>
      </c>
      <c r="J114" s="252">
        <v>413.30000000000007</v>
      </c>
      <c r="K114" s="252">
        <v>417.40000000000009</v>
      </c>
      <c r="L114" s="252">
        <v>422.80000000000007</v>
      </c>
      <c r="M114" s="253">
        <v>412</v>
      </c>
      <c r="N114" s="253">
        <v>402.5</v>
      </c>
      <c r="O114" s="253">
        <v>110899200</v>
      </c>
      <c r="P114" s="254">
        <v>3.8379654438281171E-3</v>
      </c>
    </row>
    <row r="115" spans="1:16" ht="12.75" customHeight="1">
      <c r="A115" s="245">
        <v>105</v>
      </c>
      <c r="B115" s="258" t="s">
        <v>59</v>
      </c>
      <c r="C115" s="250" t="s">
        <v>158</v>
      </c>
      <c r="D115" s="251">
        <v>45379</v>
      </c>
      <c r="E115" s="250">
        <v>833.4</v>
      </c>
      <c r="F115" s="250">
        <v>824.71666666666658</v>
      </c>
      <c r="G115" s="252">
        <v>812.48333333333312</v>
      </c>
      <c r="H115" s="252">
        <v>791.56666666666649</v>
      </c>
      <c r="I115" s="252">
        <v>779.33333333333303</v>
      </c>
      <c r="J115" s="252">
        <v>845.63333333333321</v>
      </c>
      <c r="K115" s="252">
        <v>857.86666666666656</v>
      </c>
      <c r="L115" s="252">
        <v>878.7833333333333</v>
      </c>
      <c r="M115" s="253">
        <v>836.95</v>
      </c>
      <c r="N115" s="253">
        <v>803.8</v>
      </c>
      <c r="O115" s="253">
        <v>22845000</v>
      </c>
      <c r="P115" s="254">
        <v>-1.5884981961122181E-2</v>
      </c>
    </row>
    <row r="116" spans="1:16" ht="12.75" customHeight="1">
      <c r="A116" s="245">
        <v>106</v>
      </c>
      <c r="B116" s="258" t="s">
        <v>132</v>
      </c>
      <c r="C116" s="250" t="s">
        <v>159</v>
      </c>
      <c r="D116" s="251">
        <v>45379</v>
      </c>
      <c r="E116" s="250">
        <v>4325.8</v>
      </c>
      <c r="F116" s="250">
        <v>4345.2166666666662</v>
      </c>
      <c r="G116" s="252">
        <v>4274.4333333333325</v>
      </c>
      <c r="H116" s="252">
        <v>4223.0666666666666</v>
      </c>
      <c r="I116" s="252">
        <v>4152.2833333333328</v>
      </c>
      <c r="J116" s="252">
        <v>4396.5833333333321</v>
      </c>
      <c r="K116" s="252">
        <v>4467.3666666666668</v>
      </c>
      <c r="L116" s="252">
        <v>4518.7333333333318</v>
      </c>
      <c r="M116" s="253">
        <v>4416</v>
      </c>
      <c r="N116" s="253">
        <v>4293.8500000000004</v>
      </c>
      <c r="O116" s="253">
        <v>647250</v>
      </c>
      <c r="P116" s="254">
        <v>1.9291338582677165E-2</v>
      </c>
    </row>
    <row r="117" spans="1:16" ht="12.75" customHeight="1">
      <c r="A117" s="245">
        <v>107</v>
      </c>
      <c r="B117" s="258" t="s">
        <v>49</v>
      </c>
      <c r="C117" s="250" t="s">
        <v>160</v>
      </c>
      <c r="D117" s="251">
        <v>45379</v>
      </c>
      <c r="E117" s="250">
        <v>817.5</v>
      </c>
      <c r="F117" s="250">
        <v>816.16666666666663</v>
      </c>
      <c r="G117" s="252">
        <v>805.33333333333326</v>
      </c>
      <c r="H117" s="252">
        <v>793.16666666666663</v>
      </c>
      <c r="I117" s="252">
        <v>782.33333333333326</v>
      </c>
      <c r="J117" s="252">
        <v>828.33333333333326</v>
      </c>
      <c r="K117" s="252">
        <v>839.16666666666652</v>
      </c>
      <c r="L117" s="252">
        <v>851.33333333333326</v>
      </c>
      <c r="M117" s="253">
        <v>827</v>
      </c>
      <c r="N117" s="253">
        <v>804</v>
      </c>
      <c r="O117" s="253">
        <v>17270550</v>
      </c>
      <c r="P117" s="254">
        <v>1.5639885677993015E-2</v>
      </c>
    </row>
    <row r="118" spans="1:16" ht="12.75" customHeight="1">
      <c r="A118" s="245">
        <v>108</v>
      </c>
      <c r="B118" s="258" t="s">
        <v>132</v>
      </c>
      <c r="C118" s="255" t="s">
        <v>161</v>
      </c>
      <c r="D118" s="251">
        <v>45379</v>
      </c>
      <c r="E118" s="250">
        <v>452.2</v>
      </c>
      <c r="F118" s="250">
        <v>452.83333333333331</v>
      </c>
      <c r="G118" s="252">
        <v>447.16666666666663</v>
      </c>
      <c r="H118" s="252">
        <v>442.13333333333333</v>
      </c>
      <c r="I118" s="252">
        <v>436.46666666666664</v>
      </c>
      <c r="J118" s="252">
        <v>457.86666666666662</v>
      </c>
      <c r="K118" s="252">
        <v>463.53333333333325</v>
      </c>
      <c r="L118" s="252">
        <v>468.56666666666661</v>
      </c>
      <c r="M118" s="253">
        <v>458.5</v>
      </c>
      <c r="N118" s="253">
        <v>447.8</v>
      </c>
      <c r="O118" s="253">
        <v>18715000</v>
      </c>
      <c r="P118" s="254">
        <v>4.7285954113038611E-2</v>
      </c>
    </row>
    <row r="119" spans="1:16" ht="12.75" customHeight="1">
      <c r="A119" s="245">
        <v>109</v>
      </c>
      <c r="B119" s="258" t="s">
        <v>45</v>
      </c>
      <c r="C119" s="250" t="s">
        <v>162</v>
      </c>
      <c r="D119" s="251">
        <v>45379</v>
      </c>
      <c r="E119" s="250">
        <v>1765.85</v>
      </c>
      <c r="F119" s="250">
        <v>1756.7</v>
      </c>
      <c r="G119" s="252">
        <v>1733.15</v>
      </c>
      <c r="H119" s="252">
        <v>1700.45</v>
      </c>
      <c r="I119" s="252">
        <v>1676.9</v>
      </c>
      <c r="J119" s="252">
        <v>1789.4</v>
      </c>
      <c r="K119" s="252">
        <v>1812.9499999999998</v>
      </c>
      <c r="L119" s="252">
        <v>1845.65</v>
      </c>
      <c r="M119" s="253">
        <v>1780.25</v>
      </c>
      <c r="N119" s="253">
        <v>1724</v>
      </c>
      <c r="O119" s="253">
        <v>37384000</v>
      </c>
      <c r="P119" s="254">
        <v>-8.5079930690840036E-2</v>
      </c>
    </row>
    <row r="120" spans="1:16" ht="12.75" customHeight="1">
      <c r="A120" s="245">
        <v>110</v>
      </c>
      <c r="B120" s="258" t="s">
        <v>63</v>
      </c>
      <c r="C120" s="250" t="s">
        <v>163</v>
      </c>
      <c r="D120" s="251">
        <v>45379</v>
      </c>
      <c r="E120" s="250">
        <v>160.30000000000001</v>
      </c>
      <c r="F120" s="250">
        <v>162.66666666666666</v>
      </c>
      <c r="G120" s="252">
        <v>153.13333333333333</v>
      </c>
      <c r="H120" s="252">
        <v>145.96666666666667</v>
      </c>
      <c r="I120" s="252">
        <v>136.43333333333334</v>
      </c>
      <c r="J120" s="252">
        <v>169.83333333333331</v>
      </c>
      <c r="K120" s="252">
        <v>179.36666666666667</v>
      </c>
      <c r="L120" s="252">
        <v>186.5333333333333</v>
      </c>
      <c r="M120" s="253">
        <v>172.2</v>
      </c>
      <c r="N120" s="253">
        <v>155.5</v>
      </c>
      <c r="O120" s="253">
        <v>49778072</v>
      </c>
      <c r="P120" s="254">
        <v>0.16220439629128033</v>
      </c>
    </row>
    <row r="121" spans="1:16" ht="12.75" customHeight="1">
      <c r="A121" s="245">
        <v>111</v>
      </c>
      <c r="B121" s="258" t="s">
        <v>68</v>
      </c>
      <c r="C121" s="250" t="s">
        <v>164</v>
      </c>
      <c r="D121" s="251">
        <v>45379</v>
      </c>
      <c r="E121" s="250">
        <v>2210.1999999999998</v>
      </c>
      <c r="F121" s="250">
        <v>2212.5</v>
      </c>
      <c r="G121" s="252">
        <v>2185</v>
      </c>
      <c r="H121" s="252">
        <v>2159.8000000000002</v>
      </c>
      <c r="I121" s="252">
        <v>2132.3000000000002</v>
      </c>
      <c r="J121" s="252">
        <v>2237.6999999999998</v>
      </c>
      <c r="K121" s="252">
        <v>2265.1999999999998</v>
      </c>
      <c r="L121" s="252">
        <v>2290.3999999999996</v>
      </c>
      <c r="M121" s="253">
        <v>2240</v>
      </c>
      <c r="N121" s="253">
        <v>2187.3000000000002</v>
      </c>
      <c r="O121" s="253">
        <v>1464900</v>
      </c>
      <c r="P121" s="254">
        <v>7.1068216714191709E-2</v>
      </c>
    </row>
    <row r="122" spans="1:16" ht="12.75" customHeight="1">
      <c r="A122" s="245">
        <v>112</v>
      </c>
      <c r="B122" s="258" t="s">
        <v>45</v>
      </c>
      <c r="C122" s="250" t="s">
        <v>165</v>
      </c>
      <c r="D122" s="251">
        <v>45379</v>
      </c>
      <c r="E122" s="250">
        <v>413.35</v>
      </c>
      <c r="F122" s="250">
        <v>412.91666666666669</v>
      </c>
      <c r="G122" s="252">
        <v>403.83333333333337</v>
      </c>
      <c r="H122" s="252">
        <v>394.31666666666666</v>
      </c>
      <c r="I122" s="252">
        <v>385.23333333333335</v>
      </c>
      <c r="J122" s="252">
        <v>422.43333333333339</v>
      </c>
      <c r="K122" s="252">
        <v>431.51666666666677</v>
      </c>
      <c r="L122" s="252">
        <v>441.03333333333342</v>
      </c>
      <c r="M122" s="253">
        <v>422</v>
      </c>
      <c r="N122" s="253">
        <v>403.4</v>
      </c>
      <c r="O122" s="253">
        <v>11551500</v>
      </c>
      <c r="P122" s="254">
        <v>-1.6642547033285094E-2</v>
      </c>
    </row>
    <row r="123" spans="1:16" ht="12.75" customHeight="1">
      <c r="A123" s="245">
        <v>113</v>
      </c>
      <c r="B123" s="258" t="s">
        <v>43</v>
      </c>
      <c r="C123" s="250" t="s">
        <v>166</v>
      </c>
      <c r="D123" s="251">
        <v>45379</v>
      </c>
      <c r="E123" s="250">
        <v>644.20000000000005</v>
      </c>
      <c r="F123" s="250">
        <v>643.68333333333328</v>
      </c>
      <c r="G123" s="252">
        <v>627.06666666666661</v>
      </c>
      <c r="H123" s="252">
        <v>609.93333333333328</v>
      </c>
      <c r="I123" s="252">
        <v>593.31666666666661</v>
      </c>
      <c r="J123" s="252">
        <v>660.81666666666661</v>
      </c>
      <c r="K123" s="252">
        <v>677.43333333333317</v>
      </c>
      <c r="L123" s="252">
        <v>694.56666666666661</v>
      </c>
      <c r="M123" s="253">
        <v>660.3</v>
      </c>
      <c r="N123" s="253">
        <v>626.54999999999995</v>
      </c>
      <c r="O123" s="253">
        <v>16362000</v>
      </c>
      <c r="P123" s="254">
        <v>-9.0843023255813959E-3</v>
      </c>
    </row>
    <row r="124" spans="1:16" ht="12.75" customHeight="1">
      <c r="A124" s="245">
        <v>114</v>
      </c>
      <c r="B124" s="258" t="s">
        <v>68</v>
      </c>
      <c r="C124" s="255" t="s">
        <v>167</v>
      </c>
      <c r="D124" s="251">
        <v>45379</v>
      </c>
      <c r="E124" s="250">
        <v>3664.15</v>
      </c>
      <c r="F124" s="250">
        <v>3648.5166666666664</v>
      </c>
      <c r="G124" s="252">
        <v>3622.5333333333328</v>
      </c>
      <c r="H124" s="252">
        <v>3580.9166666666665</v>
      </c>
      <c r="I124" s="252">
        <v>3554.9333333333329</v>
      </c>
      <c r="J124" s="252">
        <v>3690.1333333333328</v>
      </c>
      <c r="K124" s="252">
        <v>3716.1166666666663</v>
      </c>
      <c r="L124" s="252">
        <v>3757.7333333333327</v>
      </c>
      <c r="M124" s="253">
        <v>3674.5</v>
      </c>
      <c r="N124" s="253">
        <v>3606.9</v>
      </c>
      <c r="O124" s="253">
        <v>16182000</v>
      </c>
      <c r="P124" s="254">
        <v>1.1305472748748524E-2</v>
      </c>
    </row>
    <row r="125" spans="1:16" ht="12.75" customHeight="1">
      <c r="A125" s="245">
        <v>115</v>
      </c>
      <c r="B125" s="258" t="s">
        <v>41</v>
      </c>
      <c r="C125" s="250" t="s">
        <v>168</v>
      </c>
      <c r="D125" s="251">
        <v>45379</v>
      </c>
      <c r="E125" s="250">
        <v>5194.95</v>
      </c>
      <c r="F125" s="250">
        <v>5168.333333333333</v>
      </c>
      <c r="G125" s="252">
        <v>5128.6666666666661</v>
      </c>
      <c r="H125" s="252">
        <v>5062.3833333333332</v>
      </c>
      <c r="I125" s="252">
        <v>5022.7166666666662</v>
      </c>
      <c r="J125" s="252">
        <v>5234.6166666666659</v>
      </c>
      <c r="K125" s="252">
        <v>5274.2833333333319</v>
      </c>
      <c r="L125" s="252">
        <v>5340.5666666666657</v>
      </c>
      <c r="M125" s="253">
        <v>5208</v>
      </c>
      <c r="N125" s="253">
        <v>5102.05</v>
      </c>
      <c r="O125" s="253">
        <v>2907600</v>
      </c>
      <c r="P125" s="254">
        <v>3.188714399787064E-2</v>
      </c>
    </row>
    <row r="126" spans="1:16" ht="12.75" customHeight="1">
      <c r="A126" s="245">
        <v>116</v>
      </c>
      <c r="B126" s="258" t="s">
        <v>87</v>
      </c>
      <c r="C126" s="250" t="s">
        <v>169</v>
      </c>
      <c r="D126" s="251">
        <v>45379</v>
      </c>
      <c r="E126" s="250">
        <v>5310.75</v>
      </c>
      <c r="F126" s="250">
        <v>5264.9833333333336</v>
      </c>
      <c r="G126" s="252">
        <v>5204.9666666666672</v>
      </c>
      <c r="H126" s="252">
        <v>5099.1833333333334</v>
      </c>
      <c r="I126" s="252">
        <v>5039.166666666667</v>
      </c>
      <c r="J126" s="252">
        <v>5370.7666666666673</v>
      </c>
      <c r="K126" s="252">
        <v>5430.7833333333338</v>
      </c>
      <c r="L126" s="252">
        <v>5536.5666666666675</v>
      </c>
      <c r="M126" s="253">
        <v>5325</v>
      </c>
      <c r="N126" s="253">
        <v>5159.2</v>
      </c>
      <c r="O126" s="253">
        <v>748400</v>
      </c>
      <c r="P126" s="254">
        <v>2.3243095433415368E-2</v>
      </c>
    </row>
    <row r="127" spans="1:16" ht="12.75" customHeight="1">
      <c r="A127" s="245">
        <v>117</v>
      </c>
      <c r="B127" s="258" t="s">
        <v>87</v>
      </c>
      <c r="C127" s="250" t="s">
        <v>170</v>
      </c>
      <c r="D127" s="251">
        <v>45379</v>
      </c>
      <c r="E127" s="250">
        <v>1675.65</v>
      </c>
      <c r="F127" s="250">
        <v>1669.8166666666666</v>
      </c>
      <c r="G127" s="252">
        <v>1653.0333333333333</v>
      </c>
      <c r="H127" s="252">
        <v>1630.4166666666667</v>
      </c>
      <c r="I127" s="252">
        <v>1613.6333333333334</v>
      </c>
      <c r="J127" s="252">
        <v>1692.4333333333332</v>
      </c>
      <c r="K127" s="252">
        <v>1709.2166666666665</v>
      </c>
      <c r="L127" s="252">
        <v>1731.833333333333</v>
      </c>
      <c r="M127" s="253">
        <v>1686.6</v>
      </c>
      <c r="N127" s="253">
        <v>1647.2</v>
      </c>
      <c r="O127" s="253">
        <v>6188850</v>
      </c>
      <c r="P127" s="254">
        <v>-1.4749661705006765E-2</v>
      </c>
    </row>
    <row r="128" spans="1:16" ht="12.75" customHeight="1">
      <c r="A128" s="245">
        <v>118</v>
      </c>
      <c r="B128" s="258" t="s">
        <v>43</v>
      </c>
      <c r="C128" s="250" t="s">
        <v>171</v>
      </c>
      <c r="D128" s="251">
        <v>45379</v>
      </c>
      <c r="E128" s="250">
        <v>1981.9</v>
      </c>
      <c r="F128" s="250">
        <v>1967.3166666666666</v>
      </c>
      <c r="G128" s="252">
        <v>1946.5833333333333</v>
      </c>
      <c r="H128" s="252">
        <v>1911.2666666666667</v>
      </c>
      <c r="I128" s="252">
        <v>1890.5333333333333</v>
      </c>
      <c r="J128" s="252">
        <v>2002.6333333333332</v>
      </c>
      <c r="K128" s="252">
        <v>2023.3666666666668</v>
      </c>
      <c r="L128" s="252">
        <v>2058.6833333333334</v>
      </c>
      <c r="M128" s="253">
        <v>1988.05</v>
      </c>
      <c r="N128" s="253">
        <v>1932</v>
      </c>
      <c r="O128" s="253">
        <v>12796350</v>
      </c>
      <c r="P128" s="254">
        <v>2.6388927879621573E-2</v>
      </c>
    </row>
    <row r="129" spans="1:16" ht="12.75" customHeight="1">
      <c r="A129" s="245">
        <v>119</v>
      </c>
      <c r="B129" s="258" t="s">
        <v>56</v>
      </c>
      <c r="C129" s="250" t="s">
        <v>172</v>
      </c>
      <c r="D129" s="251">
        <v>45379</v>
      </c>
      <c r="E129" s="250">
        <v>283.55</v>
      </c>
      <c r="F129" s="250">
        <v>283.01666666666665</v>
      </c>
      <c r="G129" s="252">
        <v>275.98333333333329</v>
      </c>
      <c r="H129" s="252">
        <v>268.41666666666663</v>
      </c>
      <c r="I129" s="252">
        <v>261.38333333333327</v>
      </c>
      <c r="J129" s="252">
        <v>290.58333333333331</v>
      </c>
      <c r="K129" s="252">
        <v>297.61666666666662</v>
      </c>
      <c r="L129" s="252">
        <v>305.18333333333334</v>
      </c>
      <c r="M129" s="253">
        <v>290.05</v>
      </c>
      <c r="N129" s="253">
        <v>275.45</v>
      </c>
      <c r="O129" s="253">
        <v>24054000</v>
      </c>
      <c r="P129" s="254">
        <v>-1.1506534067559793E-2</v>
      </c>
    </row>
    <row r="130" spans="1:16" ht="12.75" customHeight="1">
      <c r="A130" s="245">
        <v>120</v>
      </c>
      <c r="B130" s="258" t="s">
        <v>68</v>
      </c>
      <c r="C130" s="250" t="s">
        <v>173</v>
      </c>
      <c r="D130" s="251">
        <v>45379</v>
      </c>
      <c r="E130" s="250">
        <v>174.75</v>
      </c>
      <c r="F130" s="250">
        <v>177.13333333333333</v>
      </c>
      <c r="G130" s="252">
        <v>166.76666666666665</v>
      </c>
      <c r="H130" s="252">
        <v>158.78333333333333</v>
      </c>
      <c r="I130" s="252">
        <v>148.41666666666666</v>
      </c>
      <c r="J130" s="252">
        <v>185.11666666666665</v>
      </c>
      <c r="K130" s="252">
        <v>195.48333333333332</v>
      </c>
      <c r="L130" s="252">
        <v>203.46666666666664</v>
      </c>
      <c r="M130" s="253">
        <v>187.5</v>
      </c>
      <c r="N130" s="253">
        <v>169.15</v>
      </c>
      <c r="O130" s="253">
        <v>67326000</v>
      </c>
      <c r="P130" s="254">
        <v>9.569377990430622E-2</v>
      </c>
    </row>
    <row r="131" spans="1:16" ht="12.75" customHeight="1">
      <c r="A131" s="245">
        <v>121</v>
      </c>
      <c r="B131" s="258" t="s">
        <v>68</v>
      </c>
      <c r="C131" s="250" t="s">
        <v>174</v>
      </c>
      <c r="D131" s="251">
        <v>45379</v>
      </c>
      <c r="E131" s="250">
        <v>507.55</v>
      </c>
      <c r="F131" s="250">
        <v>508.73333333333329</v>
      </c>
      <c r="G131" s="252">
        <v>504.41666666666663</v>
      </c>
      <c r="H131" s="252">
        <v>501.28333333333336</v>
      </c>
      <c r="I131" s="252">
        <v>496.9666666666667</v>
      </c>
      <c r="J131" s="252">
        <v>511.86666666666656</v>
      </c>
      <c r="K131" s="252">
        <v>516.18333333333328</v>
      </c>
      <c r="L131" s="252">
        <v>519.31666666666649</v>
      </c>
      <c r="M131" s="253">
        <v>513.04999999999995</v>
      </c>
      <c r="N131" s="253">
        <v>505.6</v>
      </c>
      <c r="O131" s="253">
        <v>12897600</v>
      </c>
      <c r="P131" s="254">
        <v>3.5652341491616883E-2</v>
      </c>
    </row>
    <row r="132" spans="1:16" ht="12.75" customHeight="1">
      <c r="A132" s="245">
        <v>122</v>
      </c>
      <c r="B132" s="258" t="s">
        <v>59</v>
      </c>
      <c r="C132" s="250" t="s">
        <v>175</v>
      </c>
      <c r="D132" s="251">
        <v>45379</v>
      </c>
      <c r="E132" s="250">
        <v>11634.6</v>
      </c>
      <c r="F132" s="250">
        <v>11633.1</v>
      </c>
      <c r="G132" s="252">
        <v>11563.800000000001</v>
      </c>
      <c r="H132" s="252">
        <v>11493</v>
      </c>
      <c r="I132" s="252">
        <v>11423.7</v>
      </c>
      <c r="J132" s="252">
        <v>11703.900000000001</v>
      </c>
      <c r="K132" s="252">
        <v>11773.2</v>
      </c>
      <c r="L132" s="252">
        <v>11844.000000000002</v>
      </c>
      <c r="M132" s="253">
        <v>11702.4</v>
      </c>
      <c r="N132" s="253">
        <v>11562.3</v>
      </c>
      <c r="O132" s="253">
        <v>2531950</v>
      </c>
      <c r="P132" s="254">
        <v>2.4624661082109183E-2</v>
      </c>
    </row>
    <row r="133" spans="1:16" ht="12.75" customHeight="1">
      <c r="A133" s="245">
        <v>123</v>
      </c>
      <c r="B133" s="258" t="s">
        <v>56</v>
      </c>
      <c r="C133" s="250" t="s">
        <v>176</v>
      </c>
      <c r="D133" s="251">
        <v>45379</v>
      </c>
      <c r="E133" s="250">
        <v>1157.2</v>
      </c>
      <c r="F133" s="250">
        <v>1148.2166666666667</v>
      </c>
      <c r="G133" s="252">
        <v>1136.2333333333333</v>
      </c>
      <c r="H133" s="252">
        <v>1115.2666666666667</v>
      </c>
      <c r="I133" s="252">
        <v>1103.2833333333333</v>
      </c>
      <c r="J133" s="252">
        <v>1169.1833333333334</v>
      </c>
      <c r="K133" s="252">
        <v>1181.166666666667</v>
      </c>
      <c r="L133" s="252">
        <v>1202.1333333333334</v>
      </c>
      <c r="M133" s="253">
        <v>1160.2</v>
      </c>
      <c r="N133" s="253">
        <v>1127.25</v>
      </c>
      <c r="O133" s="253">
        <v>6416200</v>
      </c>
      <c r="P133" s="254">
        <v>-1.9364501979244678E-2</v>
      </c>
    </row>
    <row r="134" spans="1:16" ht="12.75" customHeight="1">
      <c r="A134" s="245">
        <v>124</v>
      </c>
      <c r="B134" s="258" t="s">
        <v>59</v>
      </c>
      <c r="C134" s="250" t="s">
        <v>177</v>
      </c>
      <c r="D134" s="251">
        <v>45379</v>
      </c>
      <c r="E134" s="250">
        <v>3538.35</v>
      </c>
      <c r="F134" s="250">
        <v>3540.5</v>
      </c>
      <c r="G134" s="252">
        <v>3473.15</v>
      </c>
      <c r="H134" s="252">
        <v>3407.9500000000003</v>
      </c>
      <c r="I134" s="252">
        <v>3340.6000000000004</v>
      </c>
      <c r="J134" s="252">
        <v>3605.7</v>
      </c>
      <c r="K134" s="252">
        <v>3673.05</v>
      </c>
      <c r="L134" s="252">
        <v>3738.2499999999995</v>
      </c>
      <c r="M134" s="253">
        <v>3607.85</v>
      </c>
      <c r="N134" s="253">
        <v>3475.3</v>
      </c>
      <c r="O134" s="253">
        <v>2377200</v>
      </c>
      <c r="P134" s="254">
        <v>1.4856557377049179E-2</v>
      </c>
    </row>
    <row r="135" spans="1:16" ht="12.75" customHeight="1">
      <c r="A135" s="245">
        <v>125</v>
      </c>
      <c r="B135" s="258" t="s">
        <v>45</v>
      </c>
      <c r="C135" s="250" t="s">
        <v>178</v>
      </c>
      <c r="D135" s="251">
        <v>45379</v>
      </c>
      <c r="E135" s="250">
        <v>1646.3</v>
      </c>
      <c r="F135" s="250">
        <v>1634.0333333333335</v>
      </c>
      <c r="G135" s="252">
        <v>1616.8166666666671</v>
      </c>
      <c r="H135" s="252">
        <v>1587.3333333333335</v>
      </c>
      <c r="I135" s="252">
        <v>1570.116666666667</v>
      </c>
      <c r="J135" s="252">
        <v>1663.5166666666671</v>
      </c>
      <c r="K135" s="252">
        <v>1680.7333333333338</v>
      </c>
      <c r="L135" s="252">
        <v>1710.2166666666672</v>
      </c>
      <c r="M135" s="253">
        <v>1651.25</v>
      </c>
      <c r="N135" s="253">
        <v>1604.55</v>
      </c>
      <c r="O135" s="253">
        <v>1256000</v>
      </c>
      <c r="P135" s="254">
        <v>2.9508196721311476E-2</v>
      </c>
    </row>
    <row r="136" spans="1:16" ht="12.75" customHeight="1">
      <c r="A136" s="245">
        <v>126</v>
      </c>
      <c r="B136" s="258" t="s">
        <v>43</v>
      </c>
      <c r="C136" s="257" t="s">
        <v>179</v>
      </c>
      <c r="D136" s="251">
        <v>45379</v>
      </c>
      <c r="E136" s="250">
        <v>986.8</v>
      </c>
      <c r="F136" s="250">
        <v>980.75</v>
      </c>
      <c r="G136" s="252">
        <v>972.2</v>
      </c>
      <c r="H136" s="252">
        <v>957.6</v>
      </c>
      <c r="I136" s="252">
        <v>949.05000000000007</v>
      </c>
      <c r="J136" s="252">
        <v>995.35</v>
      </c>
      <c r="K136" s="252">
        <v>1003.9</v>
      </c>
      <c r="L136" s="252">
        <v>1018.5</v>
      </c>
      <c r="M136" s="253">
        <v>989.3</v>
      </c>
      <c r="N136" s="253">
        <v>966.15</v>
      </c>
      <c r="O136" s="253">
        <v>10428000</v>
      </c>
      <c r="P136" s="254">
        <v>-4.6579108124618204E-3</v>
      </c>
    </row>
    <row r="137" spans="1:16" ht="12.75" customHeight="1">
      <c r="A137" s="245">
        <v>127</v>
      </c>
      <c r="B137" s="258" t="s">
        <v>68</v>
      </c>
      <c r="C137" s="257" t="s">
        <v>180</v>
      </c>
      <c r="D137" s="251">
        <v>45379</v>
      </c>
      <c r="E137" s="250">
        <v>1337.2</v>
      </c>
      <c r="F137" s="250">
        <v>1391.75</v>
      </c>
      <c r="G137" s="252">
        <v>1247.95</v>
      </c>
      <c r="H137" s="252">
        <v>1158.7</v>
      </c>
      <c r="I137" s="252">
        <v>1014.9000000000001</v>
      </c>
      <c r="J137" s="252">
        <v>1481</v>
      </c>
      <c r="K137" s="252">
        <v>1624.8000000000002</v>
      </c>
      <c r="L137" s="252">
        <v>1714.05</v>
      </c>
      <c r="M137" s="253">
        <v>1535.55</v>
      </c>
      <c r="N137" s="253">
        <v>1302.5</v>
      </c>
      <c r="O137" s="253">
        <v>4868000</v>
      </c>
      <c r="P137" s="254">
        <v>0.93235947919974593</v>
      </c>
    </row>
    <row r="138" spans="1:16" ht="12.75" customHeight="1">
      <c r="A138" s="245">
        <v>128</v>
      </c>
      <c r="B138" s="258" t="s">
        <v>84</v>
      </c>
      <c r="C138" s="250" t="s">
        <v>181</v>
      </c>
      <c r="D138" s="251">
        <v>45379</v>
      </c>
      <c r="E138" s="250">
        <v>121.65</v>
      </c>
      <c r="F138" s="250">
        <v>121.35000000000001</v>
      </c>
      <c r="G138" s="252">
        <v>118.70000000000002</v>
      </c>
      <c r="H138" s="252">
        <v>115.75000000000001</v>
      </c>
      <c r="I138" s="252">
        <v>113.10000000000002</v>
      </c>
      <c r="J138" s="252">
        <v>124.30000000000001</v>
      </c>
      <c r="K138" s="252">
        <v>126.95000000000002</v>
      </c>
      <c r="L138" s="252">
        <v>129.9</v>
      </c>
      <c r="M138" s="253">
        <v>124</v>
      </c>
      <c r="N138" s="253">
        <v>118.4</v>
      </c>
      <c r="O138" s="253">
        <v>148603000</v>
      </c>
      <c r="P138" s="254">
        <v>0.28059226627508566</v>
      </c>
    </row>
    <row r="139" spans="1:16" ht="12.75" customHeight="1">
      <c r="A139" s="245">
        <v>129</v>
      </c>
      <c r="B139" s="258" t="s">
        <v>56</v>
      </c>
      <c r="C139" s="250" t="s">
        <v>182</v>
      </c>
      <c r="D139" s="251">
        <v>45379</v>
      </c>
      <c r="E139" s="250">
        <v>2535.5500000000002</v>
      </c>
      <c r="F139" s="250">
        <v>2517.4499999999998</v>
      </c>
      <c r="G139" s="252">
        <v>2489.2999999999997</v>
      </c>
      <c r="H139" s="252">
        <v>2443.0499999999997</v>
      </c>
      <c r="I139" s="252">
        <v>2414.8999999999996</v>
      </c>
      <c r="J139" s="252">
        <v>2563.6999999999998</v>
      </c>
      <c r="K139" s="252">
        <v>2591.8499999999995</v>
      </c>
      <c r="L139" s="252">
        <v>2638.1</v>
      </c>
      <c r="M139" s="253">
        <v>2545.6</v>
      </c>
      <c r="N139" s="253">
        <v>2471.1999999999998</v>
      </c>
      <c r="O139" s="253">
        <v>3213925</v>
      </c>
      <c r="P139" s="254">
        <v>2.1144604630843163E-2</v>
      </c>
    </row>
    <row r="140" spans="1:16" ht="12.75" customHeight="1">
      <c r="A140" s="245">
        <v>130</v>
      </c>
      <c r="B140" s="258" t="s">
        <v>87</v>
      </c>
      <c r="C140" s="255" t="s">
        <v>183</v>
      </c>
      <c r="D140" s="251">
        <v>45379</v>
      </c>
      <c r="E140" s="250">
        <v>146247.75</v>
      </c>
      <c r="F140" s="250">
        <v>145688.43333333335</v>
      </c>
      <c r="G140" s="252">
        <v>144876.9666666667</v>
      </c>
      <c r="H140" s="252">
        <v>143506.18333333335</v>
      </c>
      <c r="I140" s="252">
        <v>142694.7166666667</v>
      </c>
      <c r="J140" s="252">
        <v>147059.2166666667</v>
      </c>
      <c r="K140" s="252">
        <v>147870.68333333338</v>
      </c>
      <c r="L140" s="252">
        <v>149241.4666666667</v>
      </c>
      <c r="M140" s="253">
        <v>146499.9</v>
      </c>
      <c r="N140" s="253">
        <v>144317.65</v>
      </c>
      <c r="O140" s="253">
        <v>35535</v>
      </c>
      <c r="P140" s="254">
        <v>-7.9564489112227809E-3</v>
      </c>
    </row>
    <row r="141" spans="1:16" ht="12.75" customHeight="1">
      <c r="A141" s="245">
        <v>131</v>
      </c>
      <c r="B141" s="258" t="s">
        <v>56</v>
      </c>
      <c r="C141" s="250" t="s">
        <v>184</v>
      </c>
      <c r="D141" s="251">
        <v>45379</v>
      </c>
      <c r="E141" s="250">
        <v>1399</v>
      </c>
      <c r="F141" s="250">
        <v>1388.6666666666667</v>
      </c>
      <c r="G141" s="252">
        <v>1351.3333333333335</v>
      </c>
      <c r="H141" s="252">
        <v>1303.6666666666667</v>
      </c>
      <c r="I141" s="252">
        <v>1266.3333333333335</v>
      </c>
      <c r="J141" s="252">
        <v>1436.3333333333335</v>
      </c>
      <c r="K141" s="252">
        <v>1473.666666666667</v>
      </c>
      <c r="L141" s="252">
        <v>1521.3333333333335</v>
      </c>
      <c r="M141" s="253">
        <v>1426</v>
      </c>
      <c r="N141" s="253">
        <v>1341</v>
      </c>
      <c r="O141" s="253">
        <v>7125250</v>
      </c>
      <c r="P141" s="254">
        <v>-3.1548168667282239E-3</v>
      </c>
    </row>
    <row r="142" spans="1:16" ht="12.75" customHeight="1">
      <c r="A142" s="245">
        <v>132</v>
      </c>
      <c r="B142" s="258" t="s">
        <v>68</v>
      </c>
      <c r="C142" s="250" t="s">
        <v>185</v>
      </c>
      <c r="D142" s="251">
        <v>45379</v>
      </c>
      <c r="E142" s="250">
        <v>164</v>
      </c>
      <c r="F142" s="250">
        <v>163.06666666666666</v>
      </c>
      <c r="G142" s="252">
        <v>159.38333333333333</v>
      </c>
      <c r="H142" s="252">
        <v>154.76666666666665</v>
      </c>
      <c r="I142" s="252">
        <v>151.08333333333331</v>
      </c>
      <c r="J142" s="252">
        <v>167.68333333333334</v>
      </c>
      <c r="K142" s="252">
        <v>171.36666666666667</v>
      </c>
      <c r="L142" s="252">
        <v>175.98333333333335</v>
      </c>
      <c r="M142" s="253">
        <v>166.75</v>
      </c>
      <c r="N142" s="253">
        <v>158.44999999999999</v>
      </c>
      <c r="O142" s="253">
        <v>84997500</v>
      </c>
      <c r="P142" s="254">
        <v>-6.3130206049978078E-3</v>
      </c>
    </row>
    <row r="143" spans="1:16" ht="12.75" customHeight="1">
      <c r="A143" s="245">
        <v>133</v>
      </c>
      <c r="B143" s="258" t="s">
        <v>132</v>
      </c>
      <c r="C143" s="250" t="s">
        <v>186</v>
      </c>
      <c r="D143" s="251">
        <v>45379</v>
      </c>
      <c r="E143" s="250">
        <v>5107.3999999999996</v>
      </c>
      <c r="F143" s="250">
        <v>5095.1333333333332</v>
      </c>
      <c r="G143" s="252">
        <v>5032.2666666666664</v>
      </c>
      <c r="H143" s="252">
        <v>4957.1333333333332</v>
      </c>
      <c r="I143" s="252">
        <v>4894.2666666666664</v>
      </c>
      <c r="J143" s="252">
        <v>5170.2666666666664</v>
      </c>
      <c r="K143" s="252">
        <v>5233.1333333333332</v>
      </c>
      <c r="L143" s="252">
        <v>5308.2666666666664</v>
      </c>
      <c r="M143" s="253">
        <v>5158</v>
      </c>
      <c r="N143" s="253">
        <v>5020</v>
      </c>
      <c r="O143" s="253">
        <v>1263900</v>
      </c>
      <c r="P143" s="254">
        <v>-4.1366268762557615E-3</v>
      </c>
    </row>
    <row r="144" spans="1:16" ht="12.75" customHeight="1">
      <c r="A144" s="245">
        <v>134</v>
      </c>
      <c r="B144" s="258" t="s">
        <v>45</v>
      </c>
      <c r="C144" s="250" t="s">
        <v>187</v>
      </c>
      <c r="D144" s="251">
        <v>45379</v>
      </c>
      <c r="E144" s="250">
        <v>3046.35</v>
      </c>
      <c r="F144" s="250">
        <v>3041.4166666666665</v>
      </c>
      <c r="G144" s="252">
        <v>3014.083333333333</v>
      </c>
      <c r="H144" s="252">
        <v>2981.8166666666666</v>
      </c>
      <c r="I144" s="252">
        <v>2954.4833333333331</v>
      </c>
      <c r="J144" s="252">
        <v>3073.6833333333329</v>
      </c>
      <c r="K144" s="252">
        <v>3101.016666666666</v>
      </c>
      <c r="L144" s="252">
        <v>3133.2833333333328</v>
      </c>
      <c r="M144" s="253">
        <v>3068.75</v>
      </c>
      <c r="N144" s="253">
        <v>3009.15</v>
      </c>
      <c r="O144" s="253">
        <v>1747200</v>
      </c>
      <c r="P144" s="254">
        <v>3.7776193870277974E-2</v>
      </c>
    </row>
    <row r="145" spans="1:16" ht="12.75" customHeight="1">
      <c r="A145" s="245">
        <v>135</v>
      </c>
      <c r="B145" s="258" t="s">
        <v>39</v>
      </c>
      <c r="C145" s="250" t="s">
        <v>188</v>
      </c>
      <c r="D145" s="251">
        <v>45379</v>
      </c>
      <c r="E145" s="250">
        <v>2549.0500000000002</v>
      </c>
      <c r="F145" s="250">
        <v>2548.4833333333336</v>
      </c>
      <c r="G145" s="252">
        <v>2523.5666666666671</v>
      </c>
      <c r="H145" s="252">
        <v>2498.0833333333335</v>
      </c>
      <c r="I145" s="252">
        <v>2473.166666666667</v>
      </c>
      <c r="J145" s="252">
        <v>2573.9666666666672</v>
      </c>
      <c r="K145" s="252">
        <v>2598.8833333333332</v>
      </c>
      <c r="L145" s="252">
        <v>2624.3666666666672</v>
      </c>
      <c r="M145" s="253">
        <v>2573.4</v>
      </c>
      <c r="N145" s="253">
        <v>2523</v>
      </c>
      <c r="O145" s="253">
        <v>5114400</v>
      </c>
      <c r="P145" s="254">
        <v>1.1390602752728999E-2</v>
      </c>
    </row>
    <row r="146" spans="1:16" ht="12.75" customHeight="1">
      <c r="A146" s="245">
        <v>136</v>
      </c>
      <c r="B146" s="258" t="s">
        <v>59</v>
      </c>
      <c r="C146" s="250" t="s">
        <v>189</v>
      </c>
      <c r="D146" s="251">
        <v>45379</v>
      </c>
      <c r="E146" s="250">
        <v>241.9</v>
      </c>
      <c r="F146" s="250">
        <v>241.23333333333335</v>
      </c>
      <c r="G146" s="252">
        <v>236.66666666666669</v>
      </c>
      <c r="H146" s="252">
        <v>231.43333333333334</v>
      </c>
      <c r="I146" s="252">
        <v>226.86666666666667</v>
      </c>
      <c r="J146" s="252">
        <v>246.4666666666667</v>
      </c>
      <c r="K146" s="252">
        <v>251.03333333333336</v>
      </c>
      <c r="L146" s="252">
        <v>256.26666666666671</v>
      </c>
      <c r="M146" s="253">
        <v>245.8</v>
      </c>
      <c r="N146" s="253">
        <v>236</v>
      </c>
      <c r="O146" s="253">
        <v>74979000</v>
      </c>
      <c r="P146" s="254">
        <v>-2.6809181706676011E-2</v>
      </c>
    </row>
    <row r="147" spans="1:16" ht="12.75" customHeight="1">
      <c r="A147" s="245">
        <v>137</v>
      </c>
      <c r="B147" s="258" t="s">
        <v>132</v>
      </c>
      <c r="C147" s="250" t="s">
        <v>191</v>
      </c>
      <c r="D147" s="251">
        <v>45379</v>
      </c>
      <c r="E147" s="250">
        <v>353.7</v>
      </c>
      <c r="F147" s="250">
        <v>353.8</v>
      </c>
      <c r="G147" s="252">
        <v>346.6</v>
      </c>
      <c r="H147" s="252">
        <v>339.5</v>
      </c>
      <c r="I147" s="252">
        <v>332.3</v>
      </c>
      <c r="J147" s="252">
        <v>360.90000000000003</v>
      </c>
      <c r="K147" s="252">
        <v>368.09999999999997</v>
      </c>
      <c r="L147" s="252">
        <v>375.20000000000005</v>
      </c>
      <c r="M147" s="253">
        <v>361</v>
      </c>
      <c r="N147" s="253">
        <v>346.7</v>
      </c>
      <c r="O147" s="253">
        <v>84486000</v>
      </c>
      <c r="P147" s="254">
        <v>-3.3495778708216073E-2</v>
      </c>
    </row>
    <row r="148" spans="1:16" ht="12.75" customHeight="1">
      <c r="A148" s="245">
        <v>138</v>
      </c>
      <c r="B148" s="258" t="s">
        <v>190</v>
      </c>
      <c r="C148" s="250" t="s">
        <v>192</v>
      </c>
      <c r="D148" s="251">
        <v>45379</v>
      </c>
      <c r="E148" s="250">
        <v>1359.45</v>
      </c>
      <c r="F148" s="250">
        <v>1358.5</v>
      </c>
      <c r="G148" s="252">
        <v>1337.15</v>
      </c>
      <c r="H148" s="252">
        <v>1314.8500000000001</v>
      </c>
      <c r="I148" s="252">
        <v>1293.5000000000002</v>
      </c>
      <c r="J148" s="252">
        <v>1380.8</v>
      </c>
      <c r="K148" s="252">
        <v>1402.1499999999999</v>
      </c>
      <c r="L148" s="252">
        <v>1424.4499999999998</v>
      </c>
      <c r="M148" s="253">
        <v>1379.85</v>
      </c>
      <c r="N148" s="253">
        <v>1336.2</v>
      </c>
      <c r="O148" s="253">
        <v>6388200</v>
      </c>
      <c r="P148" s="254">
        <v>-2.840909090909091E-3</v>
      </c>
    </row>
    <row r="149" spans="1:16" ht="12.75" customHeight="1">
      <c r="A149" s="245">
        <v>139</v>
      </c>
      <c r="B149" s="258" t="s">
        <v>108</v>
      </c>
      <c r="C149" s="250" t="s">
        <v>193</v>
      </c>
      <c r="D149" s="251">
        <v>45379</v>
      </c>
      <c r="E149" s="250">
        <v>8060.15</v>
      </c>
      <c r="F149" s="250">
        <v>7932.75</v>
      </c>
      <c r="G149" s="252">
        <v>7765.5</v>
      </c>
      <c r="H149" s="252">
        <v>7470.85</v>
      </c>
      <c r="I149" s="252">
        <v>7303.6</v>
      </c>
      <c r="J149" s="252">
        <v>8227.4</v>
      </c>
      <c r="K149" s="252">
        <v>8394.65</v>
      </c>
      <c r="L149" s="252">
        <v>8689.2999999999993</v>
      </c>
      <c r="M149" s="253">
        <v>8100</v>
      </c>
      <c r="N149" s="253">
        <v>7638.1</v>
      </c>
      <c r="O149" s="253">
        <v>999400</v>
      </c>
      <c r="P149" s="254">
        <v>4.9349013019739603E-2</v>
      </c>
    </row>
    <row r="150" spans="1:16" ht="12.75" customHeight="1">
      <c r="A150" s="245">
        <v>140</v>
      </c>
      <c r="B150" s="258" t="s">
        <v>87</v>
      </c>
      <c r="C150" s="255" t="s">
        <v>194</v>
      </c>
      <c r="D150" s="251">
        <v>45379</v>
      </c>
      <c r="E150" s="250">
        <v>281.3</v>
      </c>
      <c r="F150" s="250">
        <v>280.13333333333338</v>
      </c>
      <c r="G150" s="252">
        <v>275.36666666666679</v>
      </c>
      <c r="H150" s="252">
        <v>269.43333333333339</v>
      </c>
      <c r="I150" s="252">
        <v>264.6666666666668</v>
      </c>
      <c r="J150" s="252">
        <v>286.06666666666678</v>
      </c>
      <c r="K150" s="252">
        <v>290.83333333333331</v>
      </c>
      <c r="L150" s="252">
        <v>296.76666666666677</v>
      </c>
      <c r="M150" s="253">
        <v>284.89999999999998</v>
      </c>
      <c r="N150" s="253">
        <v>274.2</v>
      </c>
      <c r="O150" s="253">
        <v>87190950</v>
      </c>
      <c r="P150" s="254">
        <v>-1.9143314998484127E-2</v>
      </c>
    </row>
    <row r="151" spans="1:16" ht="12.75" customHeight="1">
      <c r="A151" s="245">
        <v>141</v>
      </c>
      <c r="B151" s="258" t="s">
        <v>84</v>
      </c>
      <c r="C151" s="257" t="s">
        <v>195</v>
      </c>
      <c r="D151" s="251">
        <v>45379</v>
      </c>
      <c r="E151" s="250">
        <v>35833.300000000003</v>
      </c>
      <c r="F151" s="250">
        <v>35744.85</v>
      </c>
      <c r="G151" s="252">
        <v>35551.1</v>
      </c>
      <c r="H151" s="252">
        <v>35268.9</v>
      </c>
      <c r="I151" s="252">
        <v>35075.15</v>
      </c>
      <c r="J151" s="252">
        <v>36027.049999999996</v>
      </c>
      <c r="K151" s="252">
        <v>36220.799999999996</v>
      </c>
      <c r="L151" s="252">
        <v>36502.999999999993</v>
      </c>
      <c r="M151" s="253">
        <v>35938.6</v>
      </c>
      <c r="N151" s="253">
        <v>35462.65</v>
      </c>
      <c r="O151" s="253">
        <v>143175</v>
      </c>
      <c r="P151" s="254">
        <v>1.5739769150052466E-3</v>
      </c>
    </row>
    <row r="152" spans="1:16" ht="12.75" customHeight="1">
      <c r="A152" s="245">
        <v>142</v>
      </c>
      <c r="B152" s="258" t="s">
        <v>47</v>
      </c>
      <c r="C152" s="250" t="s">
        <v>196</v>
      </c>
      <c r="D152" s="251">
        <v>45379</v>
      </c>
      <c r="E152" s="250">
        <v>891.6</v>
      </c>
      <c r="F152" s="250">
        <v>895.86666666666667</v>
      </c>
      <c r="G152" s="252">
        <v>862.38333333333333</v>
      </c>
      <c r="H152" s="252">
        <v>833.16666666666663</v>
      </c>
      <c r="I152" s="252">
        <v>799.68333333333328</v>
      </c>
      <c r="J152" s="252">
        <v>925.08333333333337</v>
      </c>
      <c r="K152" s="252">
        <v>958.56666666666672</v>
      </c>
      <c r="L152" s="252">
        <v>987.78333333333342</v>
      </c>
      <c r="M152" s="253">
        <v>929.35</v>
      </c>
      <c r="N152" s="253">
        <v>866.65</v>
      </c>
      <c r="O152" s="253">
        <v>12488250</v>
      </c>
      <c r="P152" s="254">
        <v>5.7206349206349205E-2</v>
      </c>
    </row>
    <row r="153" spans="1:16" ht="12.75" customHeight="1">
      <c r="A153" s="245">
        <v>143</v>
      </c>
      <c r="B153" s="258" t="s">
        <v>43</v>
      </c>
      <c r="C153" s="250" t="s">
        <v>197</v>
      </c>
      <c r="D153" s="251">
        <v>45379</v>
      </c>
      <c r="E153" s="250">
        <v>8376.7999999999993</v>
      </c>
      <c r="F153" s="250">
        <v>8281.2666666666664</v>
      </c>
      <c r="G153" s="252">
        <v>8168.5333333333328</v>
      </c>
      <c r="H153" s="252">
        <v>7960.2666666666664</v>
      </c>
      <c r="I153" s="252">
        <v>7847.5333333333328</v>
      </c>
      <c r="J153" s="252">
        <v>8489.5333333333328</v>
      </c>
      <c r="K153" s="252">
        <v>8602.2666666666664</v>
      </c>
      <c r="L153" s="252">
        <v>8810.5333333333328</v>
      </c>
      <c r="M153" s="253">
        <v>8394</v>
      </c>
      <c r="N153" s="253">
        <v>8073</v>
      </c>
      <c r="O153" s="253">
        <v>1464900</v>
      </c>
      <c r="P153" s="254">
        <v>1.9628314888285654E-2</v>
      </c>
    </row>
    <row r="154" spans="1:16" ht="12.75" customHeight="1">
      <c r="A154" s="245">
        <v>144</v>
      </c>
      <c r="B154" s="258" t="s">
        <v>87</v>
      </c>
      <c r="C154" s="250" t="s">
        <v>198</v>
      </c>
      <c r="D154" s="251">
        <v>45379</v>
      </c>
      <c r="E154" s="250">
        <v>286.85000000000002</v>
      </c>
      <c r="F154" s="250">
        <v>287.41666666666669</v>
      </c>
      <c r="G154" s="252">
        <v>280.68333333333339</v>
      </c>
      <c r="H154" s="252">
        <v>274.51666666666671</v>
      </c>
      <c r="I154" s="252">
        <v>267.78333333333342</v>
      </c>
      <c r="J154" s="252">
        <v>293.58333333333337</v>
      </c>
      <c r="K154" s="252">
        <v>300.31666666666661</v>
      </c>
      <c r="L154" s="252">
        <v>306.48333333333335</v>
      </c>
      <c r="M154" s="253">
        <v>294.14999999999998</v>
      </c>
      <c r="N154" s="253">
        <v>281.25</v>
      </c>
      <c r="O154" s="253">
        <v>40467000</v>
      </c>
      <c r="P154" s="254">
        <v>-1.316848342965835E-2</v>
      </c>
    </row>
    <row r="155" spans="1:16" ht="12.75" customHeight="1">
      <c r="A155" s="245">
        <v>145</v>
      </c>
      <c r="B155" s="258" t="s">
        <v>84</v>
      </c>
      <c r="C155" s="255" t="s">
        <v>199</v>
      </c>
      <c r="D155" s="251">
        <v>45379</v>
      </c>
      <c r="E155" s="250">
        <v>426.55</v>
      </c>
      <c r="F155" s="250">
        <v>425.18333333333339</v>
      </c>
      <c r="G155" s="252">
        <v>417.01666666666677</v>
      </c>
      <c r="H155" s="252">
        <v>407.48333333333335</v>
      </c>
      <c r="I155" s="252">
        <v>399.31666666666672</v>
      </c>
      <c r="J155" s="252">
        <v>434.71666666666681</v>
      </c>
      <c r="K155" s="252">
        <v>442.88333333333344</v>
      </c>
      <c r="L155" s="252">
        <v>452.41666666666686</v>
      </c>
      <c r="M155" s="253">
        <v>433.35</v>
      </c>
      <c r="N155" s="253">
        <v>415.65</v>
      </c>
      <c r="O155" s="253">
        <v>68870375</v>
      </c>
      <c r="P155" s="254">
        <v>1.2418114497294219E-2</v>
      </c>
    </row>
    <row r="156" spans="1:16" ht="12.75" customHeight="1">
      <c r="A156" s="245">
        <v>146</v>
      </c>
      <c r="B156" s="258" t="s">
        <v>68</v>
      </c>
      <c r="C156" s="250" t="s">
        <v>200</v>
      </c>
      <c r="D156" s="251">
        <v>45379</v>
      </c>
      <c r="E156" s="250">
        <v>2841.2</v>
      </c>
      <c r="F156" s="250">
        <v>2804.5666666666671</v>
      </c>
      <c r="G156" s="252">
        <v>2755.6833333333343</v>
      </c>
      <c r="H156" s="252">
        <v>2670.1666666666674</v>
      </c>
      <c r="I156" s="252">
        <v>2621.2833333333347</v>
      </c>
      <c r="J156" s="252">
        <v>2890.0833333333339</v>
      </c>
      <c r="K156" s="252">
        <v>2938.9666666666662</v>
      </c>
      <c r="L156" s="252">
        <v>3024.4833333333336</v>
      </c>
      <c r="M156" s="253">
        <v>2853.45</v>
      </c>
      <c r="N156" s="253">
        <v>2719.05</v>
      </c>
      <c r="O156" s="253">
        <v>2555000</v>
      </c>
      <c r="P156" s="254">
        <v>-3.0176504080470679E-2</v>
      </c>
    </row>
    <row r="157" spans="1:16" ht="12.75" customHeight="1">
      <c r="A157" s="245">
        <v>147</v>
      </c>
      <c r="B157" s="258" t="s">
        <v>59</v>
      </c>
      <c r="C157" s="250" t="s">
        <v>201</v>
      </c>
      <c r="D157" s="251">
        <v>45379</v>
      </c>
      <c r="E157" s="250">
        <v>3676.35</v>
      </c>
      <c r="F157" s="250">
        <v>3648.7166666666667</v>
      </c>
      <c r="G157" s="252">
        <v>3617.6333333333332</v>
      </c>
      <c r="H157" s="252">
        <v>3558.9166666666665</v>
      </c>
      <c r="I157" s="252">
        <v>3527.833333333333</v>
      </c>
      <c r="J157" s="252">
        <v>3707.4333333333334</v>
      </c>
      <c r="K157" s="252">
        <v>3738.5166666666664</v>
      </c>
      <c r="L157" s="252">
        <v>3797.2333333333336</v>
      </c>
      <c r="M157" s="253">
        <v>3679.8</v>
      </c>
      <c r="N157" s="253">
        <v>3590</v>
      </c>
      <c r="O157" s="253">
        <v>1982750</v>
      </c>
      <c r="P157" s="254">
        <v>-8.6250000000000007E-3</v>
      </c>
    </row>
    <row r="158" spans="1:16" ht="12.75" customHeight="1">
      <c r="A158" s="245">
        <v>148</v>
      </c>
      <c r="B158" s="258" t="s">
        <v>39</v>
      </c>
      <c r="C158" s="250" t="s">
        <v>202</v>
      </c>
      <c r="D158" s="251">
        <v>45379</v>
      </c>
      <c r="E158" s="250">
        <v>130.80000000000001</v>
      </c>
      <c r="F158" s="250">
        <v>129.36666666666667</v>
      </c>
      <c r="G158" s="252">
        <v>127.43333333333334</v>
      </c>
      <c r="H158" s="252">
        <v>124.06666666666666</v>
      </c>
      <c r="I158" s="252">
        <v>122.13333333333333</v>
      </c>
      <c r="J158" s="252">
        <v>132.73333333333335</v>
      </c>
      <c r="K158" s="252">
        <v>134.66666666666669</v>
      </c>
      <c r="L158" s="252">
        <v>138.03333333333336</v>
      </c>
      <c r="M158" s="253">
        <v>131.30000000000001</v>
      </c>
      <c r="N158" s="253">
        <v>126</v>
      </c>
      <c r="O158" s="253">
        <v>231648000</v>
      </c>
      <c r="P158" s="254">
        <v>-5.2114704726987038E-2</v>
      </c>
    </row>
    <row r="159" spans="1:16" ht="12.75" customHeight="1">
      <c r="A159" s="245">
        <v>149</v>
      </c>
      <c r="B159" s="258" t="s">
        <v>63</v>
      </c>
      <c r="C159" s="250" t="s">
        <v>203</v>
      </c>
      <c r="D159" s="251">
        <v>45379</v>
      </c>
      <c r="E159" s="250">
        <v>4899.3999999999996</v>
      </c>
      <c r="F159" s="250">
        <v>4892.1333333333332</v>
      </c>
      <c r="G159" s="252">
        <v>4819.8666666666668</v>
      </c>
      <c r="H159" s="252">
        <v>4740.3333333333339</v>
      </c>
      <c r="I159" s="252">
        <v>4668.0666666666675</v>
      </c>
      <c r="J159" s="252">
        <v>4971.6666666666661</v>
      </c>
      <c r="K159" s="252">
        <v>5043.9333333333325</v>
      </c>
      <c r="L159" s="252">
        <v>5123.4666666666653</v>
      </c>
      <c r="M159" s="253">
        <v>4964.3999999999996</v>
      </c>
      <c r="N159" s="253">
        <v>4812.6000000000004</v>
      </c>
      <c r="O159" s="253">
        <v>2110800</v>
      </c>
      <c r="P159" s="254">
        <v>4.1387184244327099E-3</v>
      </c>
    </row>
    <row r="160" spans="1:16" ht="12.75" customHeight="1">
      <c r="A160" s="245">
        <v>150</v>
      </c>
      <c r="B160" s="258" t="s">
        <v>45</v>
      </c>
      <c r="C160" s="250" t="s">
        <v>204</v>
      </c>
      <c r="D160" s="251">
        <v>45379</v>
      </c>
      <c r="E160" s="250">
        <v>294.5</v>
      </c>
      <c r="F160" s="250">
        <v>292.55</v>
      </c>
      <c r="G160" s="252">
        <v>289.20000000000005</v>
      </c>
      <c r="H160" s="252">
        <v>283.90000000000003</v>
      </c>
      <c r="I160" s="252">
        <v>280.55000000000007</v>
      </c>
      <c r="J160" s="252">
        <v>297.85000000000002</v>
      </c>
      <c r="K160" s="252">
        <v>301.20000000000005</v>
      </c>
      <c r="L160" s="252">
        <v>306.5</v>
      </c>
      <c r="M160" s="253">
        <v>295.89999999999998</v>
      </c>
      <c r="N160" s="253">
        <v>287.25</v>
      </c>
      <c r="O160" s="253">
        <v>57254400</v>
      </c>
      <c r="P160" s="254">
        <v>6.0337355823721579E-2</v>
      </c>
    </row>
    <row r="161" spans="1:16" ht="12.75" customHeight="1">
      <c r="A161" s="245">
        <v>151</v>
      </c>
      <c r="B161" s="258" t="s">
        <v>190</v>
      </c>
      <c r="C161" s="257" t="s">
        <v>206</v>
      </c>
      <c r="D161" s="251">
        <v>45379</v>
      </c>
      <c r="E161" s="250">
        <v>1386.15</v>
      </c>
      <c r="F161" s="250">
        <v>1380.05</v>
      </c>
      <c r="G161" s="252">
        <v>1363.1</v>
      </c>
      <c r="H161" s="252">
        <v>1340.05</v>
      </c>
      <c r="I161" s="252">
        <v>1323.1</v>
      </c>
      <c r="J161" s="252">
        <v>1403.1</v>
      </c>
      <c r="K161" s="252">
        <v>1420.0500000000002</v>
      </c>
      <c r="L161" s="252">
        <v>1443.1</v>
      </c>
      <c r="M161" s="253">
        <v>1397</v>
      </c>
      <c r="N161" s="253">
        <v>1357</v>
      </c>
      <c r="O161" s="253">
        <v>6217739</v>
      </c>
      <c r="P161" s="254">
        <v>6.5225984978258007E-3</v>
      </c>
    </row>
    <row r="162" spans="1:16" ht="12.75" customHeight="1">
      <c r="A162" s="245">
        <v>152</v>
      </c>
      <c r="B162" s="258" t="s">
        <v>205</v>
      </c>
      <c r="C162" s="250" t="s">
        <v>208</v>
      </c>
      <c r="D162" s="251">
        <v>45379</v>
      </c>
      <c r="E162" s="250">
        <v>806.95</v>
      </c>
      <c r="F162" s="250">
        <v>813.53333333333342</v>
      </c>
      <c r="G162" s="252">
        <v>794.46666666666681</v>
      </c>
      <c r="H162" s="252">
        <v>781.98333333333335</v>
      </c>
      <c r="I162" s="252">
        <v>762.91666666666674</v>
      </c>
      <c r="J162" s="252">
        <v>826.01666666666688</v>
      </c>
      <c r="K162" s="252">
        <v>845.08333333333348</v>
      </c>
      <c r="L162" s="252">
        <v>857.56666666666695</v>
      </c>
      <c r="M162" s="253">
        <v>832.6</v>
      </c>
      <c r="N162" s="253">
        <v>801.05</v>
      </c>
      <c r="O162" s="253">
        <v>4724300</v>
      </c>
      <c r="P162" s="254">
        <v>0.24062500000000001</v>
      </c>
    </row>
    <row r="163" spans="1:16" ht="12.75" customHeight="1">
      <c r="A163" s="245">
        <v>153</v>
      </c>
      <c r="B163" s="258" t="s">
        <v>49</v>
      </c>
      <c r="C163" s="250" t="s">
        <v>209</v>
      </c>
      <c r="D163" s="251">
        <v>45379</v>
      </c>
      <c r="E163" s="250">
        <v>253.85</v>
      </c>
      <c r="F163" s="250">
        <v>253.48333333333335</v>
      </c>
      <c r="G163" s="252">
        <v>247.9666666666667</v>
      </c>
      <c r="H163" s="252">
        <v>242.08333333333334</v>
      </c>
      <c r="I163" s="252">
        <v>236.56666666666669</v>
      </c>
      <c r="J163" s="252">
        <v>259.36666666666667</v>
      </c>
      <c r="K163" s="252">
        <v>264.88333333333333</v>
      </c>
      <c r="L163" s="252">
        <v>270.76666666666671</v>
      </c>
      <c r="M163" s="253">
        <v>259</v>
      </c>
      <c r="N163" s="253">
        <v>247.6</v>
      </c>
      <c r="O163" s="253">
        <v>66800000</v>
      </c>
      <c r="P163" s="254">
        <v>-4.2112324376700335E-3</v>
      </c>
    </row>
    <row r="164" spans="1:16" ht="12.75" customHeight="1">
      <c r="A164" s="245">
        <v>154</v>
      </c>
      <c r="B164" s="258" t="s">
        <v>63</v>
      </c>
      <c r="C164" s="250" t="s">
        <v>210</v>
      </c>
      <c r="D164" s="251">
        <v>45379</v>
      </c>
      <c r="E164" s="250">
        <v>469.05</v>
      </c>
      <c r="F164" s="250">
        <v>469.34999999999997</v>
      </c>
      <c r="G164" s="252">
        <v>459.89999999999992</v>
      </c>
      <c r="H164" s="252">
        <v>450.74999999999994</v>
      </c>
      <c r="I164" s="252">
        <v>441.2999999999999</v>
      </c>
      <c r="J164" s="252">
        <v>478.49999999999994</v>
      </c>
      <c r="K164" s="252">
        <v>487.95</v>
      </c>
      <c r="L164" s="252">
        <v>497.09999999999997</v>
      </c>
      <c r="M164" s="253">
        <v>478.8</v>
      </c>
      <c r="N164" s="253">
        <v>460.2</v>
      </c>
      <c r="O164" s="253">
        <v>39460000</v>
      </c>
      <c r="P164" s="254">
        <v>2.3658814983916157E-2</v>
      </c>
    </row>
    <row r="165" spans="1:16" ht="12.75" customHeight="1">
      <c r="A165" s="245">
        <v>155</v>
      </c>
      <c r="B165" s="258" t="s">
        <v>190</v>
      </c>
      <c r="C165" s="250" t="s">
        <v>211</v>
      </c>
      <c r="D165" s="251">
        <v>45379</v>
      </c>
      <c r="E165" s="250">
        <v>3019.15</v>
      </c>
      <c r="F165" s="250">
        <v>3006.6833333333329</v>
      </c>
      <c r="G165" s="252">
        <v>2984.6166666666659</v>
      </c>
      <c r="H165" s="252">
        <v>2950.083333333333</v>
      </c>
      <c r="I165" s="252">
        <v>2928.016666666666</v>
      </c>
      <c r="J165" s="252">
        <v>3041.2166666666658</v>
      </c>
      <c r="K165" s="252">
        <v>3063.2833333333324</v>
      </c>
      <c r="L165" s="252">
        <v>3097.8166666666657</v>
      </c>
      <c r="M165" s="253">
        <v>3028.75</v>
      </c>
      <c r="N165" s="253">
        <v>2972.15</v>
      </c>
      <c r="O165" s="253">
        <v>39504250</v>
      </c>
      <c r="P165" s="254">
        <v>8.3209433805746819E-3</v>
      </c>
    </row>
    <row r="166" spans="1:16" ht="12.75" customHeight="1">
      <c r="A166" s="245">
        <v>156</v>
      </c>
      <c r="B166" s="258" t="s">
        <v>84</v>
      </c>
      <c r="C166" s="250" t="s">
        <v>212</v>
      </c>
      <c r="D166" s="251">
        <v>45379</v>
      </c>
      <c r="E166" s="250">
        <v>139.85</v>
      </c>
      <c r="F166" s="250">
        <v>138.83333333333334</v>
      </c>
      <c r="G166" s="252">
        <v>134.86666666666667</v>
      </c>
      <c r="H166" s="252">
        <v>129.88333333333333</v>
      </c>
      <c r="I166" s="252">
        <v>125.91666666666666</v>
      </c>
      <c r="J166" s="252">
        <v>143.81666666666669</v>
      </c>
      <c r="K166" s="252">
        <v>147.78333333333333</v>
      </c>
      <c r="L166" s="252">
        <v>152.76666666666671</v>
      </c>
      <c r="M166" s="253">
        <v>142.80000000000001</v>
      </c>
      <c r="N166" s="253">
        <v>133.85</v>
      </c>
      <c r="O166" s="253">
        <v>150160000</v>
      </c>
      <c r="P166" s="254">
        <v>-1.6505108724128897E-2</v>
      </c>
    </row>
    <row r="167" spans="1:16" ht="12.75" customHeight="1">
      <c r="A167" s="245">
        <v>157</v>
      </c>
      <c r="B167" s="258" t="s">
        <v>132</v>
      </c>
      <c r="C167" s="250" t="s">
        <v>213</v>
      </c>
      <c r="D167" s="251">
        <v>45379</v>
      </c>
      <c r="E167" s="250">
        <v>699.85</v>
      </c>
      <c r="F167" s="250">
        <v>699.58333333333337</v>
      </c>
      <c r="G167" s="252">
        <v>692.26666666666677</v>
      </c>
      <c r="H167" s="252">
        <v>684.68333333333339</v>
      </c>
      <c r="I167" s="252">
        <v>677.36666666666679</v>
      </c>
      <c r="J167" s="252">
        <v>707.16666666666674</v>
      </c>
      <c r="K167" s="252">
        <v>714.48333333333335</v>
      </c>
      <c r="L167" s="252">
        <v>722.06666666666672</v>
      </c>
      <c r="M167" s="253">
        <v>706.9</v>
      </c>
      <c r="N167" s="253">
        <v>692</v>
      </c>
      <c r="O167" s="253">
        <v>23436000</v>
      </c>
      <c r="P167" s="254">
        <v>2.7426086346578754E-2</v>
      </c>
    </row>
    <row r="168" spans="1:16" ht="12.75" customHeight="1">
      <c r="A168" s="245">
        <v>158</v>
      </c>
      <c r="B168" s="258" t="s">
        <v>63</v>
      </c>
      <c r="C168" s="250" t="s">
        <v>214</v>
      </c>
      <c r="D168" s="251">
        <v>45379</v>
      </c>
      <c r="E168" s="250">
        <v>1525.9</v>
      </c>
      <c r="F168" s="250">
        <v>1516.1333333333332</v>
      </c>
      <c r="G168" s="252">
        <v>1504.0166666666664</v>
      </c>
      <c r="H168" s="252">
        <v>1482.1333333333332</v>
      </c>
      <c r="I168" s="252">
        <v>1470.0166666666664</v>
      </c>
      <c r="J168" s="252">
        <v>1538.0166666666664</v>
      </c>
      <c r="K168" s="252">
        <v>1550.1333333333332</v>
      </c>
      <c r="L168" s="252">
        <v>1572.0166666666664</v>
      </c>
      <c r="M168" s="253">
        <v>1528.25</v>
      </c>
      <c r="N168" s="253">
        <v>1494.25</v>
      </c>
      <c r="O168" s="253">
        <v>8009250</v>
      </c>
      <c r="P168" s="254">
        <v>4.1447240101423838E-2</v>
      </c>
    </row>
    <row r="169" spans="1:16" ht="12.75" customHeight="1">
      <c r="A169" s="245">
        <v>159</v>
      </c>
      <c r="B169" s="258" t="s">
        <v>68</v>
      </c>
      <c r="C169" s="255" t="s">
        <v>215</v>
      </c>
      <c r="D169" s="251">
        <v>45379</v>
      </c>
      <c r="E169" s="250">
        <v>786.75</v>
      </c>
      <c r="F169" s="250">
        <v>784.71666666666658</v>
      </c>
      <c r="G169" s="252">
        <v>777.08333333333314</v>
      </c>
      <c r="H169" s="252">
        <v>767.41666666666652</v>
      </c>
      <c r="I169" s="252">
        <v>759.78333333333308</v>
      </c>
      <c r="J169" s="252">
        <v>794.38333333333321</v>
      </c>
      <c r="K169" s="252">
        <v>802.01666666666665</v>
      </c>
      <c r="L169" s="252">
        <v>811.68333333333328</v>
      </c>
      <c r="M169" s="253">
        <v>792.35</v>
      </c>
      <c r="N169" s="253">
        <v>775.05</v>
      </c>
      <c r="O169" s="253">
        <v>91816500</v>
      </c>
      <c r="P169" s="254">
        <v>-0.10387081661933066</v>
      </c>
    </row>
    <row r="170" spans="1:16" ht="12.75" customHeight="1">
      <c r="A170" s="245">
        <v>160</v>
      </c>
      <c r="B170" s="258" t="s">
        <v>63</v>
      </c>
      <c r="C170" s="250" t="s">
        <v>216</v>
      </c>
      <c r="D170" s="251">
        <v>45379</v>
      </c>
      <c r="E170" s="250">
        <v>24912.7</v>
      </c>
      <c r="F170" s="250">
        <v>24927.816666666666</v>
      </c>
      <c r="G170" s="252">
        <v>24571.633333333331</v>
      </c>
      <c r="H170" s="252">
        <v>24230.566666666666</v>
      </c>
      <c r="I170" s="252">
        <v>23874.383333333331</v>
      </c>
      <c r="J170" s="252">
        <v>25268.883333333331</v>
      </c>
      <c r="K170" s="252">
        <v>25625.066666666666</v>
      </c>
      <c r="L170" s="252">
        <v>25966.133333333331</v>
      </c>
      <c r="M170" s="253">
        <v>25284</v>
      </c>
      <c r="N170" s="253">
        <v>24586.75</v>
      </c>
      <c r="O170" s="253">
        <v>276275</v>
      </c>
      <c r="P170" s="254">
        <v>3.0876865671641791E-2</v>
      </c>
    </row>
    <row r="171" spans="1:16" ht="12.75" customHeight="1">
      <c r="A171" s="245">
        <v>161</v>
      </c>
      <c r="B171" s="258" t="s">
        <v>49</v>
      </c>
      <c r="C171" s="250" t="s">
        <v>217</v>
      </c>
      <c r="D171" s="251">
        <v>45379</v>
      </c>
      <c r="E171" s="250">
        <v>4737.3500000000004</v>
      </c>
      <c r="F171" s="250">
        <v>4717.3166666666666</v>
      </c>
      <c r="G171" s="252">
        <v>4675.9333333333334</v>
      </c>
      <c r="H171" s="252">
        <v>4614.5166666666664</v>
      </c>
      <c r="I171" s="252">
        <v>4573.1333333333332</v>
      </c>
      <c r="J171" s="252">
        <v>4778.7333333333336</v>
      </c>
      <c r="K171" s="252">
        <v>4820.1166666666668</v>
      </c>
      <c r="L171" s="252">
        <v>4881.5333333333338</v>
      </c>
      <c r="M171" s="253">
        <v>4758.7</v>
      </c>
      <c r="N171" s="253">
        <v>4655.8999999999996</v>
      </c>
      <c r="O171" s="253">
        <v>964800</v>
      </c>
      <c r="P171" s="254">
        <v>-1.3950636210332669E-2</v>
      </c>
    </row>
    <row r="172" spans="1:16" ht="12.75" customHeight="1">
      <c r="A172" s="245">
        <v>162</v>
      </c>
      <c r="B172" s="258" t="s">
        <v>41</v>
      </c>
      <c r="C172" s="250" t="s">
        <v>218</v>
      </c>
      <c r="D172" s="251">
        <v>45379</v>
      </c>
      <c r="E172" s="250">
        <v>2425.4499999999998</v>
      </c>
      <c r="F172" s="250">
        <v>2407.9833333333331</v>
      </c>
      <c r="G172" s="252">
        <v>2387.4666666666662</v>
      </c>
      <c r="H172" s="252">
        <v>2349.4833333333331</v>
      </c>
      <c r="I172" s="252">
        <v>2328.9666666666662</v>
      </c>
      <c r="J172" s="252">
        <v>2445.9666666666662</v>
      </c>
      <c r="K172" s="252">
        <v>2466.4833333333336</v>
      </c>
      <c r="L172" s="252">
        <v>2504.4666666666662</v>
      </c>
      <c r="M172" s="253">
        <v>2428.5</v>
      </c>
      <c r="N172" s="253">
        <v>2370</v>
      </c>
      <c r="O172" s="253">
        <v>3644625</v>
      </c>
      <c r="P172" s="254">
        <v>-4.2008196721311473E-3</v>
      </c>
    </row>
    <row r="173" spans="1:16" ht="12.75" customHeight="1">
      <c r="A173" s="245">
        <v>163</v>
      </c>
      <c r="B173" s="258" t="s">
        <v>47</v>
      </c>
      <c r="C173" s="250" t="s">
        <v>219</v>
      </c>
      <c r="D173" s="251">
        <v>45379</v>
      </c>
      <c r="E173" s="250">
        <v>2385.9</v>
      </c>
      <c r="F173" s="250">
        <v>2401.2999999999997</v>
      </c>
      <c r="G173" s="252">
        <v>2342.5999999999995</v>
      </c>
      <c r="H173" s="252">
        <v>2299.2999999999997</v>
      </c>
      <c r="I173" s="252">
        <v>2240.5999999999995</v>
      </c>
      <c r="J173" s="252">
        <v>2444.5999999999995</v>
      </c>
      <c r="K173" s="252">
        <v>2503.2999999999993</v>
      </c>
      <c r="L173" s="252">
        <v>2546.5999999999995</v>
      </c>
      <c r="M173" s="253">
        <v>2460</v>
      </c>
      <c r="N173" s="253">
        <v>2358</v>
      </c>
      <c r="O173" s="253">
        <v>6430800</v>
      </c>
      <c r="P173" s="254">
        <v>-4.7820233065601929E-3</v>
      </c>
    </row>
    <row r="174" spans="1:16" ht="12.75" customHeight="1">
      <c r="A174" s="245">
        <v>164</v>
      </c>
      <c r="B174" s="258" t="s">
        <v>68</v>
      </c>
      <c r="C174" s="250" t="s">
        <v>220</v>
      </c>
      <c r="D174" s="251">
        <v>45379</v>
      </c>
      <c r="E174" s="250">
        <v>1608.05</v>
      </c>
      <c r="F174" s="250">
        <v>1597.1333333333332</v>
      </c>
      <c r="G174" s="252">
        <v>1583.9166666666665</v>
      </c>
      <c r="H174" s="252">
        <v>1559.7833333333333</v>
      </c>
      <c r="I174" s="252">
        <v>1546.5666666666666</v>
      </c>
      <c r="J174" s="252">
        <v>1621.2666666666664</v>
      </c>
      <c r="K174" s="252">
        <v>1634.4833333333331</v>
      </c>
      <c r="L174" s="252">
        <v>1658.6166666666663</v>
      </c>
      <c r="M174" s="253">
        <v>1610.35</v>
      </c>
      <c r="N174" s="253">
        <v>1573</v>
      </c>
      <c r="O174" s="253">
        <v>16175600</v>
      </c>
      <c r="P174" s="254">
        <v>6.7985395387530623E-2</v>
      </c>
    </row>
    <row r="175" spans="1:16" ht="12.75" customHeight="1">
      <c r="A175" s="245">
        <v>165</v>
      </c>
      <c r="B175" s="258" t="s">
        <v>43</v>
      </c>
      <c r="C175" s="250" t="s">
        <v>221</v>
      </c>
      <c r="D175" s="251">
        <v>45379</v>
      </c>
      <c r="E175" s="250">
        <v>616.9</v>
      </c>
      <c r="F175" s="250">
        <v>620.65</v>
      </c>
      <c r="G175" s="252">
        <v>593.29999999999995</v>
      </c>
      <c r="H175" s="252">
        <v>569.69999999999993</v>
      </c>
      <c r="I175" s="252">
        <v>542.34999999999991</v>
      </c>
      <c r="J175" s="252">
        <v>644.25</v>
      </c>
      <c r="K175" s="252">
        <v>671.60000000000014</v>
      </c>
      <c r="L175" s="252">
        <v>695.2</v>
      </c>
      <c r="M175" s="253">
        <v>648</v>
      </c>
      <c r="N175" s="253">
        <v>597.04999999999995</v>
      </c>
      <c r="O175" s="253">
        <v>7416000</v>
      </c>
      <c r="P175" s="254">
        <v>-2.195845697329377E-2</v>
      </c>
    </row>
    <row r="176" spans="1:16" ht="12.75" customHeight="1">
      <c r="A176" s="245">
        <v>166</v>
      </c>
      <c r="B176" s="258" t="s">
        <v>205</v>
      </c>
      <c r="C176" s="250" t="s">
        <v>222</v>
      </c>
      <c r="D176" s="251">
        <v>45379</v>
      </c>
      <c r="E176" s="250">
        <v>692.15</v>
      </c>
      <c r="F176" s="250">
        <v>690.31666666666661</v>
      </c>
      <c r="G176" s="252">
        <v>683.23333333333323</v>
      </c>
      <c r="H176" s="252">
        <v>674.31666666666661</v>
      </c>
      <c r="I176" s="252">
        <v>667.23333333333323</v>
      </c>
      <c r="J176" s="252">
        <v>699.23333333333323</v>
      </c>
      <c r="K176" s="252">
        <v>706.31666666666672</v>
      </c>
      <c r="L176" s="252">
        <v>715.23333333333323</v>
      </c>
      <c r="M176" s="253">
        <v>697.4</v>
      </c>
      <c r="N176" s="253">
        <v>681.4</v>
      </c>
      <c r="O176" s="253">
        <v>5108000</v>
      </c>
      <c r="P176" s="254">
        <v>-2.9279718914698421E-3</v>
      </c>
    </row>
    <row r="177" spans="1:16" ht="12.75" customHeight="1">
      <c r="A177" s="245">
        <v>167</v>
      </c>
      <c r="B177" s="258" t="s">
        <v>43</v>
      </c>
      <c r="C177" s="250" t="s">
        <v>223</v>
      </c>
      <c r="D177" s="251">
        <v>45379</v>
      </c>
      <c r="E177" s="250">
        <v>1173.7</v>
      </c>
      <c r="F177" s="250">
        <v>1133.8</v>
      </c>
      <c r="G177" s="252">
        <v>1081.75</v>
      </c>
      <c r="H177" s="252">
        <v>989.8</v>
      </c>
      <c r="I177" s="252">
        <v>937.75</v>
      </c>
      <c r="J177" s="252">
        <v>1225.75</v>
      </c>
      <c r="K177" s="252">
        <v>1277.7999999999997</v>
      </c>
      <c r="L177" s="252">
        <v>1369.75</v>
      </c>
      <c r="M177" s="253">
        <v>1185.8499999999999</v>
      </c>
      <c r="N177" s="253">
        <v>1041.8499999999999</v>
      </c>
      <c r="O177" s="253">
        <v>13911150</v>
      </c>
      <c r="P177" s="254">
        <v>1.5701550076299094E-2</v>
      </c>
    </row>
    <row r="178" spans="1:16" ht="12.75" customHeight="1">
      <c r="A178" s="245">
        <v>168</v>
      </c>
      <c r="B178" s="258" t="s">
        <v>39</v>
      </c>
      <c r="C178" s="257" t="s">
        <v>224</v>
      </c>
      <c r="D178" s="251">
        <v>45379</v>
      </c>
      <c r="E178" s="250">
        <v>2005.15</v>
      </c>
      <c r="F178" s="250">
        <v>1990.2</v>
      </c>
      <c r="G178" s="252">
        <v>1964.4</v>
      </c>
      <c r="H178" s="252">
        <v>1923.65</v>
      </c>
      <c r="I178" s="252">
        <v>1897.8500000000001</v>
      </c>
      <c r="J178" s="252">
        <v>2030.95</v>
      </c>
      <c r="K178" s="252">
        <v>2056.75</v>
      </c>
      <c r="L178" s="252">
        <v>2097.5</v>
      </c>
      <c r="M178" s="253">
        <v>2016</v>
      </c>
      <c r="N178" s="253">
        <v>1949.45</v>
      </c>
      <c r="O178" s="253">
        <v>7131500</v>
      </c>
      <c r="P178" s="254">
        <v>3.4975691169000796E-2</v>
      </c>
    </row>
    <row r="179" spans="1:16" ht="12.75" customHeight="1">
      <c r="A179" s="245">
        <v>169</v>
      </c>
      <c r="B179" s="258" t="s">
        <v>79</v>
      </c>
      <c r="C179" s="250" t="s">
        <v>225</v>
      </c>
      <c r="D179" s="251">
        <v>45379</v>
      </c>
      <c r="E179" s="250">
        <v>1224.3</v>
      </c>
      <c r="F179" s="250">
        <v>1216.7833333333331</v>
      </c>
      <c r="G179" s="252">
        <v>1205.9666666666662</v>
      </c>
      <c r="H179" s="252">
        <v>1187.6333333333332</v>
      </c>
      <c r="I179" s="252">
        <v>1176.8166666666664</v>
      </c>
      <c r="J179" s="252">
        <v>1235.1166666666661</v>
      </c>
      <c r="K179" s="252">
        <v>1245.9333333333332</v>
      </c>
      <c r="L179" s="252">
        <v>1264.266666666666</v>
      </c>
      <c r="M179" s="253">
        <v>1227.5999999999999</v>
      </c>
      <c r="N179" s="253">
        <v>1198.45</v>
      </c>
      <c r="O179" s="253">
        <v>10647000</v>
      </c>
      <c r="P179" s="254">
        <v>1.6148428105136576E-2</v>
      </c>
    </row>
    <row r="180" spans="1:16" ht="12.75" customHeight="1">
      <c r="A180" s="245">
        <v>170</v>
      </c>
      <c r="B180" s="258" t="s">
        <v>59</v>
      </c>
      <c r="C180" s="256" t="s">
        <v>226</v>
      </c>
      <c r="D180" s="251">
        <v>45379</v>
      </c>
      <c r="E180" s="250">
        <v>1023.6</v>
      </c>
      <c r="F180" s="250">
        <v>1022.4499999999999</v>
      </c>
      <c r="G180" s="252">
        <v>1012.2499999999998</v>
      </c>
      <c r="H180" s="252">
        <v>1000.8999999999999</v>
      </c>
      <c r="I180" s="252">
        <v>990.6999999999997</v>
      </c>
      <c r="J180" s="252">
        <v>1033.7999999999997</v>
      </c>
      <c r="K180" s="252">
        <v>1044</v>
      </c>
      <c r="L180" s="252">
        <v>1055.3499999999999</v>
      </c>
      <c r="M180" s="253">
        <v>1032.6500000000001</v>
      </c>
      <c r="N180" s="253">
        <v>1011.1</v>
      </c>
      <c r="O180" s="253">
        <v>63988200</v>
      </c>
      <c r="P180" s="254">
        <v>1.1593685900294301E-3</v>
      </c>
    </row>
    <row r="181" spans="1:16" ht="12.75" customHeight="1">
      <c r="A181" s="245">
        <v>171</v>
      </c>
      <c r="B181" s="258" t="s">
        <v>56</v>
      </c>
      <c r="C181" s="250" t="s">
        <v>227</v>
      </c>
      <c r="D181" s="251">
        <v>45379</v>
      </c>
      <c r="E181" s="250">
        <v>397.05</v>
      </c>
      <c r="F181" s="250">
        <v>394.40000000000003</v>
      </c>
      <c r="G181" s="252">
        <v>389.00000000000006</v>
      </c>
      <c r="H181" s="252">
        <v>380.95000000000005</v>
      </c>
      <c r="I181" s="252">
        <v>375.55000000000007</v>
      </c>
      <c r="J181" s="252">
        <v>402.45000000000005</v>
      </c>
      <c r="K181" s="252">
        <v>407.85</v>
      </c>
      <c r="L181" s="252">
        <v>415.90000000000003</v>
      </c>
      <c r="M181" s="253">
        <v>399.8</v>
      </c>
      <c r="N181" s="253">
        <v>386.35</v>
      </c>
      <c r="O181" s="253">
        <v>82420875</v>
      </c>
      <c r="P181" s="254">
        <v>-1.8842908798714343E-2</v>
      </c>
    </row>
    <row r="182" spans="1:16" ht="12.75" customHeight="1">
      <c r="A182" s="245">
        <v>172</v>
      </c>
      <c r="B182" s="258" t="s">
        <v>190</v>
      </c>
      <c r="C182" s="250" t="s">
        <v>228</v>
      </c>
      <c r="D182" s="251">
        <v>45379</v>
      </c>
      <c r="E182" s="250">
        <v>152.6</v>
      </c>
      <c r="F182" s="250">
        <v>151.56666666666669</v>
      </c>
      <c r="G182" s="252">
        <v>149.63333333333338</v>
      </c>
      <c r="H182" s="252">
        <v>146.66666666666669</v>
      </c>
      <c r="I182" s="252">
        <v>144.73333333333338</v>
      </c>
      <c r="J182" s="252">
        <v>154.53333333333339</v>
      </c>
      <c r="K182" s="252">
        <v>156.46666666666673</v>
      </c>
      <c r="L182" s="252">
        <v>159.43333333333339</v>
      </c>
      <c r="M182" s="253">
        <v>153.5</v>
      </c>
      <c r="N182" s="253">
        <v>148.6</v>
      </c>
      <c r="O182" s="253">
        <v>223300000</v>
      </c>
      <c r="P182" s="254">
        <v>2.187208980393144E-2</v>
      </c>
    </row>
    <row r="183" spans="1:16" ht="12.75" customHeight="1">
      <c r="A183" s="245">
        <v>173</v>
      </c>
      <c r="B183" s="258" t="s">
        <v>132</v>
      </c>
      <c r="C183" s="250" t="s">
        <v>229</v>
      </c>
      <c r="D183" s="251">
        <v>45379</v>
      </c>
      <c r="E183" s="250">
        <v>4082.2</v>
      </c>
      <c r="F183" s="250">
        <v>4049.9499999999994</v>
      </c>
      <c r="G183" s="252">
        <v>4010.4499999999989</v>
      </c>
      <c r="H183" s="252">
        <v>3938.6999999999994</v>
      </c>
      <c r="I183" s="252">
        <v>3899.1999999999989</v>
      </c>
      <c r="J183" s="252">
        <v>4121.6999999999989</v>
      </c>
      <c r="K183" s="252">
        <v>4161.2</v>
      </c>
      <c r="L183" s="252">
        <v>4232.9499999999989</v>
      </c>
      <c r="M183" s="253">
        <v>4089.45</v>
      </c>
      <c r="N183" s="253">
        <v>3978.2</v>
      </c>
      <c r="O183" s="253">
        <v>12786025</v>
      </c>
      <c r="P183" s="254">
        <v>1.0874828783707127E-2</v>
      </c>
    </row>
    <row r="184" spans="1:16" ht="12.75" customHeight="1">
      <c r="A184" s="245">
        <v>174</v>
      </c>
      <c r="B184" s="258" t="s">
        <v>87</v>
      </c>
      <c r="C184" s="250" t="s">
        <v>230</v>
      </c>
      <c r="D184" s="251">
        <v>45379</v>
      </c>
      <c r="E184" s="250">
        <v>1276</v>
      </c>
      <c r="F184" s="250">
        <v>1269.5</v>
      </c>
      <c r="G184" s="252">
        <v>1260</v>
      </c>
      <c r="H184" s="252">
        <v>1244</v>
      </c>
      <c r="I184" s="252">
        <v>1234.5</v>
      </c>
      <c r="J184" s="252">
        <v>1285.5</v>
      </c>
      <c r="K184" s="252">
        <v>1295</v>
      </c>
      <c r="L184" s="252">
        <v>1311</v>
      </c>
      <c r="M184" s="253">
        <v>1279</v>
      </c>
      <c r="N184" s="253">
        <v>1253.5</v>
      </c>
      <c r="O184" s="253">
        <v>14684400</v>
      </c>
      <c r="P184" s="254">
        <v>4.3667377398720682E-2</v>
      </c>
    </row>
    <row r="185" spans="1:16" ht="12.75" customHeight="1">
      <c r="A185" s="245">
        <v>175</v>
      </c>
      <c r="B185" s="258" t="s">
        <v>87</v>
      </c>
      <c r="C185" s="250" t="s">
        <v>231</v>
      </c>
      <c r="D185" s="251">
        <v>45379</v>
      </c>
      <c r="E185" s="250">
        <v>3828.9</v>
      </c>
      <c r="F185" s="250">
        <v>3794.6166666666668</v>
      </c>
      <c r="G185" s="252">
        <v>3754.2833333333338</v>
      </c>
      <c r="H185" s="252">
        <v>3679.666666666667</v>
      </c>
      <c r="I185" s="252">
        <v>3639.3333333333339</v>
      </c>
      <c r="J185" s="252">
        <v>3869.2333333333336</v>
      </c>
      <c r="K185" s="252">
        <v>3909.5666666666666</v>
      </c>
      <c r="L185" s="252">
        <v>3984.1833333333334</v>
      </c>
      <c r="M185" s="253">
        <v>3834.95</v>
      </c>
      <c r="N185" s="253">
        <v>3720</v>
      </c>
      <c r="O185" s="253">
        <v>4846100</v>
      </c>
      <c r="P185" s="254">
        <v>1.8612521150592216E-2</v>
      </c>
    </row>
    <row r="186" spans="1:16" ht="12.75" customHeight="1">
      <c r="A186" s="245">
        <v>176</v>
      </c>
      <c r="B186" s="258" t="s">
        <v>59</v>
      </c>
      <c r="C186" s="250" t="s">
        <v>232</v>
      </c>
      <c r="D186" s="251">
        <v>45379</v>
      </c>
      <c r="E186" s="250">
        <v>2707.65</v>
      </c>
      <c r="F186" s="250">
        <v>2702.2</v>
      </c>
      <c r="G186" s="252">
        <v>2656.3999999999996</v>
      </c>
      <c r="H186" s="252">
        <v>2605.1499999999996</v>
      </c>
      <c r="I186" s="252">
        <v>2559.3499999999995</v>
      </c>
      <c r="J186" s="252">
        <v>2753.45</v>
      </c>
      <c r="K186" s="252">
        <v>2799.25</v>
      </c>
      <c r="L186" s="252">
        <v>2850.5</v>
      </c>
      <c r="M186" s="253">
        <v>2748</v>
      </c>
      <c r="N186" s="253">
        <v>2650.95</v>
      </c>
      <c r="O186" s="253">
        <v>1719000</v>
      </c>
      <c r="P186" s="254">
        <v>1.8364928909952605E-2</v>
      </c>
    </row>
    <row r="187" spans="1:16" ht="12.75" customHeight="1">
      <c r="A187" s="245">
        <v>177</v>
      </c>
      <c r="B187" s="258" t="s">
        <v>43</v>
      </c>
      <c r="C187" s="250" t="s">
        <v>233</v>
      </c>
      <c r="D187" s="251">
        <v>45379</v>
      </c>
      <c r="E187" s="250">
        <v>3889.75</v>
      </c>
      <c r="F187" s="250">
        <v>3858.75</v>
      </c>
      <c r="G187" s="252">
        <v>3804.5</v>
      </c>
      <c r="H187" s="252">
        <v>3719.25</v>
      </c>
      <c r="I187" s="252">
        <v>3665</v>
      </c>
      <c r="J187" s="252">
        <v>3944</v>
      </c>
      <c r="K187" s="252">
        <v>3998.25</v>
      </c>
      <c r="L187" s="252">
        <v>4083.5</v>
      </c>
      <c r="M187" s="253">
        <v>3913</v>
      </c>
      <c r="N187" s="253">
        <v>3773.5</v>
      </c>
      <c r="O187" s="253">
        <v>2951600</v>
      </c>
      <c r="P187" s="254">
        <v>1.8776749965483914E-2</v>
      </c>
    </row>
    <row r="188" spans="1:16" ht="12.75" customHeight="1">
      <c r="A188" s="245">
        <v>178</v>
      </c>
      <c r="B188" s="258" t="s">
        <v>45</v>
      </c>
      <c r="C188" s="250" t="s">
        <v>234</v>
      </c>
      <c r="D188" s="251">
        <v>45379</v>
      </c>
      <c r="E188" s="250">
        <v>2281.3000000000002</v>
      </c>
      <c r="F188" s="250">
        <v>2269.6333333333332</v>
      </c>
      <c r="G188" s="252">
        <v>2249.2666666666664</v>
      </c>
      <c r="H188" s="252">
        <v>2217.2333333333331</v>
      </c>
      <c r="I188" s="252">
        <v>2196.8666666666663</v>
      </c>
      <c r="J188" s="252">
        <v>2301.6666666666665</v>
      </c>
      <c r="K188" s="252">
        <v>2322.0333333333333</v>
      </c>
      <c r="L188" s="252">
        <v>2354.0666666666666</v>
      </c>
      <c r="M188" s="253">
        <v>2290</v>
      </c>
      <c r="N188" s="253">
        <v>2237.6</v>
      </c>
      <c r="O188" s="253">
        <v>5127150</v>
      </c>
      <c r="P188" s="254">
        <v>-2.7936297279362973E-2</v>
      </c>
    </row>
    <row r="189" spans="1:16" ht="12.75" customHeight="1">
      <c r="A189" s="245">
        <v>179</v>
      </c>
      <c r="B189" s="258" t="s">
        <v>56</v>
      </c>
      <c r="C189" s="250" t="s">
        <v>235</v>
      </c>
      <c r="D189" s="251">
        <v>45379</v>
      </c>
      <c r="E189" s="250">
        <v>1719.6</v>
      </c>
      <c r="F189" s="250">
        <v>1709.2333333333333</v>
      </c>
      <c r="G189" s="252">
        <v>1693.6666666666667</v>
      </c>
      <c r="H189" s="252">
        <v>1667.7333333333333</v>
      </c>
      <c r="I189" s="252">
        <v>1652.1666666666667</v>
      </c>
      <c r="J189" s="252">
        <v>1735.1666666666667</v>
      </c>
      <c r="K189" s="252">
        <v>1750.7333333333333</v>
      </c>
      <c r="L189" s="252">
        <v>1776.6666666666667</v>
      </c>
      <c r="M189" s="253">
        <v>1724.8</v>
      </c>
      <c r="N189" s="253">
        <v>1683.3</v>
      </c>
      <c r="O189" s="253">
        <v>2416400</v>
      </c>
      <c r="P189" s="254">
        <v>1.3080664095254067E-2</v>
      </c>
    </row>
    <row r="190" spans="1:16" ht="12.75" customHeight="1">
      <c r="A190" s="245">
        <v>180</v>
      </c>
      <c r="B190" s="258" t="s">
        <v>59</v>
      </c>
      <c r="C190" s="250" t="s">
        <v>236</v>
      </c>
      <c r="D190" s="251">
        <v>45379</v>
      </c>
      <c r="E190" s="250">
        <v>9700.85</v>
      </c>
      <c r="F190" s="250">
        <v>9748.3166666666675</v>
      </c>
      <c r="G190" s="252">
        <v>9532.0333333333347</v>
      </c>
      <c r="H190" s="252">
        <v>9363.2166666666672</v>
      </c>
      <c r="I190" s="252">
        <v>9146.9333333333343</v>
      </c>
      <c r="J190" s="252">
        <v>9917.133333333335</v>
      </c>
      <c r="K190" s="252">
        <v>10133.416666666668</v>
      </c>
      <c r="L190" s="252">
        <v>10302.233333333335</v>
      </c>
      <c r="M190" s="253">
        <v>9964.6</v>
      </c>
      <c r="N190" s="253">
        <v>9579.5</v>
      </c>
      <c r="O190" s="253">
        <v>2323000</v>
      </c>
      <c r="P190" s="254">
        <v>0.11844005777563794</v>
      </c>
    </row>
    <row r="191" spans="1:16" ht="12.75" customHeight="1">
      <c r="A191" s="245">
        <v>181</v>
      </c>
      <c r="B191" s="258" t="s">
        <v>49</v>
      </c>
      <c r="C191" s="250" t="s">
        <v>237</v>
      </c>
      <c r="D191" s="251">
        <v>45379</v>
      </c>
      <c r="E191" s="250">
        <v>476.45</v>
      </c>
      <c r="F191" s="250">
        <v>473.5333333333333</v>
      </c>
      <c r="G191" s="252">
        <v>468.31666666666661</v>
      </c>
      <c r="H191" s="252">
        <v>460.18333333333328</v>
      </c>
      <c r="I191" s="252">
        <v>454.96666666666658</v>
      </c>
      <c r="J191" s="252">
        <v>481.66666666666663</v>
      </c>
      <c r="K191" s="252">
        <v>486.88333333333333</v>
      </c>
      <c r="L191" s="252">
        <v>495.01666666666665</v>
      </c>
      <c r="M191" s="253">
        <v>478.75</v>
      </c>
      <c r="N191" s="253">
        <v>465.4</v>
      </c>
      <c r="O191" s="253">
        <v>38286300</v>
      </c>
      <c r="P191" s="254">
        <v>2.502436307949325E-2</v>
      </c>
    </row>
    <row r="192" spans="1:16" ht="12.75" customHeight="1">
      <c r="A192" s="245">
        <v>182</v>
      </c>
      <c r="B192" s="258" t="s">
        <v>39</v>
      </c>
      <c r="C192" s="250" t="s">
        <v>238</v>
      </c>
      <c r="D192" s="251">
        <v>45379</v>
      </c>
      <c r="E192" s="250">
        <v>284.14999999999998</v>
      </c>
      <c r="F192" s="250">
        <v>283.48333333333335</v>
      </c>
      <c r="G192" s="252">
        <v>276.11666666666667</v>
      </c>
      <c r="H192" s="252">
        <v>268.08333333333331</v>
      </c>
      <c r="I192" s="252">
        <v>260.71666666666664</v>
      </c>
      <c r="J192" s="252">
        <v>291.51666666666671</v>
      </c>
      <c r="K192" s="252">
        <v>298.88333333333338</v>
      </c>
      <c r="L192" s="252">
        <v>306.91666666666674</v>
      </c>
      <c r="M192" s="253">
        <v>290.85000000000002</v>
      </c>
      <c r="N192" s="253">
        <v>275.45</v>
      </c>
      <c r="O192" s="253">
        <v>130085700</v>
      </c>
      <c r="P192" s="254">
        <v>1.3347905543412046E-2</v>
      </c>
    </row>
    <row r="193" spans="1:16" ht="12.75" customHeight="1">
      <c r="A193" s="245">
        <v>183</v>
      </c>
      <c r="B193" s="258" t="s">
        <v>132</v>
      </c>
      <c r="C193" s="250" t="s">
        <v>239</v>
      </c>
      <c r="D193" s="251">
        <v>45379</v>
      </c>
      <c r="E193" s="250">
        <v>1068.1500000000001</v>
      </c>
      <c r="F193" s="250">
        <v>1065.0666666666668</v>
      </c>
      <c r="G193" s="252">
        <v>1050.4333333333336</v>
      </c>
      <c r="H193" s="252">
        <v>1032.7166666666667</v>
      </c>
      <c r="I193" s="252">
        <v>1018.0833333333335</v>
      </c>
      <c r="J193" s="252">
        <v>1082.7833333333338</v>
      </c>
      <c r="K193" s="252">
        <v>1097.416666666667</v>
      </c>
      <c r="L193" s="252">
        <v>1115.1333333333339</v>
      </c>
      <c r="M193" s="253">
        <v>1079.7</v>
      </c>
      <c r="N193" s="253">
        <v>1047.3499999999999</v>
      </c>
      <c r="O193" s="253">
        <v>8358000</v>
      </c>
      <c r="P193" s="254">
        <v>-1.004016064257028E-3</v>
      </c>
    </row>
    <row r="194" spans="1:16" ht="12.75" customHeight="1">
      <c r="A194" s="245">
        <v>184</v>
      </c>
      <c r="B194" s="258" t="s">
        <v>41</v>
      </c>
      <c r="C194" s="250" t="s">
        <v>240</v>
      </c>
      <c r="D194" s="251">
        <v>45379</v>
      </c>
      <c r="E194" s="250">
        <v>516.25</v>
      </c>
      <c r="F194" s="250">
        <v>511.84999999999997</v>
      </c>
      <c r="G194" s="252">
        <v>505.69999999999993</v>
      </c>
      <c r="H194" s="252">
        <v>495.15</v>
      </c>
      <c r="I194" s="252">
        <v>488.99999999999994</v>
      </c>
      <c r="J194" s="252">
        <v>522.39999999999986</v>
      </c>
      <c r="K194" s="252">
        <v>528.54999999999995</v>
      </c>
      <c r="L194" s="252">
        <v>539.09999999999991</v>
      </c>
      <c r="M194" s="253">
        <v>518</v>
      </c>
      <c r="N194" s="253">
        <v>501.3</v>
      </c>
      <c r="O194" s="253">
        <v>53455500</v>
      </c>
      <c r="P194" s="254">
        <v>3.4846240961756252E-2</v>
      </c>
    </row>
    <row r="195" spans="1:16" ht="12.75" customHeight="1">
      <c r="A195" s="245">
        <v>185</v>
      </c>
      <c r="B195" s="258" t="s">
        <v>87</v>
      </c>
      <c r="C195" s="250" t="s">
        <v>241</v>
      </c>
      <c r="D195" s="251">
        <v>45379</v>
      </c>
      <c r="E195" s="250">
        <v>154</v>
      </c>
      <c r="F195" s="250">
        <v>153.31666666666669</v>
      </c>
      <c r="G195" s="252">
        <v>150.58333333333337</v>
      </c>
      <c r="H195" s="252">
        <v>147.16666666666669</v>
      </c>
      <c r="I195" s="252">
        <v>144.43333333333337</v>
      </c>
      <c r="J195" s="252">
        <v>156.73333333333338</v>
      </c>
      <c r="K195" s="252">
        <v>159.46666666666667</v>
      </c>
      <c r="L195" s="252">
        <v>162.88333333333338</v>
      </c>
      <c r="M195" s="253">
        <v>156.05000000000001</v>
      </c>
      <c r="N195" s="253">
        <v>149.9</v>
      </c>
      <c r="O195" s="253">
        <v>123960000</v>
      </c>
      <c r="P195" s="254">
        <v>-1.9528747360178442E-2</v>
      </c>
    </row>
    <row r="196" spans="1:16" ht="12.75" customHeight="1">
      <c r="A196" s="245">
        <v>186</v>
      </c>
      <c r="B196" s="258" t="s">
        <v>205</v>
      </c>
      <c r="C196" s="250" t="s">
        <v>242</v>
      </c>
      <c r="D196" s="251">
        <v>45379</v>
      </c>
      <c r="E196" s="250">
        <v>965.35</v>
      </c>
      <c r="F196" s="250">
        <v>957.06666666666661</v>
      </c>
      <c r="G196" s="252">
        <v>945.73333333333323</v>
      </c>
      <c r="H196" s="252">
        <v>926.11666666666667</v>
      </c>
      <c r="I196" s="252">
        <v>914.7833333333333</v>
      </c>
      <c r="J196" s="252">
        <v>976.68333333333317</v>
      </c>
      <c r="K196" s="252">
        <v>988.01666666666665</v>
      </c>
      <c r="L196" s="252">
        <v>1007.6333333333331</v>
      </c>
      <c r="M196" s="253">
        <v>968.4</v>
      </c>
      <c r="N196" s="253">
        <v>937.45</v>
      </c>
      <c r="O196" s="253">
        <v>6873300</v>
      </c>
      <c r="P196" s="254">
        <v>1.4748870581982461E-2</v>
      </c>
    </row>
    <row r="197" spans="1:16" ht="12.75" customHeight="1">
      <c r="A197" s="245">
        <v>187</v>
      </c>
      <c r="B197" s="258" t="s">
        <v>43</v>
      </c>
      <c r="C197" s="250" t="s">
        <v>242</v>
      </c>
      <c r="D197" s="251">
        <v>45379</v>
      </c>
      <c r="E197" s="250">
        <v>928.3</v>
      </c>
      <c r="F197" s="250">
        <v>929.58333333333337</v>
      </c>
      <c r="G197" s="252">
        <v>924.7166666666667</v>
      </c>
      <c r="H197" s="252">
        <v>921.13333333333333</v>
      </c>
      <c r="I197" s="252">
        <v>916.26666666666665</v>
      </c>
      <c r="J197" s="252">
        <v>933.16666666666674</v>
      </c>
      <c r="K197" s="252">
        <v>938.0333333333333</v>
      </c>
      <c r="L197" s="252">
        <v>941.61666666666679</v>
      </c>
      <c r="M197" s="253">
        <v>934.45</v>
      </c>
      <c r="N197" s="253">
        <v>926</v>
      </c>
      <c r="O197" s="253">
        <v>6537600</v>
      </c>
      <c r="P197" s="254">
        <v>4.8416101812145526E-3</v>
      </c>
    </row>
    <row r="198" spans="1:16" ht="12.75" customHeight="1">
      <c r="A198" s="245"/>
      <c r="B198" s="246"/>
      <c r="C198" s="250"/>
      <c r="D198" s="251"/>
      <c r="E198" s="250"/>
      <c r="F198" s="250"/>
      <c r="G198" s="252"/>
      <c r="H198" s="252"/>
      <c r="I198" s="252"/>
      <c r="J198" s="252"/>
      <c r="K198" s="252"/>
      <c r="L198" s="252"/>
      <c r="M198" s="253"/>
      <c r="N198" s="253"/>
      <c r="O198" s="253"/>
      <c r="P198" s="254"/>
    </row>
    <row r="199" spans="1:16" ht="12.75" customHeight="1">
      <c r="A199" s="239"/>
      <c r="B199" s="246"/>
      <c r="C199" s="239"/>
      <c r="D199" s="240"/>
      <c r="E199" s="241"/>
      <c r="F199" s="241"/>
      <c r="G199" s="242"/>
      <c r="H199" s="242"/>
      <c r="I199" s="242"/>
      <c r="J199" s="242"/>
      <c r="K199" s="242"/>
      <c r="L199" s="242"/>
      <c r="M199" s="239"/>
      <c r="N199" s="239"/>
      <c r="O199" s="243"/>
      <c r="P199" s="244"/>
    </row>
    <row r="200" spans="1:16" ht="12.75" customHeight="1">
      <c r="A200" s="239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9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9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9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9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9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9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45358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39" t="s">
        <v>16</v>
      </c>
      <c r="B8" s="341"/>
      <c r="C8" s="344" t="s">
        <v>20</v>
      </c>
      <c r="D8" s="344" t="s">
        <v>21</v>
      </c>
      <c r="E8" s="336" t="s">
        <v>22</v>
      </c>
      <c r="F8" s="337"/>
      <c r="G8" s="338"/>
      <c r="H8" s="336" t="s">
        <v>23</v>
      </c>
      <c r="I8" s="337"/>
      <c r="J8" s="338"/>
      <c r="K8" s="26"/>
      <c r="L8" s="48"/>
      <c r="M8" s="48"/>
      <c r="N8" s="1"/>
      <c r="O8" s="1"/>
    </row>
    <row r="9" spans="1:15" ht="36" customHeight="1">
      <c r="A9" s="340"/>
      <c r="B9" s="343"/>
      <c r="C9" s="343"/>
      <c r="D9" s="34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22474.05</v>
      </c>
      <c r="D10" s="34">
        <v>22398.533333333336</v>
      </c>
      <c r="E10" s="34">
        <v>22299.866666666672</v>
      </c>
      <c r="F10" s="34">
        <v>22125.683333333334</v>
      </c>
      <c r="G10" s="34">
        <v>22027.01666666667</v>
      </c>
      <c r="H10" s="34">
        <v>22572.716666666674</v>
      </c>
      <c r="I10" s="34">
        <v>22671.383333333339</v>
      </c>
      <c r="J10" s="34">
        <v>22845.566666666677</v>
      </c>
      <c r="K10" s="34">
        <v>22497.200000000001</v>
      </c>
      <c r="L10" s="34">
        <v>22224.35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47965.4</v>
      </c>
      <c r="D11" s="34">
        <v>47856.299999999996</v>
      </c>
      <c r="E11" s="34">
        <v>47551.349999999991</v>
      </c>
      <c r="F11" s="34">
        <v>47137.299999999996</v>
      </c>
      <c r="G11" s="34">
        <v>46832.349999999991</v>
      </c>
      <c r="H11" s="34">
        <v>48270.349999999991</v>
      </c>
      <c r="I11" s="34">
        <v>48575.299999999988</v>
      </c>
      <c r="J11" s="34">
        <v>48989.349999999991</v>
      </c>
      <c r="K11" s="34">
        <v>48161.25</v>
      </c>
      <c r="L11" s="34">
        <v>47442.25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6045.7</v>
      </c>
      <c r="D12" s="36">
        <v>6024.5333333333328</v>
      </c>
      <c r="E12" s="36">
        <v>5935.1666666666661</v>
      </c>
      <c r="F12" s="36">
        <v>5824.6333333333332</v>
      </c>
      <c r="G12" s="36">
        <v>5735.2666666666664</v>
      </c>
      <c r="H12" s="36">
        <v>6135.0666666666657</v>
      </c>
      <c r="I12" s="36">
        <v>6224.4333333333325</v>
      </c>
      <c r="J12" s="36">
        <v>6334.9666666666653</v>
      </c>
      <c r="K12" s="36">
        <v>6113.9</v>
      </c>
      <c r="L12" s="36">
        <v>5914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8335.4500000000007</v>
      </c>
      <c r="D13" s="36">
        <v>8299.4499999999989</v>
      </c>
      <c r="E13" s="36">
        <v>8242.3499999999985</v>
      </c>
      <c r="F13" s="36">
        <v>8149.25</v>
      </c>
      <c r="G13" s="36">
        <v>8092.15</v>
      </c>
      <c r="H13" s="36">
        <v>8392.5499999999975</v>
      </c>
      <c r="I13" s="36">
        <v>8449.65</v>
      </c>
      <c r="J13" s="36">
        <v>8542.7499999999964</v>
      </c>
      <c r="K13" s="36">
        <v>8356.5499999999993</v>
      </c>
      <c r="L13" s="36">
        <v>8206.35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37001.800000000003</v>
      </c>
      <c r="D14" s="36">
        <v>36728.65</v>
      </c>
      <c r="E14" s="36">
        <v>36407.15</v>
      </c>
      <c r="F14" s="36">
        <v>35812.5</v>
      </c>
      <c r="G14" s="36">
        <v>35491</v>
      </c>
      <c r="H14" s="36">
        <v>37323.300000000003</v>
      </c>
      <c r="I14" s="36">
        <v>37644.800000000003</v>
      </c>
      <c r="J14" s="36">
        <v>38239.450000000004</v>
      </c>
      <c r="K14" s="36">
        <v>37050.15</v>
      </c>
      <c r="L14" s="36">
        <v>36134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9604.85</v>
      </c>
      <c r="D15" s="36">
        <v>9582.5166666666682</v>
      </c>
      <c r="E15" s="36">
        <v>9433.2333333333372</v>
      </c>
      <c r="F15" s="36">
        <v>9261.6166666666686</v>
      </c>
      <c r="G15" s="36">
        <v>9112.3333333333376</v>
      </c>
      <c r="H15" s="36">
        <v>9754.1333333333369</v>
      </c>
      <c r="I15" s="36">
        <v>9903.4166666666661</v>
      </c>
      <c r="J15" s="36">
        <v>10075.033333333336</v>
      </c>
      <c r="K15" s="36">
        <v>9731.7999999999993</v>
      </c>
      <c r="L15" s="36">
        <v>9410.9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13915.8</v>
      </c>
      <c r="D16" s="36">
        <v>13878.833333333334</v>
      </c>
      <c r="E16" s="36">
        <v>13743.166666666668</v>
      </c>
      <c r="F16" s="36">
        <v>13570.533333333335</v>
      </c>
      <c r="G16" s="36">
        <v>13434.866666666669</v>
      </c>
      <c r="H16" s="36">
        <v>14051.466666666667</v>
      </c>
      <c r="I16" s="36">
        <v>14187.133333333335</v>
      </c>
      <c r="J16" s="36">
        <v>14359.766666666666</v>
      </c>
      <c r="K16" s="36">
        <v>14014.5</v>
      </c>
      <c r="L16" s="36">
        <v>13706.2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5700.7</v>
      </c>
      <c r="D17" s="36">
        <v>5669.7166666666672</v>
      </c>
      <c r="E17" s="36">
        <v>5619.4333333333343</v>
      </c>
      <c r="F17" s="36">
        <v>5538.166666666667</v>
      </c>
      <c r="G17" s="36">
        <v>5487.8833333333341</v>
      </c>
      <c r="H17" s="36">
        <v>5750.9833333333345</v>
      </c>
      <c r="I17" s="36">
        <v>5801.2666666666673</v>
      </c>
      <c r="J17" s="36">
        <v>5882.5333333333347</v>
      </c>
      <c r="K17" s="31">
        <v>5720</v>
      </c>
      <c r="L17" s="31">
        <v>5588.45</v>
      </c>
      <c r="M17" s="31">
        <v>4.0130499999999998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2642</v>
      </c>
      <c r="D18" s="36">
        <v>2637.45</v>
      </c>
      <c r="E18" s="36">
        <v>2601.4999999999995</v>
      </c>
      <c r="F18" s="36">
        <v>2560.9999999999995</v>
      </c>
      <c r="G18" s="36">
        <v>2525.0499999999993</v>
      </c>
      <c r="H18" s="36">
        <v>2677.95</v>
      </c>
      <c r="I18" s="36">
        <v>2713.9000000000005</v>
      </c>
      <c r="J18" s="36">
        <v>2754.4</v>
      </c>
      <c r="K18" s="31">
        <v>2673.4</v>
      </c>
      <c r="L18" s="31">
        <v>2596.9499999999998</v>
      </c>
      <c r="M18" s="31">
        <v>2.1735500000000001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1555.25</v>
      </c>
      <c r="D19" s="36">
        <v>1547.2</v>
      </c>
      <c r="E19" s="36">
        <v>1531.65</v>
      </c>
      <c r="F19" s="36">
        <v>1508.05</v>
      </c>
      <c r="G19" s="36">
        <v>1492.5</v>
      </c>
      <c r="H19" s="36">
        <v>1570.8000000000002</v>
      </c>
      <c r="I19" s="36">
        <v>1586.35</v>
      </c>
      <c r="J19" s="36">
        <v>1609.9500000000003</v>
      </c>
      <c r="K19" s="31">
        <v>1562.75</v>
      </c>
      <c r="L19" s="31">
        <v>1523.6</v>
      </c>
      <c r="M19" s="31">
        <v>4.8413899999999996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566.79999999999995</v>
      </c>
      <c r="D20" s="36">
        <v>569.81666666666672</v>
      </c>
      <c r="E20" s="36">
        <v>561.43333333333339</v>
      </c>
      <c r="F20" s="36">
        <v>556.06666666666672</v>
      </c>
      <c r="G20" s="36">
        <v>547.68333333333339</v>
      </c>
      <c r="H20" s="36">
        <v>575.18333333333339</v>
      </c>
      <c r="I20" s="36">
        <v>583.56666666666683</v>
      </c>
      <c r="J20" s="36">
        <v>588.93333333333339</v>
      </c>
      <c r="K20" s="31">
        <v>578.20000000000005</v>
      </c>
      <c r="L20" s="31">
        <v>564.45000000000005</v>
      </c>
      <c r="M20" s="31">
        <v>36.556510000000003</v>
      </c>
      <c r="N20" s="1"/>
      <c r="O20" s="1"/>
    </row>
    <row r="21" spans="1:15" ht="12.75" customHeight="1">
      <c r="A21" s="51">
        <v>12</v>
      </c>
      <c r="B21" s="53" t="s">
        <v>886</v>
      </c>
      <c r="C21" s="31">
        <v>1069.5</v>
      </c>
      <c r="D21" s="36">
        <v>1065</v>
      </c>
      <c r="E21" s="36">
        <v>1050</v>
      </c>
      <c r="F21" s="36">
        <v>1030.5</v>
      </c>
      <c r="G21" s="36">
        <v>1015.5</v>
      </c>
      <c r="H21" s="36">
        <v>1084.5</v>
      </c>
      <c r="I21" s="36">
        <v>1099.5</v>
      </c>
      <c r="J21" s="36">
        <v>1119</v>
      </c>
      <c r="K21" s="31">
        <v>1080</v>
      </c>
      <c r="L21" s="31">
        <v>1045.5</v>
      </c>
      <c r="M21" s="31">
        <v>27.175049999999999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3233.95</v>
      </c>
      <c r="D22" s="36">
        <v>3246.7000000000003</v>
      </c>
      <c r="E22" s="36">
        <v>3170.4000000000005</v>
      </c>
      <c r="F22" s="36">
        <v>3106.8500000000004</v>
      </c>
      <c r="G22" s="36">
        <v>3030.5500000000006</v>
      </c>
      <c r="H22" s="36">
        <v>3310.2500000000005</v>
      </c>
      <c r="I22" s="36">
        <v>3386.5500000000006</v>
      </c>
      <c r="J22" s="36">
        <v>3450.1000000000004</v>
      </c>
      <c r="K22" s="31">
        <v>3323</v>
      </c>
      <c r="L22" s="31">
        <v>3183.15</v>
      </c>
      <c r="M22" s="31">
        <v>19.352029999999999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1910.5</v>
      </c>
      <c r="D23" s="36">
        <v>1919.4333333333334</v>
      </c>
      <c r="E23" s="36">
        <v>1885.3666666666668</v>
      </c>
      <c r="F23" s="36">
        <v>1860.2333333333333</v>
      </c>
      <c r="G23" s="36">
        <v>1826.1666666666667</v>
      </c>
      <c r="H23" s="36">
        <v>1944.5666666666668</v>
      </c>
      <c r="I23" s="36">
        <v>1978.6333333333334</v>
      </c>
      <c r="J23" s="36">
        <v>2003.7666666666669</v>
      </c>
      <c r="K23" s="31">
        <v>1953.5</v>
      </c>
      <c r="L23" s="31">
        <v>1894.3</v>
      </c>
      <c r="M23" s="31">
        <v>6.4343700000000004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1324.8</v>
      </c>
      <c r="D24" s="36">
        <v>1324.4666666666665</v>
      </c>
      <c r="E24" s="36">
        <v>1304.333333333333</v>
      </c>
      <c r="F24" s="36">
        <v>1283.8666666666666</v>
      </c>
      <c r="G24" s="36">
        <v>1263.7333333333331</v>
      </c>
      <c r="H24" s="36">
        <v>1344.9333333333329</v>
      </c>
      <c r="I24" s="36">
        <v>1365.0666666666666</v>
      </c>
      <c r="J24" s="36">
        <v>1385.5333333333328</v>
      </c>
      <c r="K24" s="31">
        <v>1344.6</v>
      </c>
      <c r="L24" s="31">
        <v>1304</v>
      </c>
      <c r="M24" s="31">
        <v>27.584430000000001</v>
      </c>
      <c r="N24" s="1"/>
      <c r="O24" s="1"/>
    </row>
    <row r="25" spans="1:15" ht="12.75" customHeight="1">
      <c r="A25" s="51">
        <v>16</v>
      </c>
      <c r="B25" s="53" t="s">
        <v>826</v>
      </c>
      <c r="C25" s="31">
        <v>576.70000000000005</v>
      </c>
      <c r="D25" s="36">
        <v>572.23333333333335</v>
      </c>
      <c r="E25" s="36">
        <v>564.4666666666667</v>
      </c>
      <c r="F25" s="36">
        <v>552.23333333333335</v>
      </c>
      <c r="G25" s="36">
        <v>544.4666666666667</v>
      </c>
      <c r="H25" s="36">
        <v>584.4666666666667</v>
      </c>
      <c r="I25" s="36">
        <v>592.23333333333335</v>
      </c>
      <c r="J25" s="36">
        <v>604.4666666666667</v>
      </c>
      <c r="K25" s="31">
        <v>580</v>
      </c>
      <c r="L25" s="31">
        <v>560</v>
      </c>
      <c r="M25" s="31">
        <v>17.08709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1005.85</v>
      </c>
      <c r="D26" s="36">
        <v>1008.1</v>
      </c>
      <c r="E26" s="36">
        <v>993.1</v>
      </c>
      <c r="F26" s="36">
        <v>980.35</v>
      </c>
      <c r="G26" s="36">
        <v>965.35</v>
      </c>
      <c r="H26" s="36">
        <v>1020.85</v>
      </c>
      <c r="I26" s="36">
        <v>1035.8499999999999</v>
      </c>
      <c r="J26" s="36">
        <v>1048.5999999999999</v>
      </c>
      <c r="K26" s="31">
        <v>1023.1</v>
      </c>
      <c r="L26" s="31">
        <v>995.35</v>
      </c>
      <c r="M26" s="31">
        <v>35.921199999999999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361.35</v>
      </c>
      <c r="D27" s="36">
        <v>363.31666666666666</v>
      </c>
      <c r="E27" s="36">
        <v>354.33333333333331</v>
      </c>
      <c r="F27" s="36">
        <v>347.31666666666666</v>
      </c>
      <c r="G27" s="36">
        <v>338.33333333333331</v>
      </c>
      <c r="H27" s="36">
        <v>370.33333333333331</v>
      </c>
      <c r="I27" s="36">
        <v>379.31666666666666</v>
      </c>
      <c r="J27" s="36">
        <v>386.33333333333331</v>
      </c>
      <c r="K27" s="31">
        <v>372.3</v>
      </c>
      <c r="L27" s="31">
        <v>356.3</v>
      </c>
      <c r="M27" s="31">
        <v>22.33595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180.95</v>
      </c>
      <c r="D28" s="36">
        <v>182.01666666666665</v>
      </c>
      <c r="E28" s="36">
        <v>171.73333333333329</v>
      </c>
      <c r="F28" s="36">
        <v>162.51666666666665</v>
      </c>
      <c r="G28" s="36">
        <v>152.23333333333329</v>
      </c>
      <c r="H28" s="36">
        <v>191.23333333333329</v>
      </c>
      <c r="I28" s="36">
        <v>201.51666666666665</v>
      </c>
      <c r="J28" s="36">
        <v>210.73333333333329</v>
      </c>
      <c r="K28" s="31">
        <v>192.3</v>
      </c>
      <c r="L28" s="31">
        <v>172.8</v>
      </c>
      <c r="M28" s="31">
        <v>219.07218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223.7</v>
      </c>
      <c r="D29" s="36">
        <v>227.0333333333333</v>
      </c>
      <c r="E29" s="36">
        <v>218.71666666666661</v>
      </c>
      <c r="F29" s="36">
        <v>213.73333333333332</v>
      </c>
      <c r="G29" s="36">
        <v>205.41666666666663</v>
      </c>
      <c r="H29" s="36">
        <v>232.01666666666659</v>
      </c>
      <c r="I29" s="36">
        <v>240.33333333333331</v>
      </c>
      <c r="J29" s="36">
        <v>245.31666666666658</v>
      </c>
      <c r="K29" s="31">
        <v>235.35</v>
      </c>
      <c r="L29" s="31">
        <v>222.05</v>
      </c>
      <c r="M29" s="31">
        <v>79.293419999999998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5212.45</v>
      </c>
      <c r="D30" s="36">
        <v>5173.8166666666666</v>
      </c>
      <c r="E30" s="36">
        <v>5125.9333333333334</v>
      </c>
      <c r="F30" s="36">
        <v>5039.416666666667</v>
      </c>
      <c r="G30" s="36">
        <v>4991.5333333333338</v>
      </c>
      <c r="H30" s="36">
        <v>5260.333333333333</v>
      </c>
      <c r="I30" s="36">
        <v>5308.2166666666662</v>
      </c>
      <c r="J30" s="36">
        <v>5394.7333333333327</v>
      </c>
      <c r="K30" s="31">
        <v>5221.7</v>
      </c>
      <c r="L30" s="31">
        <v>5087.3</v>
      </c>
      <c r="M30" s="31">
        <v>1.8721699999999999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598.29999999999995</v>
      </c>
      <c r="D31" s="36">
        <v>602.48333333333323</v>
      </c>
      <c r="E31" s="36">
        <v>591.31666666666649</v>
      </c>
      <c r="F31" s="36">
        <v>584.33333333333326</v>
      </c>
      <c r="G31" s="36">
        <v>573.16666666666652</v>
      </c>
      <c r="H31" s="36">
        <v>609.46666666666647</v>
      </c>
      <c r="I31" s="36">
        <v>620.63333333333321</v>
      </c>
      <c r="J31" s="36">
        <v>627.61666666666645</v>
      </c>
      <c r="K31" s="31">
        <v>613.65</v>
      </c>
      <c r="L31" s="31">
        <v>595.5</v>
      </c>
      <c r="M31" s="31">
        <v>41.270350000000001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6054.3</v>
      </c>
      <c r="D32" s="36">
        <v>6026.0666666666666</v>
      </c>
      <c r="E32" s="36">
        <v>5973.2333333333336</v>
      </c>
      <c r="F32" s="36">
        <v>5892.166666666667</v>
      </c>
      <c r="G32" s="36">
        <v>5839.3333333333339</v>
      </c>
      <c r="H32" s="36">
        <v>6107.1333333333332</v>
      </c>
      <c r="I32" s="36">
        <v>6159.9666666666672</v>
      </c>
      <c r="J32" s="36">
        <v>6241.0333333333328</v>
      </c>
      <c r="K32" s="31">
        <v>6078.9</v>
      </c>
      <c r="L32" s="31">
        <v>5945</v>
      </c>
      <c r="M32" s="31">
        <v>5.8877600000000001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535.29999999999995</v>
      </c>
      <c r="D33" s="36">
        <v>534.36666666666667</v>
      </c>
      <c r="E33" s="36">
        <v>525.7833333333333</v>
      </c>
      <c r="F33" s="36">
        <v>516.26666666666665</v>
      </c>
      <c r="G33" s="36">
        <v>507.68333333333328</v>
      </c>
      <c r="H33" s="36">
        <v>543.88333333333333</v>
      </c>
      <c r="I33" s="36">
        <v>552.46666666666658</v>
      </c>
      <c r="J33" s="36">
        <v>561.98333333333335</v>
      </c>
      <c r="K33" s="31">
        <v>542.95000000000005</v>
      </c>
      <c r="L33" s="31">
        <v>524.85</v>
      </c>
      <c r="M33" s="31">
        <v>10.881309999999999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170.7</v>
      </c>
      <c r="D34" s="36">
        <v>170.63333333333333</v>
      </c>
      <c r="E34" s="36">
        <v>169.06666666666666</v>
      </c>
      <c r="F34" s="36">
        <v>167.43333333333334</v>
      </c>
      <c r="G34" s="36">
        <v>165.86666666666667</v>
      </c>
      <c r="H34" s="36">
        <v>172.26666666666665</v>
      </c>
      <c r="I34" s="36">
        <v>173.83333333333331</v>
      </c>
      <c r="J34" s="36">
        <v>175.46666666666664</v>
      </c>
      <c r="K34" s="31">
        <v>172.2</v>
      </c>
      <c r="L34" s="31">
        <v>169</v>
      </c>
      <c r="M34" s="31">
        <v>94.08878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2827.3</v>
      </c>
      <c r="D35" s="36">
        <v>2814.6833333333329</v>
      </c>
      <c r="E35" s="36">
        <v>2790.3666666666659</v>
      </c>
      <c r="F35" s="36">
        <v>2753.4333333333329</v>
      </c>
      <c r="G35" s="36">
        <v>2729.1166666666659</v>
      </c>
      <c r="H35" s="36">
        <v>2851.6166666666659</v>
      </c>
      <c r="I35" s="36">
        <v>2875.9333333333325</v>
      </c>
      <c r="J35" s="36">
        <v>2912.8666666666659</v>
      </c>
      <c r="K35" s="31">
        <v>2839</v>
      </c>
      <c r="L35" s="31">
        <v>2777.75</v>
      </c>
      <c r="M35" s="31">
        <v>17.23066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2093</v>
      </c>
      <c r="D36" s="36">
        <v>2083.8833333333332</v>
      </c>
      <c r="E36" s="36">
        <v>2056.7666666666664</v>
      </c>
      <c r="F36" s="36">
        <v>2020.5333333333333</v>
      </c>
      <c r="G36" s="36">
        <v>1993.4166666666665</v>
      </c>
      <c r="H36" s="36">
        <v>2120.1166666666663</v>
      </c>
      <c r="I36" s="36">
        <v>2147.2333333333331</v>
      </c>
      <c r="J36" s="36">
        <v>2183.4666666666662</v>
      </c>
      <c r="K36" s="31">
        <v>2111</v>
      </c>
      <c r="L36" s="31">
        <v>2047.65</v>
      </c>
      <c r="M36" s="31">
        <v>4.7726100000000002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1060.2</v>
      </c>
      <c r="D37" s="36">
        <v>1060.0333333333333</v>
      </c>
      <c r="E37" s="36">
        <v>1038.2666666666667</v>
      </c>
      <c r="F37" s="36">
        <v>1016.3333333333333</v>
      </c>
      <c r="G37" s="36">
        <v>994.56666666666661</v>
      </c>
      <c r="H37" s="36">
        <v>1081.9666666666667</v>
      </c>
      <c r="I37" s="36">
        <v>1103.7333333333331</v>
      </c>
      <c r="J37" s="36">
        <v>1125.6666666666667</v>
      </c>
      <c r="K37" s="31">
        <v>1081.8</v>
      </c>
      <c r="L37" s="31">
        <v>1038.0999999999999</v>
      </c>
      <c r="M37" s="31">
        <v>17.173120000000001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3888.65</v>
      </c>
      <c r="D38" s="36">
        <v>3869.6</v>
      </c>
      <c r="E38" s="36">
        <v>3844.2</v>
      </c>
      <c r="F38" s="36">
        <v>3799.75</v>
      </c>
      <c r="G38" s="36">
        <v>3774.35</v>
      </c>
      <c r="H38" s="36">
        <v>3914.0499999999997</v>
      </c>
      <c r="I38" s="36">
        <v>3939.4500000000003</v>
      </c>
      <c r="J38" s="36">
        <v>3983.8999999999996</v>
      </c>
      <c r="K38" s="31">
        <v>3895</v>
      </c>
      <c r="L38" s="31">
        <v>3825.15</v>
      </c>
      <c r="M38" s="31">
        <v>3.0888599999999999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1125</v>
      </c>
      <c r="D39" s="36">
        <v>1117.4333333333332</v>
      </c>
      <c r="E39" s="36">
        <v>1102.9166666666663</v>
      </c>
      <c r="F39" s="36">
        <v>1080.833333333333</v>
      </c>
      <c r="G39" s="36">
        <v>1066.3166666666662</v>
      </c>
      <c r="H39" s="36">
        <v>1139.5166666666664</v>
      </c>
      <c r="I39" s="36">
        <v>1154.0333333333333</v>
      </c>
      <c r="J39" s="36">
        <v>1176.1166666666666</v>
      </c>
      <c r="K39" s="31">
        <v>1131.95</v>
      </c>
      <c r="L39" s="31">
        <v>1095.3499999999999</v>
      </c>
      <c r="M39" s="31">
        <v>137.87638000000001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8605.7999999999993</v>
      </c>
      <c r="D40" s="36">
        <v>8550.3166666666657</v>
      </c>
      <c r="E40" s="36">
        <v>8419.4833333333318</v>
      </c>
      <c r="F40" s="36">
        <v>8233.1666666666661</v>
      </c>
      <c r="G40" s="36">
        <v>8102.3333333333321</v>
      </c>
      <c r="H40" s="36">
        <v>8736.6333333333314</v>
      </c>
      <c r="I40" s="36">
        <v>8867.4666666666672</v>
      </c>
      <c r="J40" s="36">
        <v>9053.783333333331</v>
      </c>
      <c r="K40" s="31">
        <v>8681.15</v>
      </c>
      <c r="L40" s="31">
        <v>8364</v>
      </c>
      <c r="M40" s="31">
        <v>9.5954300000000003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6311.25</v>
      </c>
      <c r="D41" s="36">
        <v>6281.6500000000005</v>
      </c>
      <c r="E41" s="36">
        <v>6217.4000000000015</v>
      </c>
      <c r="F41" s="36">
        <v>6123.5500000000011</v>
      </c>
      <c r="G41" s="36">
        <v>6059.300000000002</v>
      </c>
      <c r="H41" s="36">
        <v>6375.5000000000009</v>
      </c>
      <c r="I41" s="36">
        <v>6439.7499999999991</v>
      </c>
      <c r="J41" s="36">
        <v>6533.6</v>
      </c>
      <c r="K41" s="31">
        <v>6345.9</v>
      </c>
      <c r="L41" s="31">
        <v>6187.8</v>
      </c>
      <c r="M41" s="31">
        <v>21.047920000000001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1554.6</v>
      </c>
      <c r="D42" s="36">
        <v>1547.8</v>
      </c>
      <c r="E42" s="36">
        <v>1537.6</v>
      </c>
      <c r="F42" s="36">
        <v>1520.6</v>
      </c>
      <c r="G42" s="36">
        <v>1510.3999999999999</v>
      </c>
      <c r="H42" s="36">
        <v>1564.8</v>
      </c>
      <c r="I42" s="36">
        <v>1575.0000000000002</v>
      </c>
      <c r="J42" s="36">
        <v>1592</v>
      </c>
      <c r="K42" s="31">
        <v>1558</v>
      </c>
      <c r="L42" s="31">
        <v>1530.8</v>
      </c>
      <c r="M42" s="31">
        <v>12.393700000000001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8716.1</v>
      </c>
      <c r="D43" s="36">
        <v>8707.6666666666679</v>
      </c>
      <c r="E43" s="36">
        <v>8658.383333333335</v>
      </c>
      <c r="F43" s="36">
        <v>8600.6666666666679</v>
      </c>
      <c r="G43" s="36">
        <v>8551.383333333335</v>
      </c>
      <c r="H43" s="36">
        <v>8765.383333333335</v>
      </c>
      <c r="I43" s="36">
        <v>8814.6666666666679</v>
      </c>
      <c r="J43" s="36">
        <v>8872.383333333335</v>
      </c>
      <c r="K43" s="31">
        <v>8756.9500000000007</v>
      </c>
      <c r="L43" s="31">
        <v>8649.9500000000007</v>
      </c>
      <c r="M43" s="31">
        <v>0.41202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2281.6</v>
      </c>
      <c r="D44" s="36">
        <v>2267.9666666666667</v>
      </c>
      <c r="E44" s="36">
        <v>2248.9333333333334</v>
      </c>
      <c r="F44" s="36">
        <v>2216.2666666666669</v>
      </c>
      <c r="G44" s="36">
        <v>2197.2333333333336</v>
      </c>
      <c r="H44" s="36">
        <v>2300.6333333333332</v>
      </c>
      <c r="I44" s="36">
        <v>2319.666666666667</v>
      </c>
      <c r="J44" s="36">
        <v>2352.333333333333</v>
      </c>
      <c r="K44" s="31">
        <v>2287</v>
      </c>
      <c r="L44" s="31">
        <v>2235.3000000000002</v>
      </c>
      <c r="M44" s="31">
        <v>2.7236099999999999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194.9</v>
      </c>
      <c r="D45" s="36">
        <v>195.73333333333335</v>
      </c>
      <c r="E45" s="36">
        <v>193.01666666666671</v>
      </c>
      <c r="F45" s="36">
        <v>191.13333333333335</v>
      </c>
      <c r="G45" s="36">
        <v>188.41666666666671</v>
      </c>
      <c r="H45" s="36">
        <v>197.6166666666667</v>
      </c>
      <c r="I45" s="36">
        <v>200.33333333333334</v>
      </c>
      <c r="J45" s="36">
        <v>202.2166666666667</v>
      </c>
      <c r="K45" s="31">
        <v>198.45</v>
      </c>
      <c r="L45" s="31">
        <v>193.85</v>
      </c>
      <c r="M45" s="31">
        <v>145.35778999999999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282.55</v>
      </c>
      <c r="D46" s="36">
        <v>279.36666666666662</v>
      </c>
      <c r="E46" s="36">
        <v>274.48333333333323</v>
      </c>
      <c r="F46" s="36">
        <v>266.41666666666663</v>
      </c>
      <c r="G46" s="36">
        <v>261.53333333333325</v>
      </c>
      <c r="H46" s="36">
        <v>287.43333333333322</v>
      </c>
      <c r="I46" s="36">
        <v>292.31666666666655</v>
      </c>
      <c r="J46" s="36">
        <v>300.38333333333321</v>
      </c>
      <c r="K46" s="31">
        <v>284.25</v>
      </c>
      <c r="L46" s="31">
        <v>271.3</v>
      </c>
      <c r="M46" s="31">
        <v>327.54392000000001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145.30000000000001</v>
      </c>
      <c r="D47" s="36">
        <v>144.08333333333334</v>
      </c>
      <c r="E47" s="36">
        <v>141.16666666666669</v>
      </c>
      <c r="F47" s="36">
        <v>137.03333333333333</v>
      </c>
      <c r="G47" s="36">
        <v>134.11666666666667</v>
      </c>
      <c r="H47" s="36">
        <v>148.2166666666667</v>
      </c>
      <c r="I47" s="36">
        <v>151.13333333333338</v>
      </c>
      <c r="J47" s="36">
        <v>155.26666666666671</v>
      </c>
      <c r="K47" s="31">
        <v>147</v>
      </c>
      <c r="L47" s="31">
        <v>139.94999999999999</v>
      </c>
      <c r="M47" s="31">
        <v>353.83879000000002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1434.3</v>
      </c>
      <c r="D48" s="36">
        <v>1436.3999999999999</v>
      </c>
      <c r="E48" s="36">
        <v>1412.9499999999998</v>
      </c>
      <c r="F48" s="36">
        <v>1391.6</v>
      </c>
      <c r="G48" s="36">
        <v>1368.1499999999999</v>
      </c>
      <c r="H48" s="36">
        <v>1457.7499999999998</v>
      </c>
      <c r="I48" s="36">
        <v>1481.2</v>
      </c>
      <c r="J48" s="36">
        <v>1502.5499999999997</v>
      </c>
      <c r="K48" s="31">
        <v>1459.85</v>
      </c>
      <c r="L48" s="31">
        <v>1415.05</v>
      </c>
      <c r="M48" s="31">
        <v>3.4689800000000002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577.79999999999995</v>
      </c>
      <c r="D49" s="36">
        <v>576.65</v>
      </c>
      <c r="E49" s="36">
        <v>568.29999999999995</v>
      </c>
      <c r="F49" s="36">
        <v>558.79999999999995</v>
      </c>
      <c r="G49" s="36">
        <v>550.44999999999993</v>
      </c>
      <c r="H49" s="36">
        <v>586.15</v>
      </c>
      <c r="I49" s="36">
        <v>594.50000000000011</v>
      </c>
      <c r="J49" s="36">
        <v>604</v>
      </c>
      <c r="K49" s="31">
        <v>585</v>
      </c>
      <c r="L49" s="31">
        <v>567.15</v>
      </c>
      <c r="M49" s="31">
        <v>6.8895299999999997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1785.8</v>
      </c>
      <c r="D50" s="36">
        <v>1810.2666666666664</v>
      </c>
      <c r="E50" s="36">
        <v>1750.6333333333328</v>
      </c>
      <c r="F50" s="36">
        <v>1715.4666666666662</v>
      </c>
      <c r="G50" s="36">
        <v>1655.8333333333326</v>
      </c>
      <c r="H50" s="36">
        <v>1845.4333333333329</v>
      </c>
      <c r="I50" s="36">
        <v>1905.0666666666666</v>
      </c>
      <c r="J50" s="36">
        <v>1940.2333333333331</v>
      </c>
      <c r="K50" s="31">
        <v>1869.9</v>
      </c>
      <c r="L50" s="31">
        <v>1775.1</v>
      </c>
      <c r="M50" s="31">
        <v>16.191140000000001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210.45</v>
      </c>
      <c r="D51" s="36">
        <v>209.83333333333334</v>
      </c>
      <c r="E51" s="36">
        <v>206.2166666666667</v>
      </c>
      <c r="F51" s="36">
        <v>201.98333333333335</v>
      </c>
      <c r="G51" s="36">
        <v>198.3666666666667</v>
      </c>
      <c r="H51" s="36">
        <v>214.06666666666669</v>
      </c>
      <c r="I51" s="36">
        <v>217.68333333333331</v>
      </c>
      <c r="J51" s="36">
        <v>221.91666666666669</v>
      </c>
      <c r="K51" s="31">
        <v>213.45</v>
      </c>
      <c r="L51" s="31">
        <v>205.6</v>
      </c>
      <c r="M51" s="31">
        <v>262.36957000000001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1181.75</v>
      </c>
      <c r="D52" s="36">
        <v>1174.2</v>
      </c>
      <c r="E52" s="36">
        <v>1157.6500000000001</v>
      </c>
      <c r="F52" s="36">
        <v>1133.55</v>
      </c>
      <c r="G52" s="36">
        <v>1117</v>
      </c>
      <c r="H52" s="36">
        <v>1198.3000000000002</v>
      </c>
      <c r="I52" s="36">
        <v>1214.8499999999999</v>
      </c>
      <c r="J52" s="36">
        <v>1238.9500000000003</v>
      </c>
      <c r="K52" s="31">
        <v>1190.75</v>
      </c>
      <c r="L52" s="31">
        <v>1150.0999999999999</v>
      </c>
      <c r="M52" s="31">
        <v>6.7442000000000002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255.2</v>
      </c>
      <c r="D53" s="36">
        <v>258.93333333333334</v>
      </c>
      <c r="E53" s="36">
        <v>245.86666666666667</v>
      </c>
      <c r="F53" s="36">
        <v>236.53333333333333</v>
      </c>
      <c r="G53" s="36">
        <v>223.46666666666667</v>
      </c>
      <c r="H53" s="36">
        <v>268.26666666666665</v>
      </c>
      <c r="I53" s="36">
        <v>281.33333333333337</v>
      </c>
      <c r="J53" s="36">
        <v>290.66666666666669</v>
      </c>
      <c r="K53" s="31">
        <v>272</v>
      </c>
      <c r="L53" s="31">
        <v>249.6</v>
      </c>
      <c r="M53" s="31">
        <v>818.12288000000001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638.35</v>
      </c>
      <c r="D54" s="36">
        <v>638.86666666666667</v>
      </c>
      <c r="E54" s="36">
        <v>624.73333333333335</v>
      </c>
      <c r="F54" s="36">
        <v>611.11666666666667</v>
      </c>
      <c r="G54" s="36">
        <v>596.98333333333335</v>
      </c>
      <c r="H54" s="36">
        <v>652.48333333333335</v>
      </c>
      <c r="I54" s="36">
        <v>666.61666666666679</v>
      </c>
      <c r="J54" s="36">
        <v>680.23333333333335</v>
      </c>
      <c r="K54" s="31">
        <v>653</v>
      </c>
      <c r="L54" s="31">
        <v>625.25</v>
      </c>
      <c r="M54" s="31">
        <v>91.290940000000006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1193.7</v>
      </c>
      <c r="D55" s="36">
        <v>1182.55</v>
      </c>
      <c r="E55" s="36">
        <v>1168.5</v>
      </c>
      <c r="F55" s="36">
        <v>1143.3</v>
      </c>
      <c r="G55" s="36">
        <v>1129.25</v>
      </c>
      <c r="H55" s="36">
        <v>1207.75</v>
      </c>
      <c r="I55" s="36">
        <v>1221.7999999999997</v>
      </c>
      <c r="J55" s="36">
        <v>1247</v>
      </c>
      <c r="K55" s="31">
        <v>1196.5999999999999</v>
      </c>
      <c r="L55" s="31">
        <v>1157.3499999999999</v>
      </c>
      <c r="M55" s="31">
        <v>54.648389999999999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274.5</v>
      </c>
      <c r="D56" s="36">
        <v>274.86666666666667</v>
      </c>
      <c r="E56" s="36">
        <v>268.88333333333333</v>
      </c>
      <c r="F56" s="36">
        <v>263.26666666666665</v>
      </c>
      <c r="G56" s="36">
        <v>257.2833333333333</v>
      </c>
      <c r="H56" s="36">
        <v>280.48333333333335</v>
      </c>
      <c r="I56" s="36">
        <v>286.4666666666667</v>
      </c>
      <c r="J56" s="36">
        <v>292.08333333333337</v>
      </c>
      <c r="K56" s="31">
        <v>280.85000000000002</v>
      </c>
      <c r="L56" s="31">
        <v>269.25</v>
      </c>
      <c r="M56" s="31">
        <v>60.709580000000003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30110.55</v>
      </c>
      <c r="D57" s="36">
        <v>29975.716666666664</v>
      </c>
      <c r="E57" s="36">
        <v>29687.983333333326</v>
      </c>
      <c r="F57" s="36">
        <v>29265.416666666664</v>
      </c>
      <c r="G57" s="36">
        <v>28977.683333333327</v>
      </c>
      <c r="H57" s="36">
        <v>30398.283333333326</v>
      </c>
      <c r="I57" s="36">
        <v>30686.016666666663</v>
      </c>
      <c r="J57" s="36">
        <v>31108.583333333325</v>
      </c>
      <c r="K57" s="31">
        <v>30263.45</v>
      </c>
      <c r="L57" s="31">
        <v>29553.15</v>
      </c>
      <c r="M57" s="31">
        <v>0.59026999999999996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4880.75</v>
      </c>
      <c r="D58" s="36">
        <v>4852.4333333333334</v>
      </c>
      <c r="E58" s="36">
        <v>4817.0666666666666</v>
      </c>
      <c r="F58" s="36">
        <v>4753.3833333333332</v>
      </c>
      <c r="G58" s="36">
        <v>4718.0166666666664</v>
      </c>
      <c r="H58" s="36">
        <v>4916.1166666666668</v>
      </c>
      <c r="I58" s="36">
        <v>4951.4833333333336</v>
      </c>
      <c r="J58" s="36">
        <v>5015.166666666667</v>
      </c>
      <c r="K58" s="31">
        <v>4887.8</v>
      </c>
      <c r="L58" s="31">
        <v>4788.75</v>
      </c>
      <c r="M58" s="31">
        <v>1.9096500000000001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469.65</v>
      </c>
      <c r="D59" s="36">
        <v>463.33333333333331</v>
      </c>
      <c r="E59" s="36">
        <v>456.66666666666663</v>
      </c>
      <c r="F59" s="36">
        <v>443.68333333333334</v>
      </c>
      <c r="G59" s="36">
        <v>437.01666666666665</v>
      </c>
      <c r="H59" s="36">
        <v>476.31666666666661</v>
      </c>
      <c r="I59" s="36">
        <v>482.98333333333323</v>
      </c>
      <c r="J59" s="36">
        <v>495.96666666666658</v>
      </c>
      <c r="K59" s="31">
        <v>470</v>
      </c>
      <c r="L59" s="31">
        <v>450.35</v>
      </c>
      <c r="M59" s="31">
        <v>24.314599999999999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600</v>
      </c>
      <c r="D60" s="36">
        <v>597.13333333333333</v>
      </c>
      <c r="E60" s="36">
        <v>587.9666666666667</v>
      </c>
      <c r="F60" s="36">
        <v>575.93333333333339</v>
      </c>
      <c r="G60" s="36">
        <v>566.76666666666677</v>
      </c>
      <c r="H60" s="36">
        <v>609.16666666666663</v>
      </c>
      <c r="I60" s="36">
        <v>618.33333333333337</v>
      </c>
      <c r="J60" s="36">
        <v>630.36666666666656</v>
      </c>
      <c r="K60" s="31">
        <v>606.29999999999995</v>
      </c>
      <c r="L60" s="31">
        <v>585.1</v>
      </c>
      <c r="M60" s="31">
        <v>88.641459999999995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1019.6</v>
      </c>
      <c r="D61" s="36">
        <v>1029.0333333333335</v>
      </c>
      <c r="E61" s="36">
        <v>1001.7666666666671</v>
      </c>
      <c r="F61" s="36">
        <v>983.93333333333362</v>
      </c>
      <c r="G61" s="36">
        <v>956.6666666666672</v>
      </c>
      <c r="H61" s="36">
        <v>1046.866666666667</v>
      </c>
      <c r="I61" s="36">
        <v>1074.1333333333334</v>
      </c>
      <c r="J61" s="36">
        <v>1091.9666666666669</v>
      </c>
      <c r="K61" s="31">
        <v>1056.3</v>
      </c>
      <c r="L61" s="31">
        <v>1011.2</v>
      </c>
      <c r="M61" s="31">
        <v>22.510680000000001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1485.25</v>
      </c>
      <c r="D62" s="36">
        <v>1474.4333333333334</v>
      </c>
      <c r="E62" s="36">
        <v>1458.9666666666667</v>
      </c>
      <c r="F62" s="36">
        <v>1432.6833333333334</v>
      </c>
      <c r="G62" s="36">
        <v>1417.2166666666667</v>
      </c>
      <c r="H62" s="36">
        <v>1500.7166666666667</v>
      </c>
      <c r="I62" s="36">
        <v>1516.1833333333334</v>
      </c>
      <c r="J62" s="36">
        <v>1542.4666666666667</v>
      </c>
      <c r="K62" s="31">
        <v>1489.9</v>
      </c>
      <c r="L62" s="31">
        <v>1448.15</v>
      </c>
      <c r="M62" s="31">
        <v>11.58132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461.6</v>
      </c>
      <c r="D63" s="36">
        <v>457.0333333333333</v>
      </c>
      <c r="E63" s="36">
        <v>449.11666666666662</v>
      </c>
      <c r="F63" s="36">
        <v>436.63333333333333</v>
      </c>
      <c r="G63" s="36">
        <v>428.71666666666664</v>
      </c>
      <c r="H63" s="36">
        <v>469.51666666666659</v>
      </c>
      <c r="I63" s="36">
        <v>477.43333333333334</v>
      </c>
      <c r="J63" s="36">
        <v>489.91666666666657</v>
      </c>
      <c r="K63" s="31">
        <v>464.95</v>
      </c>
      <c r="L63" s="31">
        <v>444.55</v>
      </c>
      <c r="M63" s="31">
        <v>140.61966000000001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6323.3</v>
      </c>
      <c r="D64" s="36">
        <v>6268.3666666666677</v>
      </c>
      <c r="E64" s="36">
        <v>6168.633333333335</v>
      </c>
      <c r="F64" s="36">
        <v>6013.9666666666672</v>
      </c>
      <c r="G64" s="36">
        <v>5914.2333333333345</v>
      </c>
      <c r="H64" s="36">
        <v>6423.0333333333356</v>
      </c>
      <c r="I64" s="36">
        <v>6522.7666666666673</v>
      </c>
      <c r="J64" s="36">
        <v>6677.4333333333361</v>
      </c>
      <c r="K64" s="31">
        <v>6368.1</v>
      </c>
      <c r="L64" s="31">
        <v>6113.7</v>
      </c>
      <c r="M64" s="31">
        <v>4.29399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2555.6</v>
      </c>
      <c r="D65" s="36">
        <v>2541.3333333333335</v>
      </c>
      <c r="E65" s="36">
        <v>2519.2666666666669</v>
      </c>
      <c r="F65" s="36">
        <v>2482.9333333333334</v>
      </c>
      <c r="G65" s="36">
        <v>2460.8666666666668</v>
      </c>
      <c r="H65" s="36">
        <v>2577.666666666667</v>
      </c>
      <c r="I65" s="36">
        <v>2599.7333333333336</v>
      </c>
      <c r="J65" s="36">
        <v>2636.0666666666671</v>
      </c>
      <c r="K65" s="31">
        <v>2563.4</v>
      </c>
      <c r="L65" s="31">
        <v>2505</v>
      </c>
      <c r="M65" s="31">
        <v>1.0651900000000001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971.7</v>
      </c>
      <c r="D66" s="36">
        <v>965.33333333333337</v>
      </c>
      <c r="E66" s="36">
        <v>955.66666666666674</v>
      </c>
      <c r="F66" s="36">
        <v>939.63333333333333</v>
      </c>
      <c r="G66" s="36">
        <v>929.9666666666667</v>
      </c>
      <c r="H66" s="36">
        <v>981.36666666666679</v>
      </c>
      <c r="I66" s="36">
        <v>991.03333333333353</v>
      </c>
      <c r="J66" s="36">
        <v>1007.0666666666668</v>
      </c>
      <c r="K66" s="31">
        <v>975</v>
      </c>
      <c r="L66" s="31">
        <v>949.3</v>
      </c>
      <c r="M66" s="31">
        <v>10.05912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1098.7</v>
      </c>
      <c r="D67" s="36">
        <v>1092.05</v>
      </c>
      <c r="E67" s="36">
        <v>1082.6499999999999</v>
      </c>
      <c r="F67" s="36">
        <v>1066.5999999999999</v>
      </c>
      <c r="G67" s="36">
        <v>1057.1999999999998</v>
      </c>
      <c r="H67" s="36">
        <v>1108.0999999999999</v>
      </c>
      <c r="I67" s="36">
        <v>1117.5</v>
      </c>
      <c r="J67" s="36">
        <v>1133.55</v>
      </c>
      <c r="K67" s="31">
        <v>1101.45</v>
      </c>
      <c r="L67" s="31">
        <v>1076</v>
      </c>
      <c r="M67" s="31">
        <v>1.54816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291.3</v>
      </c>
      <c r="D68" s="36">
        <v>291.78333333333336</v>
      </c>
      <c r="E68" s="36">
        <v>287.86666666666673</v>
      </c>
      <c r="F68" s="36">
        <v>284.43333333333339</v>
      </c>
      <c r="G68" s="36">
        <v>280.51666666666677</v>
      </c>
      <c r="H68" s="36">
        <v>295.2166666666667</v>
      </c>
      <c r="I68" s="36">
        <v>299.13333333333333</v>
      </c>
      <c r="J68" s="36">
        <v>302.56666666666666</v>
      </c>
      <c r="K68" s="31">
        <v>295.7</v>
      </c>
      <c r="L68" s="31">
        <v>288.35000000000002</v>
      </c>
      <c r="M68" s="31">
        <v>29.81128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2784.3</v>
      </c>
      <c r="D69" s="36">
        <v>2763.2833333333333</v>
      </c>
      <c r="E69" s="36">
        <v>2730.0666666666666</v>
      </c>
      <c r="F69" s="36">
        <v>2675.8333333333335</v>
      </c>
      <c r="G69" s="36">
        <v>2642.6166666666668</v>
      </c>
      <c r="H69" s="36">
        <v>2817.5166666666664</v>
      </c>
      <c r="I69" s="36">
        <v>2850.7333333333327</v>
      </c>
      <c r="J69" s="36">
        <v>2904.9666666666662</v>
      </c>
      <c r="K69" s="31">
        <v>2796.5</v>
      </c>
      <c r="L69" s="31">
        <v>2709.05</v>
      </c>
      <c r="M69" s="31">
        <v>2.9205800000000002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922.7</v>
      </c>
      <c r="D70" s="36">
        <v>921.56666666666661</v>
      </c>
      <c r="E70" s="36">
        <v>909.23333333333323</v>
      </c>
      <c r="F70" s="36">
        <v>895.76666666666665</v>
      </c>
      <c r="G70" s="36">
        <v>883.43333333333328</v>
      </c>
      <c r="H70" s="36">
        <v>935.03333333333319</v>
      </c>
      <c r="I70" s="36">
        <v>947.36666666666667</v>
      </c>
      <c r="J70" s="36">
        <v>960.83333333333314</v>
      </c>
      <c r="K70" s="31">
        <v>933.9</v>
      </c>
      <c r="L70" s="31">
        <v>908.1</v>
      </c>
      <c r="M70" s="31">
        <v>32.582839999999997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531.5</v>
      </c>
      <c r="D71" s="36">
        <v>531.91666666666663</v>
      </c>
      <c r="E71" s="36">
        <v>527.83333333333326</v>
      </c>
      <c r="F71" s="36">
        <v>524.16666666666663</v>
      </c>
      <c r="G71" s="36">
        <v>520.08333333333326</v>
      </c>
      <c r="H71" s="36">
        <v>535.58333333333326</v>
      </c>
      <c r="I71" s="36">
        <v>539.66666666666652</v>
      </c>
      <c r="J71" s="36">
        <v>543.33333333333326</v>
      </c>
      <c r="K71" s="31">
        <v>536</v>
      </c>
      <c r="L71" s="31">
        <v>528.25</v>
      </c>
      <c r="M71" s="31">
        <v>10.82367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1945.95</v>
      </c>
      <c r="D72" s="36">
        <v>1953.5166666666667</v>
      </c>
      <c r="E72" s="36">
        <v>1908.5833333333333</v>
      </c>
      <c r="F72" s="36">
        <v>1871.2166666666667</v>
      </c>
      <c r="G72" s="36">
        <v>1826.2833333333333</v>
      </c>
      <c r="H72" s="36">
        <v>1990.8833333333332</v>
      </c>
      <c r="I72" s="36">
        <v>2035.8166666666666</v>
      </c>
      <c r="J72" s="36">
        <v>2073.1833333333334</v>
      </c>
      <c r="K72" s="31">
        <v>1998.45</v>
      </c>
      <c r="L72" s="31">
        <v>1916.15</v>
      </c>
      <c r="M72" s="31">
        <v>3.99091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2189.5500000000002</v>
      </c>
      <c r="D73" s="36">
        <v>2175.3833333333332</v>
      </c>
      <c r="E73" s="36">
        <v>2149.0166666666664</v>
      </c>
      <c r="F73" s="36">
        <v>2108.4833333333331</v>
      </c>
      <c r="G73" s="36">
        <v>2082.1166666666663</v>
      </c>
      <c r="H73" s="36">
        <v>2215.9166666666665</v>
      </c>
      <c r="I73" s="36">
        <v>2242.2833333333333</v>
      </c>
      <c r="J73" s="36">
        <v>2282.8166666666666</v>
      </c>
      <c r="K73" s="31">
        <v>2201.75</v>
      </c>
      <c r="L73" s="31">
        <v>2134.85</v>
      </c>
      <c r="M73" s="31">
        <v>2.2230799999999999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459.25</v>
      </c>
      <c r="D74" s="36">
        <v>456.59999999999997</v>
      </c>
      <c r="E74" s="36">
        <v>447.64999999999992</v>
      </c>
      <c r="F74" s="36">
        <v>436.04999999999995</v>
      </c>
      <c r="G74" s="36">
        <v>427.09999999999991</v>
      </c>
      <c r="H74" s="36">
        <v>468.19999999999993</v>
      </c>
      <c r="I74" s="36">
        <v>477.15</v>
      </c>
      <c r="J74" s="36">
        <v>488.74999999999994</v>
      </c>
      <c r="K74" s="31">
        <v>465.55</v>
      </c>
      <c r="L74" s="31">
        <v>445</v>
      </c>
      <c r="M74" s="31">
        <v>21.24391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153.44999999999999</v>
      </c>
      <c r="D75" s="36">
        <v>153.65</v>
      </c>
      <c r="E75" s="36">
        <v>152.05000000000001</v>
      </c>
      <c r="F75" s="36">
        <v>150.65</v>
      </c>
      <c r="G75" s="36">
        <v>149.05000000000001</v>
      </c>
      <c r="H75" s="36">
        <v>155.05000000000001</v>
      </c>
      <c r="I75" s="36">
        <v>156.64999999999998</v>
      </c>
      <c r="J75" s="36">
        <v>158.05000000000001</v>
      </c>
      <c r="K75" s="31">
        <v>155.25</v>
      </c>
      <c r="L75" s="31">
        <v>152.25</v>
      </c>
      <c r="M75" s="31">
        <v>26.653169999999999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3544.65</v>
      </c>
      <c r="D76" s="36">
        <v>3518.2166666666667</v>
      </c>
      <c r="E76" s="36">
        <v>3476.4333333333334</v>
      </c>
      <c r="F76" s="36">
        <v>3408.2166666666667</v>
      </c>
      <c r="G76" s="36">
        <v>3366.4333333333334</v>
      </c>
      <c r="H76" s="36">
        <v>3586.4333333333334</v>
      </c>
      <c r="I76" s="36">
        <v>3628.2166666666672</v>
      </c>
      <c r="J76" s="36">
        <v>3696.4333333333334</v>
      </c>
      <c r="K76" s="31">
        <v>3560</v>
      </c>
      <c r="L76" s="31">
        <v>3450</v>
      </c>
      <c r="M76" s="31">
        <v>6.4219099999999996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7152.6</v>
      </c>
      <c r="D77" s="36">
        <v>7091.583333333333</v>
      </c>
      <c r="E77" s="36">
        <v>6983.1666666666661</v>
      </c>
      <c r="F77" s="36">
        <v>6813.7333333333327</v>
      </c>
      <c r="G77" s="36">
        <v>6705.3166666666657</v>
      </c>
      <c r="H77" s="36">
        <v>7261.0166666666664</v>
      </c>
      <c r="I77" s="36">
        <v>7369.4333333333325</v>
      </c>
      <c r="J77" s="36">
        <v>7538.8666666666668</v>
      </c>
      <c r="K77" s="31">
        <v>7200</v>
      </c>
      <c r="L77" s="31">
        <v>6922.15</v>
      </c>
      <c r="M77" s="31">
        <v>3.39635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2196.25</v>
      </c>
      <c r="D78" s="36">
        <v>2209.8666666666668</v>
      </c>
      <c r="E78" s="36">
        <v>2160.9333333333334</v>
      </c>
      <c r="F78" s="36">
        <v>2125.6166666666668</v>
      </c>
      <c r="G78" s="36">
        <v>2076.6833333333334</v>
      </c>
      <c r="H78" s="36">
        <v>2245.1833333333334</v>
      </c>
      <c r="I78" s="36">
        <v>2294.1166666666668</v>
      </c>
      <c r="J78" s="36">
        <v>2329.4333333333334</v>
      </c>
      <c r="K78" s="31">
        <v>2258.8000000000002</v>
      </c>
      <c r="L78" s="31">
        <v>2174.5500000000002</v>
      </c>
      <c r="M78" s="31">
        <v>2.0099999999999998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6314.65</v>
      </c>
      <c r="D79" s="36">
        <v>6278.8833333333341</v>
      </c>
      <c r="E79" s="36">
        <v>6225.7666666666682</v>
      </c>
      <c r="F79" s="36">
        <v>6136.8833333333341</v>
      </c>
      <c r="G79" s="36">
        <v>6083.7666666666682</v>
      </c>
      <c r="H79" s="36">
        <v>6367.7666666666682</v>
      </c>
      <c r="I79" s="36">
        <v>6420.883333333335</v>
      </c>
      <c r="J79" s="36">
        <v>6509.7666666666682</v>
      </c>
      <c r="K79" s="31">
        <v>6332</v>
      </c>
      <c r="L79" s="31">
        <v>6190</v>
      </c>
      <c r="M79" s="31">
        <v>2.4142600000000001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3793.2</v>
      </c>
      <c r="D80" s="36">
        <v>3778.0333333333328</v>
      </c>
      <c r="E80" s="36">
        <v>3749.2166666666658</v>
      </c>
      <c r="F80" s="36">
        <v>3705.2333333333331</v>
      </c>
      <c r="G80" s="36">
        <v>3676.4166666666661</v>
      </c>
      <c r="H80" s="36">
        <v>3822.0166666666655</v>
      </c>
      <c r="I80" s="36">
        <v>3850.833333333333</v>
      </c>
      <c r="J80" s="36">
        <v>3894.8166666666652</v>
      </c>
      <c r="K80" s="31">
        <v>3806.85</v>
      </c>
      <c r="L80" s="31">
        <v>3734.05</v>
      </c>
      <c r="M80" s="31">
        <v>3.1539799999999998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2842.1</v>
      </c>
      <c r="D81" s="36">
        <v>2836.6833333333329</v>
      </c>
      <c r="E81" s="36">
        <v>2807.6166666666659</v>
      </c>
      <c r="F81" s="36">
        <v>2773.1333333333328</v>
      </c>
      <c r="G81" s="36">
        <v>2744.0666666666657</v>
      </c>
      <c r="H81" s="36">
        <v>2871.1666666666661</v>
      </c>
      <c r="I81" s="36">
        <v>2900.2333333333327</v>
      </c>
      <c r="J81" s="36">
        <v>2934.7166666666662</v>
      </c>
      <c r="K81" s="31">
        <v>2865.75</v>
      </c>
      <c r="L81" s="31">
        <v>2802.2</v>
      </c>
      <c r="M81" s="31">
        <v>1.4198999999999999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156.35</v>
      </c>
      <c r="D82" s="36">
        <v>156.81666666666663</v>
      </c>
      <c r="E82" s="36">
        <v>153.68333333333328</v>
      </c>
      <c r="F82" s="36">
        <v>151.01666666666665</v>
      </c>
      <c r="G82" s="36">
        <v>147.8833333333333</v>
      </c>
      <c r="H82" s="36">
        <v>159.48333333333326</v>
      </c>
      <c r="I82" s="36">
        <v>162.61666666666665</v>
      </c>
      <c r="J82" s="36">
        <v>165.28333333333325</v>
      </c>
      <c r="K82" s="31">
        <v>159.94999999999999</v>
      </c>
      <c r="L82" s="31">
        <v>154.15</v>
      </c>
      <c r="M82" s="31">
        <v>64.021190000000004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157.25</v>
      </c>
      <c r="D83" s="36">
        <v>156.16666666666666</v>
      </c>
      <c r="E83" s="36">
        <v>153.7833333333333</v>
      </c>
      <c r="F83" s="36">
        <v>150.31666666666663</v>
      </c>
      <c r="G83" s="36">
        <v>147.93333333333328</v>
      </c>
      <c r="H83" s="36">
        <v>159.63333333333333</v>
      </c>
      <c r="I83" s="36">
        <v>162.01666666666671</v>
      </c>
      <c r="J83" s="36">
        <v>165.48333333333335</v>
      </c>
      <c r="K83" s="31">
        <v>158.55000000000001</v>
      </c>
      <c r="L83" s="31">
        <v>152.69999999999999</v>
      </c>
      <c r="M83" s="31">
        <v>285.81349999999998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692.8</v>
      </c>
      <c r="D84" s="36">
        <v>700.56666666666661</v>
      </c>
      <c r="E84" s="36">
        <v>683.03333333333319</v>
      </c>
      <c r="F84" s="36">
        <v>673.26666666666654</v>
      </c>
      <c r="G84" s="36">
        <v>655.73333333333312</v>
      </c>
      <c r="H84" s="36">
        <v>710.33333333333326</v>
      </c>
      <c r="I84" s="36">
        <v>727.86666666666656</v>
      </c>
      <c r="J84" s="36">
        <v>737.63333333333333</v>
      </c>
      <c r="K84" s="31">
        <v>718.1</v>
      </c>
      <c r="L84" s="31">
        <v>690.8</v>
      </c>
      <c r="M84" s="31">
        <v>2.0282300000000002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380.8</v>
      </c>
      <c r="D85" s="36">
        <v>380.98333333333335</v>
      </c>
      <c r="E85" s="36">
        <v>374.86666666666667</v>
      </c>
      <c r="F85" s="36">
        <v>368.93333333333334</v>
      </c>
      <c r="G85" s="36">
        <v>362.81666666666666</v>
      </c>
      <c r="H85" s="36">
        <v>386.91666666666669</v>
      </c>
      <c r="I85" s="36">
        <v>393.03333333333336</v>
      </c>
      <c r="J85" s="36">
        <v>398.9666666666667</v>
      </c>
      <c r="K85" s="31">
        <v>387.1</v>
      </c>
      <c r="L85" s="31">
        <v>375.05</v>
      </c>
      <c r="M85" s="31">
        <v>16.5581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190.45</v>
      </c>
      <c r="D86" s="36">
        <v>190.06666666666663</v>
      </c>
      <c r="E86" s="36">
        <v>186.03333333333327</v>
      </c>
      <c r="F86" s="36">
        <v>181.61666666666665</v>
      </c>
      <c r="G86" s="36">
        <v>177.58333333333329</v>
      </c>
      <c r="H86" s="36">
        <v>194.48333333333326</v>
      </c>
      <c r="I86" s="36">
        <v>198.51666666666662</v>
      </c>
      <c r="J86" s="36">
        <v>202.93333333333325</v>
      </c>
      <c r="K86" s="31">
        <v>194.1</v>
      </c>
      <c r="L86" s="31">
        <v>185.65</v>
      </c>
      <c r="M86" s="31">
        <v>202.85523000000001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1744.6</v>
      </c>
      <c r="D87" s="36">
        <v>1746.2166666666665</v>
      </c>
      <c r="E87" s="36">
        <v>1722.4833333333329</v>
      </c>
      <c r="F87" s="36">
        <v>1700.3666666666663</v>
      </c>
      <c r="G87" s="36">
        <v>1676.6333333333328</v>
      </c>
      <c r="H87" s="36">
        <v>1768.333333333333</v>
      </c>
      <c r="I87" s="36">
        <v>1792.0666666666666</v>
      </c>
      <c r="J87" s="36">
        <v>1814.1833333333332</v>
      </c>
      <c r="K87" s="31">
        <v>1769.95</v>
      </c>
      <c r="L87" s="31">
        <v>1724.1</v>
      </c>
      <c r="M87" s="31">
        <v>1.6906000000000001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1240.1500000000001</v>
      </c>
      <c r="D88" s="36">
        <v>1237.55</v>
      </c>
      <c r="E88" s="36">
        <v>1223.5999999999999</v>
      </c>
      <c r="F88" s="36">
        <v>1207.05</v>
      </c>
      <c r="G88" s="36">
        <v>1193.0999999999999</v>
      </c>
      <c r="H88" s="36">
        <v>1254.0999999999999</v>
      </c>
      <c r="I88" s="36">
        <v>1268.0500000000002</v>
      </c>
      <c r="J88" s="36">
        <v>1284.5999999999999</v>
      </c>
      <c r="K88" s="31">
        <v>1251.5</v>
      </c>
      <c r="L88" s="31">
        <v>1221</v>
      </c>
      <c r="M88" s="31">
        <v>4.5842700000000001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2460.4</v>
      </c>
      <c r="D89" s="36">
        <v>2457.1166666666668</v>
      </c>
      <c r="E89" s="36">
        <v>2406.3833333333337</v>
      </c>
      <c r="F89" s="36">
        <v>2352.3666666666668</v>
      </c>
      <c r="G89" s="36">
        <v>2301.6333333333337</v>
      </c>
      <c r="H89" s="36">
        <v>2511.1333333333337</v>
      </c>
      <c r="I89" s="36">
        <v>2561.8666666666672</v>
      </c>
      <c r="J89" s="36">
        <v>2615.8833333333337</v>
      </c>
      <c r="K89" s="31">
        <v>2507.85</v>
      </c>
      <c r="L89" s="31">
        <v>2403.1</v>
      </c>
      <c r="M89" s="31">
        <v>3.5788099999999998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2236.5</v>
      </c>
      <c r="D90" s="36">
        <v>2228.6833333333329</v>
      </c>
      <c r="E90" s="36">
        <v>2204.4166666666661</v>
      </c>
      <c r="F90" s="36">
        <v>2172.333333333333</v>
      </c>
      <c r="G90" s="36">
        <v>2148.0666666666662</v>
      </c>
      <c r="H90" s="36">
        <v>2260.766666666666</v>
      </c>
      <c r="I90" s="36">
        <v>2285.0333333333333</v>
      </c>
      <c r="J90" s="36">
        <v>2317.1166666666659</v>
      </c>
      <c r="K90" s="31">
        <v>2252.9499999999998</v>
      </c>
      <c r="L90" s="31">
        <v>2196.6</v>
      </c>
      <c r="M90" s="31">
        <v>6.7880799999999999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3592</v>
      </c>
      <c r="D91" s="36">
        <v>3549</v>
      </c>
      <c r="E91" s="36">
        <v>3448</v>
      </c>
      <c r="F91" s="36">
        <v>3304</v>
      </c>
      <c r="G91" s="36">
        <v>3203</v>
      </c>
      <c r="H91" s="36">
        <v>3693</v>
      </c>
      <c r="I91" s="36">
        <v>3794</v>
      </c>
      <c r="J91" s="36">
        <v>3938</v>
      </c>
      <c r="K91" s="31">
        <v>3650</v>
      </c>
      <c r="L91" s="31">
        <v>3405</v>
      </c>
      <c r="M91" s="31">
        <v>1.2126999999999999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566.85</v>
      </c>
      <c r="D92" s="36">
        <v>572.25</v>
      </c>
      <c r="E92" s="36">
        <v>549.75</v>
      </c>
      <c r="F92" s="36">
        <v>532.65</v>
      </c>
      <c r="G92" s="36">
        <v>510.15</v>
      </c>
      <c r="H92" s="36">
        <v>589.35</v>
      </c>
      <c r="I92" s="36">
        <v>611.85</v>
      </c>
      <c r="J92" s="36">
        <v>628.95000000000005</v>
      </c>
      <c r="K92" s="31">
        <v>594.75</v>
      </c>
      <c r="L92" s="31">
        <v>555.15</v>
      </c>
      <c r="M92" s="31">
        <v>20.808689999999999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1644.2</v>
      </c>
      <c r="D93" s="36">
        <v>1632.6833333333332</v>
      </c>
      <c r="E93" s="36">
        <v>1615.3666666666663</v>
      </c>
      <c r="F93" s="36">
        <v>1586.5333333333331</v>
      </c>
      <c r="G93" s="36">
        <v>1569.2166666666662</v>
      </c>
      <c r="H93" s="36">
        <v>1661.5166666666664</v>
      </c>
      <c r="I93" s="36">
        <v>1678.8333333333335</v>
      </c>
      <c r="J93" s="36">
        <v>1707.6666666666665</v>
      </c>
      <c r="K93" s="31">
        <v>1650</v>
      </c>
      <c r="L93" s="31">
        <v>1603.85</v>
      </c>
      <c r="M93" s="31">
        <v>23.661770000000001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3763.1</v>
      </c>
      <c r="D94" s="36">
        <v>3770.3166666666671</v>
      </c>
      <c r="E94" s="36">
        <v>3724.8833333333341</v>
      </c>
      <c r="F94" s="36">
        <v>3686.666666666667</v>
      </c>
      <c r="G94" s="36">
        <v>3641.233333333334</v>
      </c>
      <c r="H94" s="36">
        <v>3808.5333333333342</v>
      </c>
      <c r="I94" s="36">
        <v>3853.9666666666676</v>
      </c>
      <c r="J94" s="36">
        <v>3892.1833333333343</v>
      </c>
      <c r="K94" s="31">
        <v>3815.75</v>
      </c>
      <c r="L94" s="31">
        <v>3732.1</v>
      </c>
      <c r="M94" s="31">
        <v>1.7279800000000001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1442.6</v>
      </c>
      <c r="D95" s="36">
        <v>1443</v>
      </c>
      <c r="E95" s="36">
        <v>1433.15</v>
      </c>
      <c r="F95" s="36">
        <v>1423.7</v>
      </c>
      <c r="G95" s="36">
        <v>1413.8500000000001</v>
      </c>
      <c r="H95" s="36">
        <v>1452.45</v>
      </c>
      <c r="I95" s="36">
        <v>1462.3</v>
      </c>
      <c r="J95" s="36">
        <v>1471.75</v>
      </c>
      <c r="K95" s="31">
        <v>1452.85</v>
      </c>
      <c r="L95" s="31">
        <v>1433.55</v>
      </c>
      <c r="M95" s="31">
        <v>212.04765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613.95000000000005</v>
      </c>
      <c r="D96" s="36">
        <v>612.25000000000011</v>
      </c>
      <c r="E96" s="36">
        <v>606.4000000000002</v>
      </c>
      <c r="F96" s="36">
        <v>598.85000000000014</v>
      </c>
      <c r="G96" s="36">
        <v>593.00000000000023</v>
      </c>
      <c r="H96" s="36">
        <v>619.80000000000018</v>
      </c>
      <c r="I96" s="36">
        <v>625.65000000000009</v>
      </c>
      <c r="J96" s="36">
        <v>633.20000000000016</v>
      </c>
      <c r="K96" s="31">
        <v>618.1</v>
      </c>
      <c r="L96" s="31">
        <v>604.70000000000005</v>
      </c>
      <c r="M96" s="31">
        <v>48.965980000000002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1517.7</v>
      </c>
      <c r="D97" s="36">
        <v>1532.2333333333333</v>
      </c>
      <c r="E97" s="36">
        <v>1493.4666666666667</v>
      </c>
      <c r="F97" s="36">
        <v>1469.2333333333333</v>
      </c>
      <c r="G97" s="36">
        <v>1430.4666666666667</v>
      </c>
      <c r="H97" s="36">
        <v>1556.4666666666667</v>
      </c>
      <c r="I97" s="36">
        <v>1595.2333333333336</v>
      </c>
      <c r="J97" s="36">
        <v>1619.4666666666667</v>
      </c>
      <c r="K97" s="31">
        <v>1571</v>
      </c>
      <c r="L97" s="31">
        <v>1508</v>
      </c>
      <c r="M97" s="31">
        <v>16.602329999999998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4635.3</v>
      </c>
      <c r="D98" s="36">
        <v>4606.8</v>
      </c>
      <c r="E98" s="36">
        <v>4564.6000000000004</v>
      </c>
      <c r="F98" s="36">
        <v>4493.9000000000005</v>
      </c>
      <c r="G98" s="36">
        <v>4451.7000000000007</v>
      </c>
      <c r="H98" s="36">
        <v>4677.5</v>
      </c>
      <c r="I98" s="36">
        <v>4719.6999999999989</v>
      </c>
      <c r="J98" s="36">
        <v>4790.3999999999996</v>
      </c>
      <c r="K98" s="31">
        <v>4649</v>
      </c>
      <c r="L98" s="31">
        <v>4536.1000000000004</v>
      </c>
      <c r="M98" s="31">
        <v>3.5333399999999999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526.95000000000005</v>
      </c>
      <c r="D99" s="36">
        <v>522.93333333333328</v>
      </c>
      <c r="E99" s="36">
        <v>517.96666666666658</v>
      </c>
      <c r="F99" s="36">
        <v>508.98333333333335</v>
      </c>
      <c r="G99" s="36">
        <v>504.01666666666665</v>
      </c>
      <c r="H99" s="36">
        <v>531.91666666666652</v>
      </c>
      <c r="I99" s="36">
        <v>536.88333333333321</v>
      </c>
      <c r="J99" s="36">
        <v>545.86666666666645</v>
      </c>
      <c r="K99" s="31">
        <v>527.9</v>
      </c>
      <c r="L99" s="31">
        <v>513.95000000000005</v>
      </c>
      <c r="M99" s="31">
        <v>46.377319999999997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3228.2</v>
      </c>
      <c r="D100" s="36">
        <v>3209.1666666666665</v>
      </c>
      <c r="E100" s="36">
        <v>3173.333333333333</v>
      </c>
      <c r="F100" s="36">
        <v>3118.4666666666667</v>
      </c>
      <c r="G100" s="36">
        <v>3082.6333333333332</v>
      </c>
      <c r="H100" s="36">
        <v>3264.0333333333328</v>
      </c>
      <c r="I100" s="36">
        <v>3299.8666666666659</v>
      </c>
      <c r="J100" s="36">
        <v>3354.7333333333327</v>
      </c>
      <c r="K100" s="31">
        <v>3245</v>
      </c>
      <c r="L100" s="31">
        <v>3154.3</v>
      </c>
      <c r="M100" s="31">
        <v>12.926690000000001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517.20000000000005</v>
      </c>
      <c r="D101" s="36">
        <v>517.06666666666672</v>
      </c>
      <c r="E101" s="36">
        <v>504.33333333333348</v>
      </c>
      <c r="F101" s="36">
        <v>491.46666666666675</v>
      </c>
      <c r="G101" s="36">
        <v>478.73333333333352</v>
      </c>
      <c r="H101" s="36">
        <v>529.93333333333339</v>
      </c>
      <c r="I101" s="36">
        <v>542.66666666666674</v>
      </c>
      <c r="J101" s="36">
        <v>555.53333333333342</v>
      </c>
      <c r="K101" s="31">
        <v>529.79999999999995</v>
      </c>
      <c r="L101" s="31">
        <v>504.2</v>
      </c>
      <c r="M101" s="31">
        <v>75.308970000000002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2400.8000000000002</v>
      </c>
      <c r="D102" s="36">
        <v>2394.9833333333331</v>
      </c>
      <c r="E102" s="36">
        <v>2381.1166666666663</v>
      </c>
      <c r="F102" s="36">
        <v>2361.4333333333334</v>
      </c>
      <c r="G102" s="36">
        <v>2347.5666666666666</v>
      </c>
      <c r="H102" s="36">
        <v>2414.6666666666661</v>
      </c>
      <c r="I102" s="36">
        <v>2428.5333333333328</v>
      </c>
      <c r="J102" s="36">
        <v>2448.2166666666658</v>
      </c>
      <c r="K102" s="31">
        <v>2408.85</v>
      </c>
      <c r="L102" s="31">
        <v>2375.3000000000002</v>
      </c>
      <c r="M102" s="31">
        <v>13.54111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1097.0999999999999</v>
      </c>
      <c r="D103" s="36">
        <v>1096.9833333333333</v>
      </c>
      <c r="E103" s="36">
        <v>1080.4166666666667</v>
      </c>
      <c r="F103" s="36">
        <v>1063.7333333333333</v>
      </c>
      <c r="G103" s="36">
        <v>1047.1666666666667</v>
      </c>
      <c r="H103" s="36">
        <v>1113.6666666666667</v>
      </c>
      <c r="I103" s="36">
        <v>1130.2333333333333</v>
      </c>
      <c r="J103" s="36">
        <v>1146.9166666666667</v>
      </c>
      <c r="K103" s="31">
        <v>1113.55</v>
      </c>
      <c r="L103" s="31">
        <v>1080.3</v>
      </c>
      <c r="M103" s="31">
        <v>217.96484000000001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1655.8</v>
      </c>
      <c r="D104" s="36">
        <v>1653.1666666666667</v>
      </c>
      <c r="E104" s="36">
        <v>1635.6833333333334</v>
      </c>
      <c r="F104" s="36">
        <v>1615.5666666666666</v>
      </c>
      <c r="G104" s="36">
        <v>1598.0833333333333</v>
      </c>
      <c r="H104" s="36">
        <v>1673.2833333333335</v>
      </c>
      <c r="I104" s="36">
        <v>1690.7666666666667</v>
      </c>
      <c r="J104" s="36">
        <v>1710.8833333333337</v>
      </c>
      <c r="K104" s="31">
        <v>1670.65</v>
      </c>
      <c r="L104" s="31">
        <v>1633.05</v>
      </c>
      <c r="M104" s="31">
        <v>8.5065799999999996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576.85</v>
      </c>
      <c r="D105" s="36">
        <v>568.68333333333339</v>
      </c>
      <c r="E105" s="36">
        <v>557.51666666666677</v>
      </c>
      <c r="F105" s="36">
        <v>538.18333333333339</v>
      </c>
      <c r="G105" s="36">
        <v>527.01666666666677</v>
      </c>
      <c r="H105" s="36">
        <v>588.01666666666677</v>
      </c>
      <c r="I105" s="36">
        <v>599.18333333333328</v>
      </c>
      <c r="J105" s="36">
        <v>618.51666666666677</v>
      </c>
      <c r="K105" s="31">
        <v>579.85</v>
      </c>
      <c r="L105" s="31">
        <v>549.35</v>
      </c>
      <c r="M105" s="31">
        <v>60.810879999999997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81.8</v>
      </c>
      <c r="D106" s="36">
        <v>81.333333333333329</v>
      </c>
      <c r="E106" s="36">
        <v>80.566666666666663</v>
      </c>
      <c r="F106" s="36">
        <v>79.333333333333329</v>
      </c>
      <c r="G106" s="36">
        <v>78.566666666666663</v>
      </c>
      <c r="H106" s="36">
        <v>82.566666666666663</v>
      </c>
      <c r="I106" s="36">
        <v>83.333333333333343</v>
      </c>
      <c r="J106" s="36">
        <v>84.566666666666663</v>
      </c>
      <c r="K106" s="31">
        <v>82.1</v>
      </c>
      <c r="L106" s="31">
        <v>80.099999999999994</v>
      </c>
      <c r="M106" s="31">
        <v>430.84289999999999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407.85</v>
      </c>
      <c r="D107" s="36">
        <v>406.16666666666669</v>
      </c>
      <c r="E107" s="36">
        <v>402.38333333333338</v>
      </c>
      <c r="F107" s="36">
        <v>396.91666666666669</v>
      </c>
      <c r="G107" s="36">
        <v>393.13333333333338</v>
      </c>
      <c r="H107" s="36">
        <v>411.63333333333338</v>
      </c>
      <c r="I107" s="36">
        <v>415.41666666666669</v>
      </c>
      <c r="J107" s="36">
        <v>420.88333333333338</v>
      </c>
      <c r="K107" s="31">
        <v>409.95</v>
      </c>
      <c r="L107" s="31">
        <v>400.7</v>
      </c>
      <c r="M107" s="31">
        <v>111.06855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538.65</v>
      </c>
      <c r="D108" s="36">
        <v>535.23333333333335</v>
      </c>
      <c r="E108" s="36">
        <v>520.4666666666667</v>
      </c>
      <c r="F108" s="36">
        <v>502.2833333333333</v>
      </c>
      <c r="G108" s="36">
        <v>487.51666666666665</v>
      </c>
      <c r="H108" s="36">
        <v>553.41666666666674</v>
      </c>
      <c r="I108" s="36">
        <v>568.18333333333339</v>
      </c>
      <c r="J108" s="36">
        <v>586.36666666666679</v>
      </c>
      <c r="K108" s="31">
        <v>550</v>
      </c>
      <c r="L108" s="31">
        <v>517.04999999999995</v>
      </c>
      <c r="M108" s="31">
        <v>39.198970000000003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574.1</v>
      </c>
      <c r="D109" s="36">
        <v>575.4666666666667</v>
      </c>
      <c r="E109" s="36">
        <v>563.73333333333335</v>
      </c>
      <c r="F109" s="36">
        <v>553.36666666666667</v>
      </c>
      <c r="G109" s="36">
        <v>541.63333333333333</v>
      </c>
      <c r="H109" s="36">
        <v>585.83333333333337</v>
      </c>
      <c r="I109" s="36">
        <v>597.56666666666672</v>
      </c>
      <c r="J109" s="36">
        <v>607.93333333333339</v>
      </c>
      <c r="K109" s="31">
        <v>587.20000000000005</v>
      </c>
      <c r="L109" s="31">
        <v>565.1</v>
      </c>
      <c r="M109" s="31">
        <v>49.198090000000001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177.35</v>
      </c>
      <c r="D110" s="36">
        <v>175.88333333333333</v>
      </c>
      <c r="E110" s="36">
        <v>173.56666666666666</v>
      </c>
      <c r="F110" s="36">
        <v>169.78333333333333</v>
      </c>
      <c r="G110" s="36">
        <v>167.46666666666667</v>
      </c>
      <c r="H110" s="36">
        <v>179.66666666666666</v>
      </c>
      <c r="I110" s="36">
        <v>181.98333333333332</v>
      </c>
      <c r="J110" s="36">
        <v>185.76666666666665</v>
      </c>
      <c r="K110" s="31">
        <v>178.2</v>
      </c>
      <c r="L110" s="31">
        <v>172.1</v>
      </c>
      <c r="M110" s="31">
        <v>377.30619000000002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929.05</v>
      </c>
      <c r="D111" s="36">
        <v>925.86666666666667</v>
      </c>
      <c r="E111" s="36">
        <v>914.73333333333335</v>
      </c>
      <c r="F111" s="36">
        <v>900.41666666666663</v>
      </c>
      <c r="G111" s="36">
        <v>889.2833333333333</v>
      </c>
      <c r="H111" s="36">
        <v>940.18333333333339</v>
      </c>
      <c r="I111" s="36">
        <v>951.31666666666683</v>
      </c>
      <c r="J111" s="36">
        <v>965.63333333333344</v>
      </c>
      <c r="K111" s="31">
        <v>937</v>
      </c>
      <c r="L111" s="31">
        <v>911.55</v>
      </c>
      <c r="M111" s="31">
        <v>18.881489999999999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140.5</v>
      </c>
      <c r="D112" s="36">
        <v>142.06666666666666</v>
      </c>
      <c r="E112" s="36">
        <v>138.43333333333334</v>
      </c>
      <c r="F112" s="36">
        <v>136.36666666666667</v>
      </c>
      <c r="G112" s="36">
        <v>132.73333333333335</v>
      </c>
      <c r="H112" s="36">
        <v>144.13333333333333</v>
      </c>
      <c r="I112" s="36">
        <v>147.76666666666665</v>
      </c>
      <c r="J112" s="36">
        <v>149.83333333333331</v>
      </c>
      <c r="K112" s="31">
        <v>145.69999999999999</v>
      </c>
      <c r="L112" s="31">
        <v>140</v>
      </c>
      <c r="M112" s="31">
        <v>261.88126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430.1</v>
      </c>
      <c r="D113" s="36">
        <v>437.59999999999997</v>
      </c>
      <c r="E113" s="36">
        <v>416.79999999999995</v>
      </c>
      <c r="F113" s="36">
        <v>403.5</v>
      </c>
      <c r="G113" s="36">
        <v>382.7</v>
      </c>
      <c r="H113" s="36">
        <v>450.89999999999992</v>
      </c>
      <c r="I113" s="36">
        <v>471.7</v>
      </c>
      <c r="J113" s="36">
        <v>484.99999999999989</v>
      </c>
      <c r="K113" s="31">
        <v>458.4</v>
      </c>
      <c r="L113" s="31">
        <v>424.3</v>
      </c>
      <c r="M113" s="31">
        <v>100.7499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252.95</v>
      </c>
      <c r="D114" s="36">
        <v>253.31666666666669</v>
      </c>
      <c r="E114" s="36">
        <v>245.63333333333338</v>
      </c>
      <c r="F114" s="36">
        <v>238.31666666666669</v>
      </c>
      <c r="G114" s="36">
        <v>230.63333333333338</v>
      </c>
      <c r="H114" s="36">
        <v>260.63333333333338</v>
      </c>
      <c r="I114" s="36">
        <v>268.31666666666672</v>
      </c>
      <c r="J114" s="36">
        <v>275.63333333333338</v>
      </c>
      <c r="K114" s="31">
        <v>261</v>
      </c>
      <c r="L114" s="31">
        <v>246</v>
      </c>
      <c r="M114" s="31">
        <v>248.99815000000001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1554.55</v>
      </c>
      <c r="D115" s="36">
        <v>1551.95</v>
      </c>
      <c r="E115" s="36">
        <v>1539.15</v>
      </c>
      <c r="F115" s="36">
        <v>1523.75</v>
      </c>
      <c r="G115" s="36">
        <v>1510.95</v>
      </c>
      <c r="H115" s="36">
        <v>1567.3500000000001</v>
      </c>
      <c r="I115" s="36">
        <v>1580.1499999999999</v>
      </c>
      <c r="J115" s="36">
        <v>1595.5500000000002</v>
      </c>
      <c r="K115" s="31">
        <v>1564.75</v>
      </c>
      <c r="L115" s="31">
        <v>1536.55</v>
      </c>
      <c r="M115" s="31">
        <v>51.67456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5075.95</v>
      </c>
      <c r="D116" s="36">
        <v>5074.3</v>
      </c>
      <c r="E116" s="36">
        <v>5006.6500000000005</v>
      </c>
      <c r="F116" s="36">
        <v>4937.3500000000004</v>
      </c>
      <c r="G116" s="36">
        <v>4869.7000000000007</v>
      </c>
      <c r="H116" s="36">
        <v>5143.6000000000004</v>
      </c>
      <c r="I116" s="36">
        <v>5211.25</v>
      </c>
      <c r="J116" s="36">
        <v>5280.55</v>
      </c>
      <c r="K116" s="31">
        <v>5141.95</v>
      </c>
      <c r="L116" s="31">
        <v>5005</v>
      </c>
      <c r="M116" s="31">
        <v>4.4436600000000004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1617.55</v>
      </c>
      <c r="D117" s="36">
        <v>1604.5666666666666</v>
      </c>
      <c r="E117" s="36">
        <v>1588.9833333333331</v>
      </c>
      <c r="F117" s="36">
        <v>1560.4166666666665</v>
      </c>
      <c r="G117" s="36">
        <v>1544.833333333333</v>
      </c>
      <c r="H117" s="36">
        <v>1633.1333333333332</v>
      </c>
      <c r="I117" s="36">
        <v>1648.7166666666667</v>
      </c>
      <c r="J117" s="36">
        <v>1677.2833333333333</v>
      </c>
      <c r="K117" s="31">
        <v>1620.15</v>
      </c>
      <c r="L117" s="31">
        <v>1576</v>
      </c>
      <c r="M117" s="31">
        <v>64.20684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3069.8</v>
      </c>
      <c r="D118" s="36">
        <v>3097.5666666666671</v>
      </c>
      <c r="E118" s="36">
        <v>2998.233333333334</v>
      </c>
      <c r="F118" s="36">
        <v>2926.666666666667</v>
      </c>
      <c r="G118" s="36">
        <v>2827.3333333333339</v>
      </c>
      <c r="H118" s="36">
        <v>3169.1333333333341</v>
      </c>
      <c r="I118" s="36">
        <v>3268.4666666666672</v>
      </c>
      <c r="J118" s="36">
        <v>3340.0333333333342</v>
      </c>
      <c r="K118" s="31">
        <v>3196.9</v>
      </c>
      <c r="L118" s="31">
        <v>3026</v>
      </c>
      <c r="M118" s="31">
        <v>11.68268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1198.7</v>
      </c>
      <c r="D119" s="36">
        <v>1192.8833333333332</v>
      </c>
      <c r="E119" s="36">
        <v>1174.2666666666664</v>
      </c>
      <c r="F119" s="36">
        <v>1149.8333333333333</v>
      </c>
      <c r="G119" s="36">
        <v>1131.2166666666665</v>
      </c>
      <c r="H119" s="36">
        <v>1217.3166666666664</v>
      </c>
      <c r="I119" s="36">
        <v>1235.9333333333332</v>
      </c>
      <c r="J119" s="36">
        <v>1260.3666666666663</v>
      </c>
      <c r="K119" s="31">
        <v>1211.5</v>
      </c>
      <c r="L119" s="31">
        <v>1168.45</v>
      </c>
      <c r="M119" s="31">
        <v>2.70547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512.04999999999995</v>
      </c>
      <c r="D120" s="36">
        <v>507.56666666666661</v>
      </c>
      <c r="E120" s="36">
        <v>498.73333333333323</v>
      </c>
      <c r="F120" s="36">
        <v>485.41666666666663</v>
      </c>
      <c r="G120" s="36">
        <v>476.58333333333326</v>
      </c>
      <c r="H120" s="36">
        <v>520.88333333333321</v>
      </c>
      <c r="I120" s="36">
        <v>529.71666666666658</v>
      </c>
      <c r="J120" s="36">
        <v>543.03333333333319</v>
      </c>
      <c r="K120" s="31">
        <v>516.4</v>
      </c>
      <c r="L120" s="31">
        <v>494.25</v>
      </c>
      <c r="M120" s="31">
        <v>33.552630000000001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812.9</v>
      </c>
      <c r="D121" s="36">
        <v>811.9666666666667</v>
      </c>
      <c r="E121" s="36">
        <v>800.93333333333339</v>
      </c>
      <c r="F121" s="36">
        <v>788.9666666666667</v>
      </c>
      <c r="G121" s="36">
        <v>777.93333333333339</v>
      </c>
      <c r="H121" s="36">
        <v>823.93333333333339</v>
      </c>
      <c r="I121" s="36">
        <v>834.9666666666667</v>
      </c>
      <c r="J121" s="36">
        <v>846.93333333333339</v>
      </c>
      <c r="K121" s="31">
        <v>823</v>
      </c>
      <c r="L121" s="31">
        <v>800</v>
      </c>
      <c r="M121" s="31">
        <v>20.4162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830.15</v>
      </c>
      <c r="D122" s="36">
        <v>821.83333333333337</v>
      </c>
      <c r="E122" s="36">
        <v>809.7166666666667</v>
      </c>
      <c r="F122" s="36">
        <v>789.2833333333333</v>
      </c>
      <c r="G122" s="36">
        <v>777.16666666666663</v>
      </c>
      <c r="H122" s="36">
        <v>842.26666666666677</v>
      </c>
      <c r="I122" s="36">
        <v>854.38333333333333</v>
      </c>
      <c r="J122" s="36">
        <v>874.81666666666683</v>
      </c>
      <c r="K122" s="31">
        <v>833.95</v>
      </c>
      <c r="L122" s="31">
        <v>801.4</v>
      </c>
      <c r="M122" s="31">
        <v>22.462350000000001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449.65</v>
      </c>
      <c r="D123" s="36">
        <v>451.95</v>
      </c>
      <c r="E123" s="36">
        <v>443.95</v>
      </c>
      <c r="F123" s="36">
        <v>438.25</v>
      </c>
      <c r="G123" s="36">
        <v>430.25</v>
      </c>
      <c r="H123" s="36">
        <v>457.65</v>
      </c>
      <c r="I123" s="36">
        <v>465.65</v>
      </c>
      <c r="J123" s="36">
        <v>471.34999999999997</v>
      </c>
      <c r="K123" s="31">
        <v>459.95</v>
      </c>
      <c r="L123" s="31">
        <v>446.25</v>
      </c>
      <c r="M123" s="31">
        <v>15.96904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1506.35</v>
      </c>
      <c r="D124" s="36">
        <v>1500.25</v>
      </c>
      <c r="E124" s="36">
        <v>1474.1</v>
      </c>
      <c r="F124" s="36">
        <v>1441.85</v>
      </c>
      <c r="G124" s="36">
        <v>1415.6999999999998</v>
      </c>
      <c r="H124" s="36">
        <v>1532.5</v>
      </c>
      <c r="I124" s="36">
        <v>1558.65</v>
      </c>
      <c r="J124" s="36">
        <v>1590.9</v>
      </c>
      <c r="K124" s="31">
        <v>1526.4</v>
      </c>
      <c r="L124" s="31">
        <v>1468</v>
      </c>
      <c r="M124" s="31">
        <v>7.8634199999999996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1759.75</v>
      </c>
      <c r="D125" s="36">
        <v>1750.0333333333335</v>
      </c>
      <c r="E125" s="36">
        <v>1728.116666666667</v>
      </c>
      <c r="F125" s="36">
        <v>1696.4833333333336</v>
      </c>
      <c r="G125" s="36">
        <v>1674.5666666666671</v>
      </c>
      <c r="H125" s="36">
        <v>1781.666666666667</v>
      </c>
      <c r="I125" s="36">
        <v>1803.5833333333335</v>
      </c>
      <c r="J125" s="36">
        <v>1835.2166666666669</v>
      </c>
      <c r="K125" s="31">
        <v>1771.95</v>
      </c>
      <c r="L125" s="31">
        <v>1718.4</v>
      </c>
      <c r="M125" s="31">
        <v>74.517120000000006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159.19999999999999</v>
      </c>
      <c r="D126" s="36">
        <v>161.9</v>
      </c>
      <c r="E126" s="36">
        <v>152.30000000000001</v>
      </c>
      <c r="F126" s="36">
        <v>145.4</v>
      </c>
      <c r="G126" s="36">
        <v>135.80000000000001</v>
      </c>
      <c r="H126" s="36">
        <v>168.8</v>
      </c>
      <c r="I126" s="36">
        <v>178.39999999999998</v>
      </c>
      <c r="J126" s="36">
        <v>185.3</v>
      </c>
      <c r="K126" s="31">
        <v>171.5</v>
      </c>
      <c r="L126" s="31">
        <v>155</v>
      </c>
      <c r="M126" s="31">
        <v>237.95169999999999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5285.75</v>
      </c>
      <c r="D127" s="36">
        <v>5240.7833333333338</v>
      </c>
      <c r="E127" s="36">
        <v>5181.9666666666672</v>
      </c>
      <c r="F127" s="36">
        <v>5078.1833333333334</v>
      </c>
      <c r="G127" s="36">
        <v>5019.3666666666668</v>
      </c>
      <c r="H127" s="36">
        <v>5344.5666666666675</v>
      </c>
      <c r="I127" s="36">
        <v>5403.383333333335</v>
      </c>
      <c r="J127" s="36">
        <v>5507.1666666666679</v>
      </c>
      <c r="K127" s="31">
        <v>5299.6</v>
      </c>
      <c r="L127" s="31">
        <v>5137</v>
      </c>
      <c r="M127" s="31">
        <v>1.46468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640.15</v>
      </c>
      <c r="D128" s="36">
        <v>639.86666666666667</v>
      </c>
      <c r="E128" s="36">
        <v>623.2833333333333</v>
      </c>
      <c r="F128" s="36">
        <v>606.41666666666663</v>
      </c>
      <c r="G128" s="36">
        <v>589.83333333333326</v>
      </c>
      <c r="H128" s="36">
        <v>656.73333333333335</v>
      </c>
      <c r="I128" s="36">
        <v>673.31666666666661</v>
      </c>
      <c r="J128" s="36">
        <v>690.18333333333339</v>
      </c>
      <c r="K128" s="31">
        <v>656.45</v>
      </c>
      <c r="L128" s="31">
        <v>623</v>
      </c>
      <c r="M128" s="31">
        <v>27.96433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5164.2</v>
      </c>
      <c r="D129" s="36">
        <v>5138.9333333333334</v>
      </c>
      <c r="E129" s="36">
        <v>5098.5166666666664</v>
      </c>
      <c r="F129" s="36">
        <v>5032.833333333333</v>
      </c>
      <c r="G129" s="36">
        <v>4992.4166666666661</v>
      </c>
      <c r="H129" s="36">
        <v>5204.6166666666668</v>
      </c>
      <c r="I129" s="36">
        <v>5245.0333333333328</v>
      </c>
      <c r="J129" s="36">
        <v>5310.7166666666672</v>
      </c>
      <c r="K129" s="31">
        <v>5179.3500000000004</v>
      </c>
      <c r="L129" s="31">
        <v>5073.25</v>
      </c>
      <c r="M129" s="31">
        <v>6.0811700000000002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3642.2</v>
      </c>
      <c r="D130" s="36">
        <v>3626.9</v>
      </c>
      <c r="E130" s="36">
        <v>3601.3500000000004</v>
      </c>
      <c r="F130" s="36">
        <v>3560.5000000000005</v>
      </c>
      <c r="G130" s="36">
        <v>3534.9500000000007</v>
      </c>
      <c r="H130" s="36">
        <v>3667.75</v>
      </c>
      <c r="I130" s="36">
        <v>3693.3</v>
      </c>
      <c r="J130" s="36">
        <v>3734.1499999999996</v>
      </c>
      <c r="K130" s="31">
        <v>3652.45</v>
      </c>
      <c r="L130" s="31">
        <v>3586.05</v>
      </c>
      <c r="M130" s="31">
        <v>15.00196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410.65</v>
      </c>
      <c r="D131" s="36">
        <v>411.09999999999997</v>
      </c>
      <c r="E131" s="36">
        <v>402.19999999999993</v>
      </c>
      <c r="F131" s="36">
        <v>393.74999999999994</v>
      </c>
      <c r="G131" s="36">
        <v>384.84999999999991</v>
      </c>
      <c r="H131" s="36">
        <v>419.54999999999995</v>
      </c>
      <c r="I131" s="36">
        <v>428.44999999999993</v>
      </c>
      <c r="J131" s="36">
        <v>436.9</v>
      </c>
      <c r="K131" s="31">
        <v>420</v>
      </c>
      <c r="L131" s="31">
        <v>402.65</v>
      </c>
      <c r="M131" s="31">
        <v>22.062180000000001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1010.3</v>
      </c>
      <c r="D132" s="36">
        <v>1014.5</v>
      </c>
      <c r="E132" s="36">
        <v>994.05</v>
      </c>
      <c r="F132" s="36">
        <v>977.8</v>
      </c>
      <c r="G132" s="36">
        <v>957.34999999999991</v>
      </c>
      <c r="H132" s="36">
        <v>1030.75</v>
      </c>
      <c r="I132" s="36">
        <v>1051.1999999999998</v>
      </c>
      <c r="J132" s="36">
        <v>1067.45</v>
      </c>
      <c r="K132" s="31">
        <v>1034.95</v>
      </c>
      <c r="L132" s="31">
        <v>998.25</v>
      </c>
      <c r="M132" s="31">
        <v>25.422899999999998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1665.4</v>
      </c>
      <c r="D133" s="36">
        <v>1663.4833333333333</v>
      </c>
      <c r="E133" s="36">
        <v>1645.2166666666667</v>
      </c>
      <c r="F133" s="36">
        <v>1625.0333333333333</v>
      </c>
      <c r="G133" s="36">
        <v>1606.7666666666667</v>
      </c>
      <c r="H133" s="36">
        <v>1683.6666666666667</v>
      </c>
      <c r="I133" s="36">
        <v>1701.9333333333336</v>
      </c>
      <c r="J133" s="36">
        <v>1722.1166666666668</v>
      </c>
      <c r="K133" s="31">
        <v>1681.75</v>
      </c>
      <c r="L133" s="31">
        <v>1643.3</v>
      </c>
      <c r="M133" s="31">
        <v>12.190950000000001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145740.1</v>
      </c>
      <c r="D134" s="36">
        <v>145296.68333333335</v>
      </c>
      <c r="E134" s="36">
        <v>144443.41666666669</v>
      </c>
      <c r="F134" s="36">
        <v>143146.73333333334</v>
      </c>
      <c r="G134" s="36">
        <v>142293.46666666667</v>
      </c>
      <c r="H134" s="36">
        <v>146593.3666666667</v>
      </c>
      <c r="I134" s="36">
        <v>147446.63333333336</v>
      </c>
      <c r="J134" s="36">
        <v>148743.31666666671</v>
      </c>
      <c r="K134" s="31">
        <v>146149.95000000001</v>
      </c>
      <c r="L134" s="31">
        <v>144000</v>
      </c>
      <c r="M134" s="31">
        <v>5.5149999999999998E-2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1196.6500000000001</v>
      </c>
      <c r="D135" s="36">
        <v>1176.2333333333333</v>
      </c>
      <c r="E135" s="36">
        <v>1146.4166666666667</v>
      </c>
      <c r="F135" s="36">
        <v>1096.1833333333334</v>
      </c>
      <c r="G135" s="36">
        <v>1066.3666666666668</v>
      </c>
      <c r="H135" s="36">
        <v>1226.4666666666667</v>
      </c>
      <c r="I135" s="36">
        <v>1256.2833333333333</v>
      </c>
      <c r="J135" s="36">
        <v>1306.5166666666667</v>
      </c>
      <c r="K135" s="31">
        <v>1206.05</v>
      </c>
      <c r="L135" s="31">
        <v>1126</v>
      </c>
      <c r="M135" s="31">
        <v>10.102119999999999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284.2</v>
      </c>
      <c r="D136" s="36">
        <v>284.43333333333334</v>
      </c>
      <c r="E136" s="36">
        <v>277.76666666666665</v>
      </c>
      <c r="F136" s="36">
        <v>271.33333333333331</v>
      </c>
      <c r="G136" s="36">
        <v>264.66666666666663</v>
      </c>
      <c r="H136" s="36">
        <v>290.86666666666667</v>
      </c>
      <c r="I136" s="36">
        <v>297.5333333333333</v>
      </c>
      <c r="J136" s="36">
        <v>303.9666666666667</v>
      </c>
      <c r="K136" s="31">
        <v>291.10000000000002</v>
      </c>
      <c r="L136" s="31">
        <v>278</v>
      </c>
      <c r="M136" s="31">
        <v>44.289209999999997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1970.65</v>
      </c>
      <c r="D137" s="36">
        <v>1957.5166666666667</v>
      </c>
      <c r="E137" s="36">
        <v>1935.1333333333332</v>
      </c>
      <c r="F137" s="36">
        <v>1899.6166666666666</v>
      </c>
      <c r="G137" s="36">
        <v>1877.2333333333331</v>
      </c>
      <c r="H137" s="36">
        <v>1993.0333333333333</v>
      </c>
      <c r="I137" s="36">
        <v>2015.416666666667</v>
      </c>
      <c r="J137" s="36">
        <v>2050.9333333333334</v>
      </c>
      <c r="K137" s="31">
        <v>1979.9</v>
      </c>
      <c r="L137" s="31">
        <v>1922</v>
      </c>
      <c r="M137" s="31">
        <v>16.731829999999999</v>
      </c>
      <c r="N137" s="1"/>
      <c r="O137" s="1"/>
    </row>
    <row r="138" spans="1:15" ht="12.75" customHeight="1">
      <c r="A138" s="51">
        <v>129</v>
      </c>
      <c r="B138" s="53" t="s">
        <v>842</v>
      </c>
      <c r="C138" s="31">
        <v>2141</v>
      </c>
      <c r="D138" s="36">
        <v>2153.1</v>
      </c>
      <c r="E138" s="36">
        <v>2105.8999999999996</v>
      </c>
      <c r="F138" s="36">
        <v>2070.7999999999997</v>
      </c>
      <c r="G138" s="36">
        <v>2023.5999999999995</v>
      </c>
      <c r="H138" s="36">
        <v>2188.1999999999998</v>
      </c>
      <c r="I138" s="36">
        <v>2235.3999999999996</v>
      </c>
      <c r="J138" s="36">
        <v>2270.5</v>
      </c>
      <c r="K138" s="31">
        <v>2200.3000000000002</v>
      </c>
      <c r="L138" s="31">
        <v>2118</v>
      </c>
      <c r="M138" s="31">
        <v>2.33772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505.65</v>
      </c>
      <c r="D139" s="36">
        <v>507.25</v>
      </c>
      <c r="E139" s="36">
        <v>502.45000000000005</v>
      </c>
      <c r="F139" s="36">
        <v>499.25000000000006</v>
      </c>
      <c r="G139" s="36">
        <v>494.4500000000001</v>
      </c>
      <c r="H139" s="36">
        <v>510.45</v>
      </c>
      <c r="I139" s="36">
        <v>515.25</v>
      </c>
      <c r="J139" s="36">
        <v>518.44999999999993</v>
      </c>
      <c r="K139" s="31">
        <v>512.04999999999995</v>
      </c>
      <c r="L139" s="31">
        <v>504.05</v>
      </c>
      <c r="M139" s="31">
        <v>12.624320000000001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11567.05</v>
      </c>
      <c r="D140" s="36">
        <v>11588.15</v>
      </c>
      <c r="E140" s="36">
        <v>11497.3</v>
      </c>
      <c r="F140" s="36">
        <v>11427.55</v>
      </c>
      <c r="G140" s="36">
        <v>11336.699999999999</v>
      </c>
      <c r="H140" s="36">
        <v>11657.9</v>
      </c>
      <c r="I140" s="36">
        <v>11748.750000000002</v>
      </c>
      <c r="J140" s="36">
        <v>11818.5</v>
      </c>
      <c r="K140" s="31">
        <v>11679</v>
      </c>
      <c r="L140" s="31">
        <v>11518.4</v>
      </c>
      <c r="M140" s="31">
        <v>6.3954199999999997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980.55</v>
      </c>
      <c r="D141" s="36">
        <v>975.68333333333339</v>
      </c>
      <c r="E141" s="36">
        <v>967.26666666666677</v>
      </c>
      <c r="F141" s="36">
        <v>953.98333333333335</v>
      </c>
      <c r="G141" s="36">
        <v>945.56666666666672</v>
      </c>
      <c r="H141" s="36">
        <v>988.96666666666681</v>
      </c>
      <c r="I141" s="36">
        <v>997.38333333333333</v>
      </c>
      <c r="J141" s="36">
        <v>1010.6666666666669</v>
      </c>
      <c r="K141" s="31">
        <v>984.1</v>
      </c>
      <c r="L141" s="31">
        <v>962.4</v>
      </c>
      <c r="M141" s="31">
        <v>4.6204499999999999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759.5</v>
      </c>
      <c r="D142" s="36">
        <v>750.58333333333337</v>
      </c>
      <c r="E142" s="36">
        <v>736.41666666666674</v>
      </c>
      <c r="F142" s="36">
        <v>713.33333333333337</v>
      </c>
      <c r="G142" s="36">
        <v>699.16666666666674</v>
      </c>
      <c r="H142" s="36">
        <v>773.66666666666674</v>
      </c>
      <c r="I142" s="36">
        <v>787.83333333333348</v>
      </c>
      <c r="J142" s="36">
        <v>810.91666666666674</v>
      </c>
      <c r="K142" s="31">
        <v>764.75</v>
      </c>
      <c r="L142" s="31">
        <v>727.5</v>
      </c>
      <c r="M142" s="31">
        <v>46.645470000000003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2057.65</v>
      </c>
      <c r="D143" s="36">
        <v>2062.4</v>
      </c>
      <c r="E143" s="36">
        <v>2033.25</v>
      </c>
      <c r="F143" s="36">
        <v>2008.85</v>
      </c>
      <c r="G143" s="36">
        <v>1979.6999999999998</v>
      </c>
      <c r="H143" s="36">
        <v>2086.8000000000002</v>
      </c>
      <c r="I143" s="36">
        <v>2115.9500000000007</v>
      </c>
      <c r="J143" s="36">
        <v>2140.3500000000004</v>
      </c>
      <c r="K143" s="31">
        <v>2091.5500000000002</v>
      </c>
      <c r="L143" s="31">
        <v>2038</v>
      </c>
      <c r="M143" s="31">
        <v>5.1636899999999999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70.099999999999994</v>
      </c>
      <c r="D144" s="36">
        <v>70.133333333333326</v>
      </c>
      <c r="E144" s="36">
        <v>68.966666666666654</v>
      </c>
      <c r="F144" s="36">
        <v>67.833333333333329</v>
      </c>
      <c r="G144" s="36">
        <v>66.666666666666657</v>
      </c>
      <c r="H144" s="36">
        <v>71.266666666666652</v>
      </c>
      <c r="I144" s="36">
        <v>72.433333333333337</v>
      </c>
      <c r="J144" s="36">
        <v>73.566666666666649</v>
      </c>
      <c r="K144" s="31">
        <v>71.3</v>
      </c>
      <c r="L144" s="31">
        <v>69</v>
      </c>
      <c r="M144" s="31">
        <v>62.335090000000001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2523.1999999999998</v>
      </c>
      <c r="D145" s="36">
        <v>2506.2999999999997</v>
      </c>
      <c r="E145" s="36">
        <v>2477.8999999999996</v>
      </c>
      <c r="F145" s="36">
        <v>2432.6</v>
      </c>
      <c r="G145" s="36">
        <v>2404.1999999999998</v>
      </c>
      <c r="H145" s="36">
        <v>2551.5999999999995</v>
      </c>
      <c r="I145" s="36">
        <v>2580</v>
      </c>
      <c r="J145" s="36">
        <v>2625.2999999999993</v>
      </c>
      <c r="K145" s="31">
        <v>2534.6999999999998</v>
      </c>
      <c r="L145" s="31">
        <v>2461</v>
      </c>
      <c r="M145" s="31">
        <v>4.4796500000000004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1392.7</v>
      </c>
      <c r="D146" s="36">
        <v>1386.6499999999999</v>
      </c>
      <c r="E146" s="36">
        <v>1351.9999999999998</v>
      </c>
      <c r="F146" s="36">
        <v>1311.3</v>
      </c>
      <c r="G146" s="36">
        <v>1276.6499999999999</v>
      </c>
      <c r="H146" s="36">
        <v>1427.3499999999997</v>
      </c>
      <c r="I146" s="36">
        <v>1461.9999999999998</v>
      </c>
      <c r="J146" s="36">
        <v>1502.6999999999996</v>
      </c>
      <c r="K146" s="31">
        <v>1421.3</v>
      </c>
      <c r="L146" s="31">
        <v>1345.95</v>
      </c>
      <c r="M146" s="31">
        <v>28.95758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91.5</v>
      </c>
      <c r="D147" s="36">
        <v>92.600000000000009</v>
      </c>
      <c r="E147" s="36">
        <v>89.700000000000017</v>
      </c>
      <c r="F147" s="36">
        <v>87.9</v>
      </c>
      <c r="G147" s="36">
        <v>85.000000000000014</v>
      </c>
      <c r="H147" s="36">
        <v>94.40000000000002</v>
      </c>
      <c r="I147" s="36">
        <v>97.300000000000026</v>
      </c>
      <c r="J147" s="36">
        <v>99.100000000000023</v>
      </c>
      <c r="K147" s="31">
        <v>95.5</v>
      </c>
      <c r="L147" s="31">
        <v>90.8</v>
      </c>
      <c r="M147" s="31">
        <v>1201.7483400000001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240.95</v>
      </c>
      <c r="D148" s="36">
        <v>240.58333333333334</v>
      </c>
      <c r="E148" s="36">
        <v>235.9666666666667</v>
      </c>
      <c r="F148" s="36">
        <v>230.98333333333335</v>
      </c>
      <c r="G148" s="36">
        <v>226.3666666666667</v>
      </c>
      <c r="H148" s="36">
        <v>245.56666666666669</v>
      </c>
      <c r="I148" s="36">
        <v>250.18333333333331</v>
      </c>
      <c r="J148" s="36">
        <v>255.16666666666669</v>
      </c>
      <c r="K148" s="31">
        <v>245.2</v>
      </c>
      <c r="L148" s="31">
        <v>235.6</v>
      </c>
      <c r="M148" s="31">
        <v>131.36957000000001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351.95</v>
      </c>
      <c r="D149" s="36">
        <v>352.13333333333338</v>
      </c>
      <c r="E149" s="36">
        <v>344.81666666666678</v>
      </c>
      <c r="F149" s="36">
        <v>337.68333333333339</v>
      </c>
      <c r="G149" s="36">
        <v>330.36666666666679</v>
      </c>
      <c r="H149" s="36">
        <v>359.26666666666677</v>
      </c>
      <c r="I149" s="36">
        <v>366.58333333333337</v>
      </c>
      <c r="J149" s="36">
        <v>373.71666666666675</v>
      </c>
      <c r="K149" s="31">
        <v>359.45</v>
      </c>
      <c r="L149" s="31">
        <v>345</v>
      </c>
      <c r="M149" s="31">
        <v>131.20921000000001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3025.55</v>
      </c>
      <c r="D150" s="36">
        <v>3026.5166666666664</v>
      </c>
      <c r="E150" s="36">
        <v>2999.0333333333328</v>
      </c>
      <c r="F150" s="36">
        <v>2972.5166666666664</v>
      </c>
      <c r="G150" s="36">
        <v>2945.0333333333328</v>
      </c>
      <c r="H150" s="36">
        <v>3053.0333333333328</v>
      </c>
      <c r="I150" s="36">
        <v>3080.5166666666664</v>
      </c>
      <c r="J150" s="36">
        <v>3107.0333333333328</v>
      </c>
      <c r="K150" s="31">
        <v>3054</v>
      </c>
      <c r="L150" s="31">
        <v>3000</v>
      </c>
      <c r="M150" s="31">
        <v>2.2317900000000002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2533.0500000000002</v>
      </c>
      <c r="D151" s="36">
        <v>2536.0166666666669</v>
      </c>
      <c r="E151" s="36">
        <v>2505.2833333333338</v>
      </c>
      <c r="F151" s="36">
        <v>2477.5166666666669</v>
      </c>
      <c r="G151" s="36">
        <v>2446.7833333333338</v>
      </c>
      <c r="H151" s="36">
        <v>2563.7833333333338</v>
      </c>
      <c r="I151" s="36">
        <v>2594.5166666666664</v>
      </c>
      <c r="J151" s="36">
        <v>2622.2833333333338</v>
      </c>
      <c r="K151" s="31">
        <v>2566.75</v>
      </c>
      <c r="L151" s="31">
        <v>2508.25</v>
      </c>
      <c r="M151" s="31">
        <v>9.9163999999999994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1354.2</v>
      </c>
      <c r="D152" s="36">
        <v>1354.5833333333333</v>
      </c>
      <c r="E152" s="36">
        <v>1334.1666666666665</v>
      </c>
      <c r="F152" s="36">
        <v>1314.1333333333332</v>
      </c>
      <c r="G152" s="36">
        <v>1293.7166666666665</v>
      </c>
      <c r="H152" s="36">
        <v>1374.6166666666666</v>
      </c>
      <c r="I152" s="36">
        <v>1395.0333333333331</v>
      </c>
      <c r="J152" s="36">
        <v>1415.0666666666666</v>
      </c>
      <c r="K152" s="31">
        <v>1375</v>
      </c>
      <c r="L152" s="31">
        <v>1334.55</v>
      </c>
      <c r="M152" s="31">
        <v>3.5308099999999998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280.25</v>
      </c>
      <c r="D153" s="36">
        <v>279.36666666666662</v>
      </c>
      <c r="E153" s="36">
        <v>274.43333333333322</v>
      </c>
      <c r="F153" s="36">
        <v>268.61666666666662</v>
      </c>
      <c r="G153" s="36">
        <v>263.68333333333322</v>
      </c>
      <c r="H153" s="36">
        <v>285.18333333333322</v>
      </c>
      <c r="I153" s="36">
        <v>290.11666666666662</v>
      </c>
      <c r="J153" s="36">
        <v>295.93333333333322</v>
      </c>
      <c r="K153" s="31">
        <v>284.3</v>
      </c>
      <c r="L153" s="31">
        <v>273.55</v>
      </c>
      <c r="M153" s="31">
        <v>168.07149000000001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633.85</v>
      </c>
      <c r="D154" s="36">
        <v>632.94999999999993</v>
      </c>
      <c r="E154" s="36">
        <v>618.89999999999986</v>
      </c>
      <c r="F154" s="36">
        <v>603.94999999999993</v>
      </c>
      <c r="G154" s="36">
        <v>589.89999999999986</v>
      </c>
      <c r="H154" s="36">
        <v>647.89999999999986</v>
      </c>
      <c r="I154" s="36">
        <v>661.94999999999982</v>
      </c>
      <c r="J154" s="36">
        <v>676.89999999999986</v>
      </c>
      <c r="K154" s="31">
        <v>647</v>
      </c>
      <c r="L154" s="31">
        <v>618</v>
      </c>
      <c r="M154" s="31">
        <v>65.007469999999998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393.05</v>
      </c>
      <c r="D155" s="36">
        <v>393.76666666666671</v>
      </c>
      <c r="E155" s="36">
        <v>383.38333333333344</v>
      </c>
      <c r="F155" s="36">
        <v>373.71666666666675</v>
      </c>
      <c r="G155" s="36">
        <v>363.33333333333348</v>
      </c>
      <c r="H155" s="36">
        <v>403.43333333333339</v>
      </c>
      <c r="I155" s="36">
        <v>413.81666666666672</v>
      </c>
      <c r="J155" s="36">
        <v>423.48333333333335</v>
      </c>
      <c r="K155" s="31">
        <v>404.15</v>
      </c>
      <c r="L155" s="31">
        <v>384.1</v>
      </c>
      <c r="M155" s="31">
        <v>29.57807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1067.95</v>
      </c>
      <c r="D156" s="36">
        <v>1066.7166666666669</v>
      </c>
      <c r="E156" s="36">
        <v>1052.0333333333338</v>
      </c>
      <c r="F156" s="36">
        <v>1036.1166666666668</v>
      </c>
      <c r="G156" s="36">
        <v>1021.4333333333336</v>
      </c>
      <c r="H156" s="36">
        <v>1082.6333333333339</v>
      </c>
      <c r="I156" s="36">
        <v>1097.3166666666668</v>
      </c>
      <c r="J156" s="36">
        <v>1113.233333333334</v>
      </c>
      <c r="K156" s="31">
        <v>1081.4000000000001</v>
      </c>
      <c r="L156" s="31">
        <v>1050.8</v>
      </c>
      <c r="M156" s="31">
        <v>14.16647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3653</v>
      </c>
      <c r="D157" s="36">
        <v>3631.1166666666663</v>
      </c>
      <c r="E157" s="36">
        <v>3602.3333333333326</v>
      </c>
      <c r="F157" s="36">
        <v>3551.6666666666661</v>
      </c>
      <c r="G157" s="36">
        <v>3522.8833333333323</v>
      </c>
      <c r="H157" s="36">
        <v>3681.7833333333328</v>
      </c>
      <c r="I157" s="36">
        <v>3710.5666666666666</v>
      </c>
      <c r="J157" s="36">
        <v>3761.2333333333331</v>
      </c>
      <c r="K157" s="31">
        <v>3659.9</v>
      </c>
      <c r="L157" s="31">
        <v>3580.45</v>
      </c>
      <c r="M157" s="31">
        <v>2.6351100000000001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35709.5</v>
      </c>
      <c r="D158" s="36">
        <v>35613.583333333336</v>
      </c>
      <c r="E158" s="36">
        <v>35477.166666666672</v>
      </c>
      <c r="F158" s="36">
        <v>35244.833333333336</v>
      </c>
      <c r="G158" s="36">
        <v>35108.416666666672</v>
      </c>
      <c r="H158" s="36">
        <v>35845.916666666672</v>
      </c>
      <c r="I158" s="36">
        <v>35982.333333333343</v>
      </c>
      <c r="J158" s="36">
        <v>36214.666666666672</v>
      </c>
      <c r="K158" s="31">
        <v>35750</v>
      </c>
      <c r="L158" s="31">
        <v>35381.25</v>
      </c>
      <c r="M158" s="31">
        <v>0.15679000000000001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1528.1</v>
      </c>
      <c r="D159" s="36">
        <v>1541.7166666666665</v>
      </c>
      <c r="E159" s="36">
        <v>1503.4333333333329</v>
      </c>
      <c r="F159" s="36">
        <v>1478.7666666666664</v>
      </c>
      <c r="G159" s="36">
        <v>1440.4833333333329</v>
      </c>
      <c r="H159" s="36">
        <v>1566.383333333333</v>
      </c>
      <c r="I159" s="36">
        <v>1604.6666666666663</v>
      </c>
      <c r="J159" s="36">
        <v>1629.333333333333</v>
      </c>
      <c r="K159" s="31">
        <v>1580</v>
      </c>
      <c r="L159" s="31">
        <v>1517.05</v>
      </c>
      <c r="M159" s="31">
        <v>2.76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8365.15</v>
      </c>
      <c r="D160" s="36">
        <v>8258.8000000000011</v>
      </c>
      <c r="E160" s="36">
        <v>8131.4500000000025</v>
      </c>
      <c r="F160" s="36">
        <v>7897.7500000000018</v>
      </c>
      <c r="G160" s="36">
        <v>7770.4000000000033</v>
      </c>
      <c r="H160" s="36">
        <v>8492.5000000000018</v>
      </c>
      <c r="I160" s="36">
        <v>8619.85</v>
      </c>
      <c r="J160" s="36">
        <v>8853.5500000000011</v>
      </c>
      <c r="K160" s="31">
        <v>8386.15</v>
      </c>
      <c r="L160" s="31">
        <v>8025.1</v>
      </c>
      <c r="M160" s="31">
        <v>3.2517499999999999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285.7</v>
      </c>
      <c r="D161" s="36">
        <v>286.26666666666665</v>
      </c>
      <c r="E161" s="36">
        <v>279.73333333333329</v>
      </c>
      <c r="F161" s="36">
        <v>273.76666666666665</v>
      </c>
      <c r="G161" s="36">
        <v>267.23333333333329</v>
      </c>
      <c r="H161" s="36">
        <v>292.23333333333329</v>
      </c>
      <c r="I161" s="36">
        <v>298.76666666666659</v>
      </c>
      <c r="J161" s="36">
        <v>304.73333333333329</v>
      </c>
      <c r="K161" s="31">
        <v>292.8</v>
      </c>
      <c r="L161" s="31">
        <v>280.3</v>
      </c>
      <c r="M161" s="31">
        <v>50.109180000000002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2831.55</v>
      </c>
      <c r="D162" s="36">
        <v>2789.5166666666664</v>
      </c>
      <c r="E162" s="36">
        <v>2739.0333333333328</v>
      </c>
      <c r="F162" s="36">
        <v>2646.5166666666664</v>
      </c>
      <c r="G162" s="36">
        <v>2596.0333333333328</v>
      </c>
      <c r="H162" s="36">
        <v>2882.0333333333328</v>
      </c>
      <c r="I162" s="36">
        <v>2932.5166666666664</v>
      </c>
      <c r="J162" s="36">
        <v>3025.0333333333328</v>
      </c>
      <c r="K162" s="31">
        <v>2840</v>
      </c>
      <c r="L162" s="31">
        <v>2697</v>
      </c>
      <c r="M162" s="31">
        <v>15.74389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886.1</v>
      </c>
      <c r="D163" s="36">
        <v>891.95000000000016</v>
      </c>
      <c r="E163" s="36">
        <v>858.70000000000027</v>
      </c>
      <c r="F163" s="36">
        <v>831.30000000000007</v>
      </c>
      <c r="G163" s="36">
        <v>798.05000000000018</v>
      </c>
      <c r="H163" s="36">
        <v>919.35000000000036</v>
      </c>
      <c r="I163" s="36">
        <v>952.60000000000014</v>
      </c>
      <c r="J163" s="36">
        <v>980.00000000000045</v>
      </c>
      <c r="K163" s="31">
        <v>925.2</v>
      </c>
      <c r="L163" s="31">
        <v>864.55</v>
      </c>
      <c r="M163" s="31">
        <v>26.288910000000001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4880.3</v>
      </c>
      <c r="D164" s="36">
        <v>4874.7</v>
      </c>
      <c r="E164" s="36">
        <v>4810.5999999999995</v>
      </c>
      <c r="F164" s="36">
        <v>4740.8999999999996</v>
      </c>
      <c r="G164" s="36">
        <v>4676.7999999999993</v>
      </c>
      <c r="H164" s="36">
        <v>4944.3999999999996</v>
      </c>
      <c r="I164" s="36">
        <v>5008.5</v>
      </c>
      <c r="J164" s="36">
        <v>5078.2</v>
      </c>
      <c r="K164" s="31">
        <v>4938.8</v>
      </c>
      <c r="L164" s="31">
        <v>4805</v>
      </c>
      <c r="M164" s="31">
        <v>4.83453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442.4</v>
      </c>
      <c r="D165" s="36">
        <v>447.68333333333334</v>
      </c>
      <c r="E165" s="36">
        <v>434.16666666666669</v>
      </c>
      <c r="F165" s="36">
        <v>425.93333333333334</v>
      </c>
      <c r="G165" s="36">
        <v>412.41666666666669</v>
      </c>
      <c r="H165" s="36">
        <v>455.91666666666669</v>
      </c>
      <c r="I165" s="36">
        <v>469.43333333333334</v>
      </c>
      <c r="J165" s="36">
        <v>477.66666666666669</v>
      </c>
      <c r="K165" s="31">
        <v>461.2</v>
      </c>
      <c r="L165" s="31">
        <v>439.45</v>
      </c>
      <c r="M165" s="31">
        <v>23.917459999999998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424.2</v>
      </c>
      <c r="D166" s="36">
        <v>423.5</v>
      </c>
      <c r="E166" s="36">
        <v>414.7</v>
      </c>
      <c r="F166" s="36">
        <v>405.2</v>
      </c>
      <c r="G166" s="36">
        <v>396.4</v>
      </c>
      <c r="H166" s="36">
        <v>433</v>
      </c>
      <c r="I166" s="36">
        <v>441.79999999999995</v>
      </c>
      <c r="J166" s="36">
        <v>451.3</v>
      </c>
      <c r="K166" s="31">
        <v>432.3</v>
      </c>
      <c r="L166" s="31">
        <v>414</v>
      </c>
      <c r="M166" s="31">
        <v>192.32334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293.7</v>
      </c>
      <c r="D167" s="36">
        <v>291.7</v>
      </c>
      <c r="E167" s="36">
        <v>288.5</v>
      </c>
      <c r="F167" s="36">
        <v>283.3</v>
      </c>
      <c r="G167" s="36">
        <v>280.10000000000002</v>
      </c>
      <c r="H167" s="36">
        <v>296.89999999999998</v>
      </c>
      <c r="I167" s="36">
        <v>300.09999999999991</v>
      </c>
      <c r="J167" s="36">
        <v>305.29999999999995</v>
      </c>
      <c r="K167" s="31">
        <v>294.89999999999998</v>
      </c>
      <c r="L167" s="31">
        <v>286.5</v>
      </c>
      <c r="M167" s="31">
        <v>159.69435999999999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1195.3499999999999</v>
      </c>
      <c r="D168" s="36">
        <v>1195.6000000000001</v>
      </c>
      <c r="E168" s="36">
        <v>1179.7500000000002</v>
      </c>
      <c r="F168" s="36">
        <v>1164.1500000000001</v>
      </c>
      <c r="G168" s="36">
        <v>1148.3000000000002</v>
      </c>
      <c r="H168" s="36">
        <v>1211.2000000000003</v>
      </c>
      <c r="I168" s="36">
        <v>1227.0500000000002</v>
      </c>
      <c r="J168" s="36">
        <v>1242.6500000000003</v>
      </c>
      <c r="K168" s="31">
        <v>1211.45</v>
      </c>
      <c r="L168" s="31">
        <v>1180</v>
      </c>
      <c r="M168" s="31">
        <v>5.7914700000000003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15662.35</v>
      </c>
      <c r="D169" s="36">
        <v>15720.9</v>
      </c>
      <c r="E169" s="36">
        <v>15569.449999999999</v>
      </c>
      <c r="F169" s="36">
        <v>15476.55</v>
      </c>
      <c r="G169" s="36">
        <v>15325.099999999999</v>
      </c>
      <c r="H169" s="36">
        <v>15813.8</v>
      </c>
      <c r="I169" s="36">
        <v>15965.25</v>
      </c>
      <c r="J169" s="36">
        <v>16058.15</v>
      </c>
      <c r="K169" s="31">
        <v>15872.35</v>
      </c>
      <c r="L169" s="31">
        <v>15628</v>
      </c>
      <c r="M169" s="31">
        <v>3.5290000000000002E-2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130.35</v>
      </c>
      <c r="D170" s="36">
        <v>128.88333333333333</v>
      </c>
      <c r="E170" s="36">
        <v>127.06666666666666</v>
      </c>
      <c r="F170" s="36">
        <v>123.78333333333333</v>
      </c>
      <c r="G170" s="36">
        <v>121.96666666666667</v>
      </c>
      <c r="H170" s="36">
        <v>132.16666666666666</v>
      </c>
      <c r="I170" s="36">
        <v>133.98333333333332</v>
      </c>
      <c r="J170" s="36">
        <v>137.26666666666665</v>
      </c>
      <c r="K170" s="31">
        <v>130.69999999999999</v>
      </c>
      <c r="L170" s="31">
        <v>125.6</v>
      </c>
      <c r="M170" s="31">
        <v>829.89653999999996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469.6</v>
      </c>
      <c r="D171" s="36">
        <v>471.2</v>
      </c>
      <c r="E171" s="36">
        <v>461.4</v>
      </c>
      <c r="F171" s="36">
        <v>453.2</v>
      </c>
      <c r="G171" s="36">
        <v>443.4</v>
      </c>
      <c r="H171" s="36">
        <v>479.4</v>
      </c>
      <c r="I171" s="36">
        <v>489.20000000000005</v>
      </c>
      <c r="J171" s="36">
        <v>497.4</v>
      </c>
      <c r="K171" s="31">
        <v>481</v>
      </c>
      <c r="L171" s="31">
        <v>463</v>
      </c>
      <c r="M171" s="31">
        <v>201.62209999999999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237.55</v>
      </c>
      <c r="D172" s="36">
        <v>237.35</v>
      </c>
      <c r="E172" s="36">
        <v>232.25</v>
      </c>
      <c r="F172" s="36">
        <v>226.95000000000002</v>
      </c>
      <c r="G172" s="36">
        <v>221.85000000000002</v>
      </c>
      <c r="H172" s="36">
        <v>242.64999999999998</v>
      </c>
      <c r="I172" s="36">
        <v>247.74999999999994</v>
      </c>
      <c r="J172" s="36">
        <v>253.04999999999995</v>
      </c>
      <c r="K172" s="31">
        <v>242.45</v>
      </c>
      <c r="L172" s="31">
        <v>232.05</v>
      </c>
      <c r="M172" s="31">
        <v>93.294150000000002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3006</v>
      </c>
      <c r="D173" s="36">
        <v>2993.6666666666665</v>
      </c>
      <c r="E173" s="36">
        <v>2969.333333333333</v>
      </c>
      <c r="F173" s="36">
        <v>2932.6666666666665</v>
      </c>
      <c r="G173" s="36">
        <v>2908.333333333333</v>
      </c>
      <c r="H173" s="36">
        <v>3030.333333333333</v>
      </c>
      <c r="I173" s="36">
        <v>3054.6666666666661</v>
      </c>
      <c r="J173" s="36">
        <v>3091.333333333333</v>
      </c>
      <c r="K173" s="31">
        <v>3018</v>
      </c>
      <c r="L173" s="31">
        <v>2957</v>
      </c>
      <c r="M173" s="31">
        <v>39.028379999999999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702.2</v>
      </c>
      <c r="D174" s="36">
        <v>705.0333333333333</v>
      </c>
      <c r="E174" s="36">
        <v>695.16666666666663</v>
      </c>
      <c r="F174" s="36">
        <v>688.13333333333333</v>
      </c>
      <c r="G174" s="36">
        <v>678.26666666666665</v>
      </c>
      <c r="H174" s="36">
        <v>712.06666666666661</v>
      </c>
      <c r="I174" s="36">
        <v>721.93333333333339</v>
      </c>
      <c r="J174" s="36">
        <v>728.96666666666658</v>
      </c>
      <c r="K174" s="31">
        <v>714.9</v>
      </c>
      <c r="L174" s="31">
        <v>698</v>
      </c>
      <c r="M174" s="31">
        <v>17.724440000000001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1520.4</v>
      </c>
      <c r="D175" s="36">
        <v>1510.4333333333334</v>
      </c>
      <c r="E175" s="36">
        <v>1496.9666666666667</v>
      </c>
      <c r="F175" s="36">
        <v>1473.5333333333333</v>
      </c>
      <c r="G175" s="36">
        <v>1460.0666666666666</v>
      </c>
      <c r="H175" s="36">
        <v>1533.8666666666668</v>
      </c>
      <c r="I175" s="36">
        <v>1547.3333333333335</v>
      </c>
      <c r="J175" s="36">
        <v>1570.7666666666669</v>
      </c>
      <c r="K175" s="31">
        <v>1523.9</v>
      </c>
      <c r="L175" s="31">
        <v>1487</v>
      </c>
      <c r="M175" s="31">
        <v>15.68041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2411.6999999999998</v>
      </c>
      <c r="D176" s="36">
        <v>2397.25</v>
      </c>
      <c r="E176" s="36">
        <v>2378.5</v>
      </c>
      <c r="F176" s="36">
        <v>2345.3000000000002</v>
      </c>
      <c r="G176" s="36">
        <v>2326.5500000000002</v>
      </c>
      <c r="H176" s="36">
        <v>2430.4499999999998</v>
      </c>
      <c r="I176" s="36">
        <v>2449.1999999999998</v>
      </c>
      <c r="J176" s="36">
        <v>2482.3999999999996</v>
      </c>
      <c r="K176" s="31">
        <v>2416</v>
      </c>
      <c r="L176" s="31">
        <v>2364.0500000000002</v>
      </c>
      <c r="M176" s="31">
        <v>2.32307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120.85</v>
      </c>
      <c r="D177" s="36">
        <v>120.83333333333333</v>
      </c>
      <c r="E177" s="36">
        <v>117.86666666666666</v>
      </c>
      <c r="F177" s="36">
        <v>114.88333333333333</v>
      </c>
      <c r="G177" s="36">
        <v>111.91666666666666</v>
      </c>
      <c r="H177" s="36">
        <v>123.81666666666666</v>
      </c>
      <c r="I177" s="36">
        <v>126.78333333333333</v>
      </c>
      <c r="J177" s="36">
        <v>129.76666666666665</v>
      </c>
      <c r="K177" s="31">
        <v>123.8</v>
      </c>
      <c r="L177" s="31">
        <v>117.85</v>
      </c>
      <c r="M177" s="31">
        <v>4633.23045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24754.25</v>
      </c>
      <c r="D178" s="36">
        <v>24779.850000000002</v>
      </c>
      <c r="E178" s="36">
        <v>24432.400000000005</v>
      </c>
      <c r="F178" s="36">
        <v>24110.550000000003</v>
      </c>
      <c r="G178" s="36">
        <v>23763.100000000006</v>
      </c>
      <c r="H178" s="36">
        <v>25101.700000000004</v>
      </c>
      <c r="I178" s="36">
        <v>25449.15</v>
      </c>
      <c r="J178" s="36">
        <v>25771.000000000004</v>
      </c>
      <c r="K178" s="31">
        <v>25127.3</v>
      </c>
      <c r="L178" s="31">
        <v>24458</v>
      </c>
      <c r="M178" s="31">
        <v>0.33595999999999998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2374.6</v>
      </c>
      <c r="D179" s="36">
        <v>2392.1666666666665</v>
      </c>
      <c r="E179" s="36">
        <v>2331.333333333333</v>
      </c>
      <c r="F179" s="36">
        <v>2288.0666666666666</v>
      </c>
      <c r="G179" s="36">
        <v>2227.2333333333331</v>
      </c>
      <c r="H179" s="36">
        <v>2435.4333333333329</v>
      </c>
      <c r="I179" s="36">
        <v>2496.266666666666</v>
      </c>
      <c r="J179" s="36">
        <v>2539.5333333333328</v>
      </c>
      <c r="K179" s="31">
        <v>2453</v>
      </c>
      <c r="L179" s="31">
        <v>2348.9</v>
      </c>
      <c r="M179" s="31">
        <v>13.48944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4708.55</v>
      </c>
      <c r="D180" s="36">
        <v>4694.55</v>
      </c>
      <c r="E180" s="36">
        <v>4644.1000000000004</v>
      </c>
      <c r="F180" s="36">
        <v>4579.6500000000005</v>
      </c>
      <c r="G180" s="36">
        <v>4529.2000000000007</v>
      </c>
      <c r="H180" s="36">
        <v>4759</v>
      </c>
      <c r="I180" s="36">
        <v>4809.4499999999989</v>
      </c>
      <c r="J180" s="36">
        <v>4873.8999999999996</v>
      </c>
      <c r="K180" s="31">
        <v>4745</v>
      </c>
      <c r="L180" s="31">
        <v>4630.1000000000004</v>
      </c>
      <c r="M180" s="31">
        <v>1.7288300000000001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681.3</v>
      </c>
      <c r="D181" s="36">
        <v>677.05000000000007</v>
      </c>
      <c r="E181" s="36">
        <v>667.40000000000009</v>
      </c>
      <c r="F181" s="36">
        <v>653.5</v>
      </c>
      <c r="G181" s="36">
        <v>643.85</v>
      </c>
      <c r="H181" s="36">
        <v>690.95000000000016</v>
      </c>
      <c r="I181" s="36">
        <v>700.6</v>
      </c>
      <c r="J181" s="36">
        <v>714.50000000000023</v>
      </c>
      <c r="K181" s="31">
        <v>686.7</v>
      </c>
      <c r="L181" s="31">
        <v>663.15</v>
      </c>
      <c r="M181" s="31">
        <v>12.827120000000001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783.9</v>
      </c>
      <c r="D182" s="36">
        <v>782.36666666666667</v>
      </c>
      <c r="E182" s="36">
        <v>774.43333333333339</v>
      </c>
      <c r="F182" s="36">
        <v>764.9666666666667</v>
      </c>
      <c r="G182" s="36">
        <v>757.03333333333342</v>
      </c>
      <c r="H182" s="36">
        <v>791.83333333333337</v>
      </c>
      <c r="I182" s="36">
        <v>799.76666666666654</v>
      </c>
      <c r="J182" s="36">
        <v>809.23333333333335</v>
      </c>
      <c r="K182" s="31">
        <v>790.3</v>
      </c>
      <c r="L182" s="31">
        <v>772.9</v>
      </c>
      <c r="M182" s="31">
        <v>267.10525000000001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139.05000000000001</v>
      </c>
      <c r="D183" s="36">
        <v>138.08333333333334</v>
      </c>
      <c r="E183" s="36">
        <v>134.16666666666669</v>
      </c>
      <c r="F183" s="36">
        <v>129.28333333333333</v>
      </c>
      <c r="G183" s="36">
        <v>125.36666666666667</v>
      </c>
      <c r="H183" s="36">
        <v>142.9666666666667</v>
      </c>
      <c r="I183" s="36">
        <v>146.88333333333338</v>
      </c>
      <c r="J183" s="36">
        <v>151.76666666666671</v>
      </c>
      <c r="K183" s="31">
        <v>142</v>
      </c>
      <c r="L183" s="31">
        <v>133.19999999999999</v>
      </c>
      <c r="M183" s="31">
        <v>609.77882999999997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1604</v>
      </c>
      <c r="D184" s="36">
        <v>1592.3833333333332</v>
      </c>
      <c r="E184" s="36">
        <v>1578.0166666666664</v>
      </c>
      <c r="F184" s="36">
        <v>1552.0333333333333</v>
      </c>
      <c r="G184" s="36">
        <v>1537.6666666666665</v>
      </c>
      <c r="H184" s="36">
        <v>1618.3666666666663</v>
      </c>
      <c r="I184" s="36">
        <v>1632.7333333333331</v>
      </c>
      <c r="J184" s="36">
        <v>1658.7166666666662</v>
      </c>
      <c r="K184" s="31">
        <v>1606.75</v>
      </c>
      <c r="L184" s="31">
        <v>1566.4</v>
      </c>
      <c r="M184" s="31">
        <v>17.610320000000002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615.9</v>
      </c>
      <c r="D185" s="36">
        <v>619.83333333333337</v>
      </c>
      <c r="E185" s="36">
        <v>593.66666666666674</v>
      </c>
      <c r="F185" s="36">
        <v>571.43333333333339</v>
      </c>
      <c r="G185" s="36">
        <v>545.26666666666677</v>
      </c>
      <c r="H185" s="36">
        <v>642.06666666666672</v>
      </c>
      <c r="I185" s="36">
        <v>668.23333333333346</v>
      </c>
      <c r="J185" s="36">
        <v>690.4666666666667</v>
      </c>
      <c r="K185" s="31">
        <v>646</v>
      </c>
      <c r="L185" s="31">
        <v>597.6</v>
      </c>
      <c r="M185" s="31">
        <v>10.26553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688.1</v>
      </c>
      <c r="D186" s="36">
        <v>686.5333333333333</v>
      </c>
      <c r="E186" s="36">
        <v>680.16666666666663</v>
      </c>
      <c r="F186" s="36">
        <v>672.23333333333335</v>
      </c>
      <c r="G186" s="36">
        <v>665.86666666666667</v>
      </c>
      <c r="H186" s="36">
        <v>694.46666666666658</v>
      </c>
      <c r="I186" s="36">
        <v>700.83333333333337</v>
      </c>
      <c r="J186" s="36">
        <v>708.76666666666654</v>
      </c>
      <c r="K186" s="31">
        <v>692.9</v>
      </c>
      <c r="L186" s="31">
        <v>678.6</v>
      </c>
      <c r="M186" s="31">
        <v>21.02975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2280</v>
      </c>
      <c r="D187" s="36">
        <v>2268.7666666666664</v>
      </c>
      <c r="E187" s="36">
        <v>2242.333333333333</v>
      </c>
      <c r="F187" s="36">
        <v>2204.6666666666665</v>
      </c>
      <c r="G187" s="36">
        <v>2178.2333333333331</v>
      </c>
      <c r="H187" s="36">
        <v>2306.4333333333329</v>
      </c>
      <c r="I187" s="36">
        <v>2332.8666666666663</v>
      </c>
      <c r="J187" s="36">
        <v>2370.5333333333328</v>
      </c>
      <c r="K187" s="31">
        <v>2295.1999999999998</v>
      </c>
      <c r="L187" s="31">
        <v>2231.1</v>
      </c>
      <c r="M187" s="31">
        <v>12.48715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1178.45</v>
      </c>
      <c r="D188" s="36">
        <v>1142.95</v>
      </c>
      <c r="E188" s="36">
        <v>1083.0500000000002</v>
      </c>
      <c r="F188" s="36">
        <v>987.65000000000009</v>
      </c>
      <c r="G188" s="36">
        <v>927.75000000000023</v>
      </c>
      <c r="H188" s="36">
        <v>1238.3500000000001</v>
      </c>
      <c r="I188" s="36">
        <v>1298.2500000000002</v>
      </c>
      <c r="J188" s="36">
        <v>1393.65</v>
      </c>
      <c r="K188" s="31">
        <v>1202.8499999999999</v>
      </c>
      <c r="L188" s="31">
        <v>1047.55</v>
      </c>
      <c r="M188" s="31">
        <v>189.67589000000001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1991.9</v>
      </c>
      <c r="D189" s="36">
        <v>1978.6500000000003</v>
      </c>
      <c r="E189" s="36">
        <v>1953.3500000000006</v>
      </c>
      <c r="F189" s="36">
        <v>1914.8000000000002</v>
      </c>
      <c r="G189" s="36">
        <v>1889.5000000000005</v>
      </c>
      <c r="H189" s="36">
        <v>2017.2000000000007</v>
      </c>
      <c r="I189" s="36">
        <v>2042.5000000000005</v>
      </c>
      <c r="J189" s="36">
        <v>2081.0500000000011</v>
      </c>
      <c r="K189" s="31">
        <v>2003.95</v>
      </c>
      <c r="L189" s="31">
        <v>1940.1</v>
      </c>
      <c r="M189" s="31">
        <v>9.3500999999999994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4064.3</v>
      </c>
      <c r="D190" s="36">
        <v>4031.5833333333335</v>
      </c>
      <c r="E190" s="36">
        <v>3991.166666666667</v>
      </c>
      <c r="F190" s="36">
        <v>3918.0333333333333</v>
      </c>
      <c r="G190" s="36">
        <v>3877.6166666666668</v>
      </c>
      <c r="H190" s="36">
        <v>4104.7166666666672</v>
      </c>
      <c r="I190" s="36">
        <v>4145.1333333333341</v>
      </c>
      <c r="J190" s="36">
        <v>4218.2666666666673</v>
      </c>
      <c r="K190" s="31">
        <v>4072</v>
      </c>
      <c r="L190" s="31">
        <v>3958.45</v>
      </c>
      <c r="M190" s="31">
        <v>17.442039999999999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1220.05</v>
      </c>
      <c r="D191" s="36">
        <v>1211.6833333333334</v>
      </c>
      <c r="E191" s="36">
        <v>1200.3666666666668</v>
      </c>
      <c r="F191" s="36">
        <v>1180.6833333333334</v>
      </c>
      <c r="G191" s="36">
        <v>1169.3666666666668</v>
      </c>
      <c r="H191" s="36">
        <v>1231.3666666666668</v>
      </c>
      <c r="I191" s="36">
        <v>1242.6833333333334</v>
      </c>
      <c r="J191" s="36">
        <v>1262.3666666666668</v>
      </c>
      <c r="K191" s="31">
        <v>1223</v>
      </c>
      <c r="L191" s="31">
        <v>1192</v>
      </c>
      <c r="M191" s="31">
        <v>13.672599999999999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7602.3</v>
      </c>
      <c r="D192" s="36">
        <v>7622.1000000000013</v>
      </c>
      <c r="E192" s="36">
        <v>7520.3000000000029</v>
      </c>
      <c r="F192" s="36">
        <v>7438.300000000002</v>
      </c>
      <c r="G192" s="36">
        <v>7336.5000000000036</v>
      </c>
      <c r="H192" s="36">
        <v>7704.1000000000022</v>
      </c>
      <c r="I192" s="36">
        <v>7805.9</v>
      </c>
      <c r="J192" s="36">
        <v>7887.9000000000015</v>
      </c>
      <c r="K192" s="31">
        <v>7723.9</v>
      </c>
      <c r="L192" s="31">
        <v>7540.1</v>
      </c>
      <c r="M192" s="31">
        <v>1.0652200000000001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678.7</v>
      </c>
      <c r="D193" s="36">
        <v>677.5333333333333</v>
      </c>
      <c r="E193" s="36">
        <v>671.26666666666665</v>
      </c>
      <c r="F193" s="36">
        <v>663.83333333333337</v>
      </c>
      <c r="G193" s="36">
        <v>657.56666666666672</v>
      </c>
      <c r="H193" s="36">
        <v>684.96666666666658</v>
      </c>
      <c r="I193" s="36">
        <v>691.23333333333323</v>
      </c>
      <c r="J193" s="36">
        <v>698.66666666666652</v>
      </c>
      <c r="K193" s="31">
        <v>683.8</v>
      </c>
      <c r="L193" s="31">
        <v>670.1</v>
      </c>
      <c r="M193" s="31">
        <v>21.90307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1017.65</v>
      </c>
      <c r="D194" s="36">
        <v>1019.1</v>
      </c>
      <c r="E194" s="36">
        <v>1007.55</v>
      </c>
      <c r="F194" s="36">
        <v>997.44999999999993</v>
      </c>
      <c r="G194" s="36">
        <v>985.89999999999986</v>
      </c>
      <c r="H194" s="36">
        <v>1029.2</v>
      </c>
      <c r="I194" s="36">
        <v>1040.75</v>
      </c>
      <c r="J194" s="36">
        <v>1050.8500000000001</v>
      </c>
      <c r="K194" s="31">
        <v>1030.6500000000001</v>
      </c>
      <c r="L194" s="31">
        <v>1009</v>
      </c>
      <c r="M194" s="31">
        <v>142.14823000000001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394.95</v>
      </c>
      <c r="D195" s="36">
        <v>392.41666666666669</v>
      </c>
      <c r="E195" s="36">
        <v>387.23333333333335</v>
      </c>
      <c r="F195" s="36">
        <v>379.51666666666665</v>
      </c>
      <c r="G195" s="36">
        <v>374.33333333333331</v>
      </c>
      <c r="H195" s="36">
        <v>400.13333333333338</v>
      </c>
      <c r="I195" s="36">
        <v>405.31666666666666</v>
      </c>
      <c r="J195" s="36">
        <v>413.03333333333342</v>
      </c>
      <c r="K195" s="31">
        <v>397.6</v>
      </c>
      <c r="L195" s="31">
        <v>384.7</v>
      </c>
      <c r="M195" s="31">
        <v>157.95532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151.6</v>
      </c>
      <c r="D196" s="36">
        <v>150.71666666666667</v>
      </c>
      <c r="E196" s="36">
        <v>148.78333333333333</v>
      </c>
      <c r="F196" s="36">
        <v>145.96666666666667</v>
      </c>
      <c r="G196" s="36">
        <v>144.03333333333333</v>
      </c>
      <c r="H196" s="36">
        <v>153.53333333333333</v>
      </c>
      <c r="I196" s="36">
        <v>155.46666666666667</v>
      </c>
      <c r="J196" s="36">
        <v>158.28333333333333</v>
      </c>
      <c r="K196" s="31">
        <v>152.65</v>
      </c>
      <c r="L196" s="31">
        <v>147.9</v>
      </c>
      <c r="M196" s="31">
        <v>517.82443999999998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1271</v>
      </c>
      <c r="D197" s="36">
        <v>1265.1499999999999</v>
      </c>
      <c r="E197" s="36">
        <v>1255.9499999999998</v>
      </c>
      <c r="F197" s="36">
        <v>1240.8999999999999</v>
      </c>
      <c r="G197" s="36">
        <v>1231.6999999999998</v>
      </c>
      <c r="H197" s="36">
        <v>1280.1999999999998</v>
      </c>
      <c r="I197" s="36">
        <v>1289.4000000000001</v>
      </c>
      <c r="J197" s="36">
        <v>1304.4499999999998</v>
      </c>
      <c r="K197" s="31">
        <v>1274.3499999999999</v>
      </c>
      <c r="L197" s="31">
        <v>1250.0999999999999</v>
      </c>
      <c r="M197" s="31">
        <v>20.6435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802.1</v>
      </c>
      <c r="D198" s="36">
        <v>810.0333333333333</v>
      </c>
      <c r="E198" s="36">
        <v>788.71666666666658</v>
      </c>
      <c r="F198" s="36">
        <v>775.33333333333326</v>
      </c>
      <c r="G198" s="36">
        <v>754.01666666666654</v>
      </c>
      <c r="H198" s="36">
        <v>823.41666666666663</v>
      </c>
      <c r="I198" s="36">
        <v>844.73333333333323</v>
      </c>
      <c r="J198" s="36">
        <v>858.11666666666667</v>
      </c>
      <c r="K198" s="31">
        <v>831.35</v>
      </c>
      <c r="L198" s="31">
        <v>796.65</v>
      </c>
      <c r="M198" s="31">
        <v>18.451789999999999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3810.75</v>
      </c>
      <c r="D199" s="36">
        <v>3776.15</v>
      </c>
      <c r="E199" s="36">
        <v>3737.3</v>
      </c>
      <c r="F199" s="36">
        <v>3663.85</v>
      </c>
      <c r="G199" s="36">
        <v>3625</v>
      </c>
      <c r="H199" s="36">
        <v>3849.6000000000004</v>
      </c>
      <c r="I199" s="36">
        <v>3888.45</v>
      </c>
      <c r="J199" s="36">
        <v>3961.9000000000005</v>
      </c>
      <c r="K199" s="31">
        <v>3815</v>
      </c>
      <c r="L199" s="31">
        <v>3702.7</v>
      </c>
      <c r="M199" s="31">
        <v>7.6560199999999998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2691.2</v>
      </c>
      <c r="D200" s="36">
        <v>2692.0666666666662</v>
      </c>
      <c r="E200" s="36">
        <v>2641.5333333333324</v>
      </c>
      <c r="F200" s="36">
        <v>2591.8666666666663</v>
      </c>
      <c r="G200" s="36">
        <v>2541.3333333333326</v>
      </c>
      <c r="H200" s="36">
        <v>2741.7333333333322</v>
      </c>
      <c r="I200" s="36">
        <v>2792.266666666666</v>
      </c>
      <c r="J200" s="36">
        <v>2841.933333333332</v>
      </c>
      <c r="K200" s="31">
        <v>2742.6</v>
      </c>
      <c r="L200" s="31">
        <v>2642.4</v>
      </c>
      <c r="M200" s="31">
        <v>5.3887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1161.75</v>
      </c>
      <c r="D201" s="36">
        <v>1158.45</v>
      </c>
      <c r="E201" s="36">
        <v>1142.9000000000001</v>
      </c>
      <c r="F201" s="36">
        <v>1124.05</v>
      </c>
      <c r="G201" s="36">
        <v>1108.5</v>
      </c>
      <c r="H201" s="36">
        <v>1177.3000000000002</v>
      </c>
      <c r="I201" s="36">
        <v>1192.8499999999999</v>
      </c>
      <c r="J201" s="36">
        <v>1211.7000000000003</v>
      </c>
      <c r="K201" s="31">
        <v>1174</v>
      </c>
      <c r="L201" s="31">
        <v>1139.5999999999999</v>
      </c>
      <c r="M201" s="31">
        <v>10.1706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3872</v>
      </c>
      <c r="D202" s="36">
        <v>3838.7000000000003</v>
      </c>
      <c r="E202" s="36">
        <v>3783.5500000000006</v>
      </c>
      <c r="F202" s="36">
        <v>3695.1000000000004</v>
      </c>
      <c r="G202" s="36">
        <v>3639.9500000000007</v>
      </c>
      <c r="H202" s="36">
        <v>3927.1500000000005</v>
      </c>
      <c r="I202" s="36">
        <v>3982.3</v>
      </c>
      <c r="J202" s="36">
        <v>4070.7500000000005</v>
      </c>
      <c r="K202" s="31">
        <v>3893.85</v>
      </c>
      <c r="L202" s="31">
        <v>3750.25</v>
      </c>
      <c r="M202" s="31">
        <v>10.096780000000001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3543.05</v>
      </c>
      <c r="D203" s="36">
        <v>3540.9333333333329</v>
      </c>
      <c r="E203" s="36">
        <v>3503.266666666666</v>
      </c>
      <c r="F203" s="36">
        <v>3463.4833333333331</v>
      </c>
      <c r="G203" s="36">
        <v>3425.8166666666662</v>
      </c>
      <c r="H203" s="36">
        <v>3580.7166666666658</v>
      </c>
      <c r="I203" s="36">
        <v>3618.3833333333328</v>
      </c>
      <c r="J203" s="36">
        <v>3658.1666666666656</v>
      </c>
      <c r="K203" s="31">
        <v>3578.6</v>
      </c>
      <c r="L203" s="31">
        <v>3501.15</v>
      </c>
      <c r="M203" s="31">
        <v>2.1115400000000002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473.2</v>
      </c>
      <c r="D204" s="36">
        <v>471.73333333333335</v>
      </c>
      <c r="E204" s="36">
        <v>465.9666666666667</v>
      </c>
      <c r="F204" s="36">
        <v>458.73333333333335</v>
      </c>
      <c r="G204" s="36">
        <v>452.9666666666667</v>
      </c>
      <c r="H204" s="36">
        <v>478.9666666666667</v>
      </c>
      <c r="I204" s="36">
        <v>484.73333333333335</v>
      </c>
      <c r="J204" s="36">
        <v>491.9666666666667</v>
      </c>
      <c r="K204" s="31">
        <v>477.5</v>
      </c>
      <c r="L204" s="31">
        <v>464.5</v>
      </c>
      <c r="M204" s="31">
        <v>32.132930000000002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9641.0499999999993</v>
      </c>
      <c r="D205" s="36">
        <v>9695.7666666666664</v>
      </c>
      <c r="E205" s="36">
        <v>9477.2833333333328</v>
      </c>
      <c r="F205" s="36">
        <v>9313.5166666666664</v>
      </c>
      <c r="G205" s="36">
        <v>9095.0333333333328</v>
      </c>
      <c r="H205" s="36">
        <v>9859.5333333333328</v>
      </c>
      <c r="I205" s="36">
        <v>10078.016666666666</v>
      </c>
      <c r="J205" s="36">
        <v>10241.783333333333</v>
      </c>
      <c r="K205" s="31">
        <v>9914.25</v>
      </c>
      <c r="L205" s="31">
        <v>9532</v>
      </c>
      <c r="M205" s="31">
        <v>5.3482500000000002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155</v>
      </c>
      <c r="D206" s="36">
        <v>155.53333333333333</v>
      </c>
      <c r="E206" s="36">
        <v>152.46666666666667</v>
      </c>
      <c r="F206" s="36">
        <v>149.93333333333334</v>
      </c>
      <c r="G206" s="36">
        <v>146.86666666666667</v>
      </c>
      <c r="H206" s="36">
        <v>158.06666666666666</v>
      </c>
      <c r="I206" s="36">
        <v>161.13333333333333</v>
      </c>
      <c r="J206" s="36">
        <v>163.66666666666666</v>
      </c>
      <c r="K206" s="31">
        <v>158.6</v>
      </c>
      <c r="L206" s="31">
        <v>153</v>
      </c>
      <c r="M206" s="31">
        <v>274.99977999999999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1714.05</v>
      </c>
      <c r="D207" s="36">
        <v>1702.5666666666668</v>
      </c>
      <c r="E207" s="36">
        <v>1685.3833333333337</v>
      </c>
      <c r="F207" s="36">
        <v>1656.7166666666669</v>
      </c>
      <c r="G207" s="36">
        <v>1639.5333333333338</v>
      </c>
      <c r="H207" s="36">
        <v>1731.2333333333336</v>
      </c>
      <c r="I207" s="36">
        <v>1748.4166666666665</v>
      </c>
      <c r="J207" s="36">
        <v>1777.0833333333335</v>
      </c>
      <c r="K207" s="31">
        <v>1719.75</v>
      </c>
      <c r="L207" s="31">
        <v>1673.9</v>
      </c>
      <c r="M207" s="31">
        <v>1.4280999999999999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1153.3</v>
      </c>
      <c r="D208" s="36">
        <v>1144.6333333333332</v>
      </c>
      <c r="E208" s="36">
        <v>1131.7166666666665</v>
      </c>
      <c r="F208" s="36">
        <v>1110.1333333333332</v>
      </c>
      <c r="G208" s="36">
        <v>1097.2166666666665</v>
      </c>
      <c r="H208" s="36">
        <v>1166.2166666666665</v>
      </c>
      <c r="I208" s="36">
        <v>1179.1333333333334</v>
      </c>
      <c r="J208" s="36">
        <v>1200.7166666666665</v>
      </c>
      <c r="K208" s="31">
        <v>1157.55</v>
      </c>
      <c r="L208" s="31">
        <v>1123.05</v>
      </c>
      <c r="M208" s="31">
        <v>9.7450200000000002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1433.85</v>
      </c>
      <c r="D209" s="36">
        <v>1414.5166666666667</v>
      </c>
      <c r="E209" s="36">
        <v>1381.3333333333333</v>
      </c>
      <c r="F209" s="36">
        <v>1328.8166666666666</v>
      </c>
      <c r="G209" s="36">
        <v>1295.6333333333332</v>
      </c>
      <c r="H209" s="36">
        <v>1467.0333333333333</v>
      </c>
      <c r="I209" s="36">
        <v>1500.2166666666667</v>
      </c>
      <c r="J209" s="36">
        <v>1552.7333333333333</v>
      </c>
      <c r="K209" s="31">
        <v>1447.7</v>
      </c>
      <c r="L209" s="31">
        <v>1362</v>
      </c>
      <c r="M209" s="31">
        <v>29.48329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282.45</v>
      </c>
      <c r="D210" s="36">
        <v>282.23333333333335</v>
      </c>
      <c r="E210" s="36">
        <v>275.2166666666667</v>
      </c>
      <c r="F210" s="36">
        <v>267.98333333333335</v>
      </c>
      <c r="G210" s="36">
        <v>260.9666666666667</v>
      </c>
      <c r="H210" s="36">
        <v>289.4666666666667</v>
      </c>
      <c r="I210" s="36">
        <v>296.48333333333335</v>
      </c>
      <c r="J210" s="36">
        <v>303.7166666666667</v>
      </c>
      <c r="K210" s="31">
        <v>289.25</v>
      </c>
      <c r="L210" s="31">
        <v>275</v>
      </c>
      <c r="M210" s="31">
        <v>139.4443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14.1</v>
      </c>
      <c r="D211" s="36">
        <v>14.1</v>
      </c>
      <c r="E211" s="36">
        <v>13.799999999999999</v>
      </c>
      <c r="F211" s="36">
        <v>13.5</v>
      </c>
      <c r="G211" s="36">
        <v>13.2</v>
      </c>
      <c r="H211" s="36">
        <v>14.399999999999999</v>
      </c>
      <c r="I211" s="36">
        <v>14.7</v>
      </c>
      <c r="J211" s="36">
        <v>14.999999999999998</v>
      </c>
      <c r="K211" s="31">
        <v>14.4</v>
      </c>
      <c r="L211" s="31">
        <v>13.8</v>
      </c>
      <c r="M211" s="31">
        <v>3807.4352399999998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1061.95</v>
      </c>
      <c r="D212" s="36">
        <v>1061.0166666666667</v>
      </c>
      <c r="E212" s="36">
        <v>1044.3333333333333</v>
      </c>
      <c r="F212" s="36">
        <v>1026.7166666666667</v>
      </c>
      <c r="G212" s="36">
        <v>1010.0333333333333</v>
      </c>
      <c r="H212" s="36">
        <v>1078.6333333333332</v>
      </c>
      <c r="I212" s="36">
        <v>1095.3166666666666</v>
      </c>
      <c r="J212" s="36">
        <v>1112.9333333333332</v>
      </c>
      <c r="K212" s="31">
        <v>1077.7</v>
      </c>
      <c r="L212" s="31">
        <v>1043.4000000000001</v>
      </c>
      <c r="M212" s="31">
        <v>14.43427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513.15</v>
      </c>
      <c r="D213" s="36">
        <v>509.33333333333331</v>
      </c>
      <c r="E213" s="36">
        <v>503.81666666666661</v>
      </c>
      <c r="F213" s="36">
        <v>494.48333333333329</v>
      </c>
      <c r="G213" s="36">
        <v>488.96666666666658</v>
      </c>
      <c r="H213" s="36">
        <v>518.66666666666663</v>
      </c>
      <c r="I213" s="36">
        <v>524.18333333333339</v>
      </c>
      <c r="J213" s="36">
        <v>533.51666666666665</v>
      </c>
      <c r="K213" s="31">
        <v>514.85</v>
      </c>
      <c r="L213" s="31">
        <v>500</v>
      </c>
      <c r="M213" s="31">
        <v>55.459609999999998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23.6</v>
      </c>
      <c r="D214" s="36">
        <v>23.866666666666664</v>
      </c>
      <c r="E214" s="36">
        <v>23.233333333333327</v>
      </c>
      <c r="F214" s="36">
        <v>22.866666666666664</v>
      </c>
      <c r="G214" s="36">
        <v>22.233333333333327</v>
      </c>
      <c r="H214" s="36">
        <v>24.233333333333327</v>
      </c>
      <c r="I214" s="36">
        <v>24.86666666666666</v>
      </c>
      <c r="J214" s="36">
        <v>25.233333333333327</v>
      </c>
      <c r="K214" s="31">
        <v>24.5</v>
      </c>
      <c r="L214" s="31">
        <v>23.5</v>
      </c>
      <c r="M214" s="31">
        <v>3106.2540199999999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154.05000000000001</v>
      </c>
      <c r="D215" s="36">
        <v>153.45000000000002</v>
      </c>
      <c r="E215" s="36">
        <v>150.60000000000002</v>
      </c>
      <c r="F215" s="36">
        <v>147.15</v>
      </c>
      <c r="G215" s="36">
        <v>144.30000000000001</v>
      </c>
      <c r="H215" s="36">
        <v>156.90000000000003</v>
      </c>
      <c r="I215" s="36">
        <v>159.75</v>
      </c>
      <c r="J215" s="36">
        <v>163.20000000000005</v>
      </c>
      <c r="K215" s="31">
        <v>156.30000000000001</v>
      </c>
      <c r="L215" s="31">
        <v>150</v>
      </c>
      <c r="M215" s="31">
        <v>161.47540000000001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161.55000000000001</v>
      </c>
      <c r="D216" s="36">
        <v>161.15</v>
      </c>
      <c r="E216" s="36">
        <v>157.9</v>
      </c>
      <c r="F216" s="36">
        <v>154.25</v>
      </c>
      <c r="G216" s="36">
        <v>151</v>
      </c>
      <c r="H216" s="36">
        <v>164.8</v>
      </c>
      <c r="I216" s="36">
        <v>168.05</v>
      </c>
      <c r="J216" s="36">
        <v>171.70000000000002</v>
      </c>
      <c r="K216" s="31">
        <v>164.4</v>
      </c>
      <c r="L216" s="31">
        <v>157.5</v>
      </c>
      <c r="M216" s="31">
        <v>956.21547999999996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961.85</v>
      </c>
      <c r="D217" s="36">
        <v>953.69999999999993</v>
      </c>
      <c r="E217" s="36">
        <v>942.49999999999989</v>
      </c>
      <c r="F217" s="36">
        <v>923.15</v>
      </c>
      <c r="G217" s="36">
        <v>911.94999999999993</v>
      </c>
      <c r="H217" s="36">
        <v>973.04999999999984</v>
      </c>
      <c r="I217" s="36">
        <v>984.24999999999989</v>
      </c>
      <c r="J217" s="36">
        <v>1003.5999999999998</v>
      </c>
      <c r="K217" s="31">
        <v>964.9</v>
      </c>
      <c r="L217" s="31">
        <v>934.35</v>
      </c>
      <c r="M217" s="31">
        <v>8.4011700000000005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45"/>
      <c r="B1" s="346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45358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9" t="s">
        <v>16</v>
      </c>
      <c r="B9" s="341" t="s">
        <v>18</v>
      </c>
      <c r="C9" s="344" t="s">
        <v>20</v>
      </c>
      <c r="D9" s="344" t="s">
        <v>21</v>
      </c>
      <c r="E9" s="336" t="s">
        <v>22</v>
      </c>
      <c r="F9" s="337"/>
      <c r="G9" s="338"/>
      <c r="H9" s="336" t="s">
        <v>23</v>
      </c>
      <c r="I9" s="337"/>
      <c r="J9" s="338"/>
      <c r="K9" s="26"/>
      <c r="L9" s="27"/>
      <c r="M9" s="48"/>
      <c r="N9" s="1"/>
      <c r="O9" s="1"/>
    </row>
    <row r="10" spans="1:15" ht="42.75" customHeight="1">
      <c r="A10" s="340"/>
      <c r="B10" s="343"/>
      <c r="C10" s="343"/>
      <c r="D10" s="34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696.25</v>
      </c>
      <c r="D11" s="36">
        <v>702.01666666666677</v>
      </c>
      <c r="E11" s="36">
        <v>686.43333333333351</v>
      </c>
      <c r="F11" s="36">
        <v>676.61666666666679</v>
      </c>
      <c r="G11" s="36">
        <v>661.03333333333353</v>
      </c>
      <c r="H11" s="36">
        <v>711.83333333333348</v>
      </c>
      <c r="I11" s="36">
        <v>727.41666666666674</v>
      </c>
      <c r="J11" s="36">
        <v>737.23333333333346</v>
      </c>
      <c r="K11" s="31">
        <v>717.6</v>
      </c>
      <c r="L11" s="31">
        <v>692.2</v>
      </c>
      <c r="M11" s="31">
        <v>2.4704199999999998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30323.7</v>
      </c>
      <c r="D12" s="36">
        <v>30328.066666666669</v>
      </c>
      <c r="E12" s="36">
        <v>30111.733333333337</v>
      </c>
      <c r="F12" s="36">
        <v>29899.766666666666</v>
      </c>
      <c r="G12" s="36">
        <v>29683.433333333334</v>
      </c>
      <c r="H12" s="36">
        <v>30540.03333333334</v>
      </c>
      <c r="I12" s="36">
        <v>30756.366666666676</v>
      </c>
      <c r="J12" s="36">
        <v>30968.333333333343</v>
      </c>
      <c r="K12" s="31">
        <v>30544.400000000001</v>
      </c>
      <c r="L12" s="31">
        <v>30116.1</v>
      </c>
      <c r="M12" s="31">
        <v>2.7689999999999999E-2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5700.7</v>
      </c>
      <c r="D13" s="36">
        <v>5669.7166666666672</v>
      </c>
      <c r="E13" s="36">
        <v>5619.4333333333343</v>
      </c>
      <c r="F13" s="36">
        <v>5538.166666666667</v>
      </c>
      <c r="G13" s="36">
        <v>5487.8833333333341</v>
      </c>
      <c r="H13" s="36">
        <v>5750.9833333333345</v>
      </c>
      <c r="I13" s="36">
        <v>5801.2666666666673</v>
      </c>
      <c r="J13" s="36">
        <v>5882.5333333333347</v>
      </c>
      <c r="K13" s="31">
        <v>5720</v>
      </c>
      <c r="L13" s="31">
        <v>5588.45</v>
      </c>
      <c r="M13" s="31">
        <v>4.0130499999999998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2642</v>
      </c>
      <c r="D14" s="36">
        <v>2637.45</v>
      </c>
      <c r="E14" s="36">
        <v>2601.4999999999995</v>
      </c>
      <c r="F14" s="36">
        <v>2560.9999999999995</v>
      </c>
      <c r="G14" s="36">
        <v>2525.0499999999993</v>
      </c>
      <c r="H14" s="36">
        <v>2677.95</v>
      </c>
      <c r="I14" s="36">
        <v>2713.9000000000005</v>
      </c>
      <c r="J14" s="36">
        <v>2754.4</v>
      </c>
      <c r="K14" s="31">
        <v>2673.4</v>
      </c>
      <c r="L14" s="31">
        <v>2596.9499999999998</v>
      </c>
      <c r="M14" s="31">
        <v>2.1735500000000001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3653.4</v>
      </c>
      <c r="D15" s="36">
        <v>3666.9</v>
      </c>
      <c r="E15" s="36">
        <v>3598.8</v>
      </c>
      <c r="F15" s="36">
        <v>3544.2000000000003</v>
      </c>
      <c r="G15" s="36">
        <v>3476.1000000000004</v>
      </c>
      <c r="H15" s="36">
        <v>3721.5</v>
      </c>
      <c r="I15" s="36">
        <v>3789.5999999999995</v>
      </c>
      <c r="J15" s="36">
        <v>3844.2</v>
      </c>
      <c r="K15" s="31">
        <v>3735</v>
      </c>
      <c r="L15" s="31">
        <v>3612.3</v>
      </c>
      <c r="M15" s="31">
        <v>0.58779999999999999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1555.25</v>
      </c>
      <c r="D16" s="36">
        <v>1547.2</v>
      </c>
      <c r="E16" s="36">
        <v>1531.65</v>
      </c>
      <c r="F16" s="36">
        <v>1508.05</v>
      </c>
      <c r="G16" s="36">
        <v>1492.5</v>
      </c>
      <c r="H16" s="36">
        <v>1570.8000000000002</v>
      </c>
      <c r="I16" s="36">
        <v>1586.35</v>
      </c>
      <c r="J16" s="36">
        <v>1609.9500000000003</v>
      </c>
      <c r="K16" s="31">
        <v>1562.75</v>
      </c>
      <c r="L16" s="31">
        <v>1523.6</v>
      </c>
      <c r="M16" s="31">
        <v>4.8413899999999996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566.79999999999995</v>
      </c>
      <c r="D17" s="36">
        <v>569.81666666666672</v>
      </c>
      <c r="E17" s="36">
        <v>561.43333333333339</v>
      </c>
      <c r="F17" s="36">
        <v>556.06666666666672</v>
      </c>
      <c r="G17" s="36">
        <v>547.68333333333339</v>
      </c>
      <c r="H17" s="36">
        <v>575.18333333333339</v>
      </c>
      <c r="I17" s="36">
        <v>583.56666666666683</v>
      </c>
      <c r="J17" s="36">
        <v>588.93333333333339</v>
      </c>
      <c r="K17" s="31">
        <v>578.20000000000005</v>
      </c>
      <c r="L17" s="31">
        <v>564.45000000000005</v>
      </c>
      <c r="M17" s="31">
        <v>36.556510000000003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481.5</v>
      </c>
      <c r="D18" s="36">
        <v>483.31666666666666</v>
      </c>
      <c r="E18" s="36">
        <v>474.43333333333334</v>
      </c>
      <c r="F18" s="36">
        <v>467.36666666666667</v>
      </c>
      <c r="G18" s="36">
        <v>458.48333333333335</v>
      </c>
      <c r="H18" s="36">
        <v>490.38333333333333</v>
      </c>
      <c r="I18" s="36">
        <v>499.26666666666665</v>
      </c>
      <c r="J18" s="36">
        <v>506.33333333333331</v>
      </c>
      <c r="K18" s="31">
        <v>492.2</v>
      </c>
      <c r="L18" s="31">
        <v>476.25</v>
      </c>
      <c r="M18" s="31">
        <v>1.1081799999999999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653.54999999999995</v>
      </c>
      <c r="D19" s="36">
        <v>651.26666666666665</v>
      </c>
      <c r="E19" s="36">
        <v>640.5333333333333</v>
      </c>
      <c r="F19" s="36">
        <v>627.51666666666665</v>
      </c>
      <c r="G19" s="36">
        <v>616.7833333333333</v>
      </c>
      <c r="H19" s="36">
        <v>664.2833333333333</v>
      </c>
      <c r="I19" s="36">
        <v>675.01666666666665</v>
      </c>
      <c r="J19" s="36">
        <v>688.0333333333333</v>
      </c>
      <c r="K19" s="31">
        <v>662</v>
      </c>
      <c r="L19" s="31">
        <v>638.25</v>
      </c>
      <c r="M19" s="31">
        <v>11.18093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1387.3</v>
      </c>
      <c r="D20" s="36">
        <v>1389.4833333333336</v>
      </c>
      <c r="E20" s="36">
        <v>1353.9666666666672</v>
      </c>
      <c r="F20" s="36">
        <v>1320.6333333333337</v>
      </c>
      <c r="G20" s="36">
        <v>1285.1166666666672</v>
      </c>
      <c r="H20" s="36">
        <v>1422.8166666666671</v>
      </c>
      <c r="I20" s="36">
        <v>1458.3333333333335</v>
      </c>
      <c r="J20" s="36">
        <v>1491.666666666667</v>
      </c>
      <c r="K20" s="31">
        <v>1425</v>
      </c>
      <c r="L20" s="31">
        <v>1356.15</v>
      </c>
      <c r="M20" s="31">
        <v>11.164999999999999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27321.5</v>
      </c>
      <c r="D21" s="36">
        <v>27283.816666666666</v>
      </c>
      <c r="E21" s="36">
        <v>27047.683333333331</v>
      </c>
      <c r="F21" s="36">
        <v>26773.866666666665</v>
      </c>
      <c r="G21" s="36">
        <v>26537.73333333333</v>
      </c>
      <c r="H21" s="36">
        <v>27557.633333333331</v>
      </c>
      <c r="I21" s="36">
        <v>27793.766666666663</v>
      </c>
      <c r="J21" s="36">
        <v>28067.583333333332</v>
      </c>
      <c r="K21" s="31">
        <v>27519.95</v>
      </c>
      <c r="L21" s="31">
        <v>27010</v>
      </c>
      <c r="M21" s="31">
        <v>9.0219999999999995E-2</v>
      </c>
      <c r="N21" s="1"/>
      <c r="O21" s="1"/>
    </row>
    <row r="22" spans="1:15" ht="12" customHeight="1">
      <c r="A22" s="33">
        <v>12</v>
      </c>
      <c r="B22" s="53" t="s">
        <v>886</v>
      </c>
      <c r="C22" s="31">
        <v>1069.5</v>
      </c>
      <c r="D22" s="36">
        <v>1065</v>
      </c>
      <c r="E22" s="36">
        <v>1050</v>
      </c>
      <c r="F22" s="36">
        <v>1030.5</v>
      </c>
      <c r="G22" s="36">
        <v>1015.5</v>
      </c>
      <c r="H22" s="36">
        <v>1084.5</v>
      </c>
      <c r="I22" s="36">
        <v>1099.5</v>
      </c>
      <c r="J22" s="36">
        <v>1119</v>
      </c>
      <c r="K22" s="31">
        <v>1080</v>
      </c>
      <c r="L22" s="31">
        <v>1045.5</v>
      </c>
      <c r="M22" s="31">
        <v>27.175049999999999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3233.95</v>
      </c>
      <c r="D23" s="36">
        <v>3246.7000000000003</v>
      </c>
      <c r="E23" s="36">
        <v>3170.4000000000005</v>
      </c>
      <c r="F23" s="36">
        <v>3106.8500000000004</v>
      </c>
      <c r="G23" s="36">
        <v>3030.5500000000006</v>
      </c>
      <c r="H23" s="36">
        <v>3310.2500000000005</v>
      </c>
      <c r="I23" s="36">
        <v>3386.5500000000006</v>
      </c>
      <c r="J23" s="36">
        <v>3450.1000000000004</v>
      </c>
      <c r="K23" s="31">
        <v>3323</v>
      </c>
      <c r="L23" s="31">
        <v>3183.15</v>
      </c>
      <c r="M23" s="31">
        <v>19.352029999999999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1910.5</v>
      </c>
      <c r="D24" s="36">
        <v>1919.4333333333334</v>
      </c>
      <c r="E24" s="36">
        <v>1885.3666666666668</v>
      </c>
      <c r="F24" s="36">
        <v>1860.2333333333333</v>
      </c>
      <c r="G24" s="36">
        <v>1826.1666666666667</v>
      </c>
      <c r="H24" s="36">
        <v>1944.5666666666668</v>
      </c>
      <c r="I24" s="36">
        <v>1978.6333333333334</v>
      </c>
      <c r="J24" s="36">
        <v>2003.7666666666669</v>
      </c>
      <c r="K24" s="31">
        <v>1953.5</v>
      </c>
      <c r="L24" s="31">
        <v>1894.3</v>
      </c>
      <c r="M24" s="31">
        <v>6.4343700000000004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1324.8</v>
      </c>
      <c r="D25" s="36">
        <v>1324.4666666666665</v>
      </c>
      <c r="E25" s="36">
        <v>1304.333333333333</v>
      </c>
      <c r="F25" s="36">
        <v>1283.8666666666666</v>
      </c>
      <c r="G25" s="36">
        <v>1263.7333333333331</v>
      </c>
      <c r="H25" s="36">
        <v>1344.9333333333329</v>
      </c>
      <c r="I25" s="36">
        <v>1365.0666666666666</v>
      </c>
      <c r="J25" s="36">
        <v>1385.5333333333328</v>
      </c>
      <c r="K25" s="31">
        <v>1344.6</v>
      </c>
      <c r="L25" s="31">
        <v>1304</v>
      </c>
      <c r="M25" s="31">
        <v>27.584430000000001</v>
      </c>
      <c r="N25" s="1"/>
      <c r="O25" s="1"/>
    </row>
    <row r="26" spans="1:15" ht="12.75" customHeight="1">
      <c r="A26" s="33">
        <v>16</v>
      </c>
      <c r="B26" s="53" t="s">
        <v>826</v>
      </c>
      <c r="C26" s="31">
        <v>576.70000000000005</v>
      </c>
      <c r="D26" s="36">
        <v>572.23333333333335</v>
      </c>
      <c r="E26" s="36">
        <v>564.4666666666667</v>
      </c>
      <c r="F26" s="36">
        <v>552.23333333333335</v>
      </c>
      <c r="G26" s="36">
        <v>544.4666666666667</v>
      </c>
      <c r="H26" s="36">
        <v>584.4666666666667</v>
      </c>
      <c r="I26" s="36">
        <v>592.23333333333335</v>
      </c>
      <c r="J26" s="36">
        <v>604.4666666666667</v>
      </c>
      <c r="K26" s="31">
        <v>580</v>
      </c>
      <c r="L26" s="31">
        <v>560</v>
      </c>
      <c r="M26" s="31">
        <v>17.08709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1005.85</v>
      </c>
      <c r="D27" s="36">
        <v>1008.1</v>
      </c>
      <c r="E27" s="36">
        <v>993.1</v>
      </c>
      <c r="F27" s="36">
        <v>980.35</v>
      </c>
      <c r="G27" s="36">
        <v>965.35</v>
      </c>
      <c r="H27" s="36">
        <v>1020.85</v>
      </c>
      <c r="I27" s="36">
        <v>1035.8499999999999</v>
      </c>
      <c r="J27" s="36">
        <v>1048.5999999999999</v>
      </c>
      <c r="K27" s="31">
        <v>1023.1</v>
      </c>
      <c r="L27" s="31">
        <v>995.35</v>
      </c>
      <c r="M27" s="31">
        <v>35.921199999999999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361.35</v>
      </c>
      <c r="D28" s="36">
        <v>363.31666666666666</v>
      </c>
      <c r="E28" s="36">
        <v>354.33333333333331</v>
      </c>
      <c r="F28" s="36">
        <v>347.31666666666666</v>
      </c>
      <c r="G28" s="36">
        <v>338.33333333333331</v>
      </c>
      <c r="H28" s="36">
        <v>370.33333333333331</v>
      </c>
      <c r="I28" s="36">
        <v>379.31666666666666</v>
      </c>
      <c r="J28" s="36">
        <v>386.33333333333331</v>
      </c>
      <c r="K28" s="31">
        <v>372.3</v>
      </c>
      <c r="L28" s="31">
        <v>356.3</v>
      </c>
      <c r="M28" s="31">
        <v>22.33595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180.95</v>
      </c>
      <c r="D29" s="36">
        <v>182.01666666666665</v>
      </c>
      <c r="E29" s="36">
        <v>171.73333333333329</v>
      </c>
      <c r="F29" s="36">
        <v>162.51666666666665</v>
      </c>
      <c r="G29" s="36">
        <v>152.23333333333329</v>
      </c>
      <c r="H29" s="36">
        <v>191.23333333333329</v>
      </c>
      <c r="I29" s="36">
        <v>201.51666666666665</v>
      </c>
      <c r="J29" s="36">
        <v>210.73333333333329</v>
      </c>
      <c r="K29" s="31">
        <v>192.3</v>
      </c>
      <c r="L29" s="31">
        <v>172.8</v>
      </c>
      <c r="M29" s="31">
        <v>219.07218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223.7</v>
      </c>
      <c r="D30" s="36">
        <v>227.0333333333333</v>
      </c>
      <c r="E30" s="36">
        <v>218.71666666666661</v>
      </c>
      <c r="F30" s="36">
        <v>213.73333333333332</v>
      </c>
      <c r="G30" s="36">
        <v>205.41666666666663</v>
      </c>
      <c r="H30" s="36">
        <v>232.01666666666659</v>
      </c>
      <c r="I30" s="36">
        <v>240.33333333333331</v>
      </c>
      <c r="J30" s="36">
        <v>245.31666666666658</v>
      </c>
      <c r="K30" s="31">
        <v>235.35</v>
      </c>
      <c r="L30" s="31">
        <v>222.05</v>
      </c>
      <c r="M30" s="31">
        <v>79.293419999999998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440.6</v>
      </c>
      <c r="D31" s="36">
        <v>435.16666666666669</v>
      </c>
      <c r="E31" s="36">
        <v>421.43333333333339</v>
      </c>
      <c r="F31" s="36">
        <v>402.26666666666671</v>
      </c>
      <c r="G31" s="36">
        <v>388.53333333333342</v>
      </c>
      <c r="H31" s="36">
        <v>454.33333333333337</v>
      </c>
      <c r="I31" s="36">
        <v>468.06666666666661</v>
      </c>
      <c r="J31" s="36">
        <v>487.23333333333335</v>
      </c>
      <c r="K31" s="31">
        <v>448.9</v>
      </c>
      <c r="L31" s="31">
        <v>416</v>
      </c>
      <c r="M31" s="31">
        <v>7.6967699999999999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841</v>
      </c>
      <c r="D32" s="36">
        <v>845.26666666666677</v>
      </c>
      <c r="E32" s="36">
        <v>833.73333333333358</v>
      </c>
      <c r="F32" s="36">
        <v>826.46666666666681</v>
      </c>
      <c r="G32" s="36">
        <v>814.93333333333362</v>
      </c>
      <c r="H32" s="36">
        <v>852.53333333333353</v>
      </c>
      <c r="I32" s="36">
        <v>864.06666666666661</v>
      </c>
      <c r="J32" s="36">
        <v>871.33333333333348</v>
      </c>
      <c r="K32" s="31">
        <v>856.8</v>
      </c>
      <c r="L32" s="31">
        <v>838</v>
      </c>
      <c r="M32" s="31">
        <v>0.57748999999999995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1077.5999999999999</v>
      </c>
      <c r="D33" s="36">
        <v>1072.25</v>
      </c>
      <c r="E33" s="36">
        <v>1056.5</v>
      </c>
      <c r="F33" s="36">
        <v>1035.4000000000001</v>
      </c>
      <c r="G33" s="36">
        <v>1019.6500000000001</v>
      </c>
      <c r="H33" s="36">
        <v>1093.3499999999999</v>
      </c>
      <c r="I33" s="36">
        <v>1109.0999999999999</v>
      </c>
      <c r="J33" s="36">
        <v>1130.1999999999998</v>
      </c>
      <c r="K33" s="31">
        <v>1088</v>
      </c>
      <c r="L33" s="31">
        <v>1051.1500000000001</v>
      </c>
      <c r="M33" s="31">
        <v>2.1974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2083.25</v>
      </c>
      <c r="D34" s="36">
        <v>2093.3833333333332</v>
      </c>
      <c r="E34" s="36">
        <v>2050.8666666666663</v>
      </c>
      <c r="F34" s="36">
        <v>2018.4833333333331</v>
      </c>
      <c r="G34" s="36">
        <v>1975.9666666666662</v>
      </c>
      <c r="H34" s="36">
        <v>2125.7666666666664</v>
      </c>
      <c r="I34" s="36">
        <v>2168.2833333333328</v>
      </c>
      <c r="J34" s="36">
        <v>2200.6666666666665</v>
      </c>
      <c r="K34" s="31">
        <v>2135.9</v>
      </c>
      <c r="L34" s="31">
        <v>2061</v>
      </c>
      <c r="M34" s="31">
        <v>2.1376400000000002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998.85</v>
      </c>
      <c r="D35" s="36">
        <v>1008.0166666666668</v>
      </c>
      <c r="E35" s="36">
        <v>983.58333333333348</v>
      </c>
      <c r="F35" s="36">
        <v>968.31666666666672</v>
      </c>
      <c r="G35" s="36">
        <v>943.88333333333344</v>
      </c>
      <c r="H35" s="36">
        <v>1023.2833333333335</v>
      </c>
      <c r="I35" s="36">
        <v>1047.7166666666667</v>
      </c>
      <c r="J35" s="36">
        <v>1062.9833333333336</v>
      </c>
      <c r="K35" s="31">
        <v>1032.45</v>
      </c>
      <c r="L35" s="31">
        <v>992.75</v>
      </c>
      <c r="M35" s="31">
        <v>1.0766500000000001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5212.45</v>
      </c>
      <c r="D36" s="36">
        <v>5173.8166666666666</v>
      </c>
      <c r="E36" s="36">
        <v>5125.9333333333334</v>
      </c>
      <c r="F36" s="36">
        <v>5039.416666666667</v>
      </c>
      <c r="G36" s="36">
        <v>4991.5333333333338</v>
      </c>
      <c r="H36" s="36">
        <v>5260.333333333333</v>
      </c>
      <c r="I36" s="36">
        <v>5308.2166666666662</v>
      </c>
      <c r="J36" s="36">
        <v>5394.7333333333327</v>
      </c>
      <c r="K36" s="31">
        <v>5221.7</v>
      </c>
      <c r="L36" s="31">
        <v>5087.3</v>
      </c>
      <c r="M36" s="31">
        <v>1.8721699999999999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2168.5</v>
      </c>
      <c r="D37" s="36">
        <v>2192.4</v>
      </c>
      <c r="E37" s="36">
        <v>2126.8500000000004</v>
      </c>
      <c r="F37" s="36">
        <v>2085.2000000000003</v>
      </c>
      <c r="G37" s="36">
        <v>2019.6500000000005</v>
      </c>
      <c r="H37" s="36">
        <v>2234.0500000000002</v>
      </c>
      <c r="I37" s="36">
        <v>2299.6000000000004</v>
      </c>
      <c r="J37" s="36">
        <v>2341.25</v>
      </c>
      <c r="K37" s="31">
        <v>2257.9499999999998</v>
      </c>
      <c r="L37" s="31">
        <v>2150.75</v>
      </c>
      <c r="M37" s="31">
        <v>0.78535999999999995</v>
      </c>
      <c r="N37" s="1"/>
      <c r="O37" s="1"/>
    </row>
    <row r="38" spans="1:15" ht="12.75" customHeight="1">
      <c r="A38" s="33">
        <v>28</v>
      </c>
      <c r="B38" s="53" t="s">
        <v>772</v>
      </c>
      <c r="C38" s="31">
        <v>81.7</v>
      </c>
      <c r="D38" s="36">
        <v>82.25</v>
      </c>
      <c r="E38" s="36">
        <v>80</v>
      </c>
      <c r="F38" s="36">
        <v>78.3</v>
      </c>
      <c r="G38" s="36">
        <v>76.05</v>
      </c>
      <c r="H38" s="36">
        <v>83.95</v>
      </c>
      <c r="I38" s="36">
        <v>86.2</v>
      </c>
      <c r="J38" s="36">
        <v>87.9</v>
      </c>
      <c r="K38" s="31">
        <v>84.5</v>
      </c>
      <c r="L38" s="31">
        <v>80.55</v>
      </c>
      <c r="M38" s="31">
        <v>41.692140000000002</v>
      </c>
      <c r="N38" s="1"/>
      <c r="O38" s="1"/>
    </row>
    <row r="39" spans="1:15" ht="12.75" customHeight="1">
      <c r="A39" s="33">
        <v>29</v>
      </c>
      <c r="B39" s="53" t="s">
        <v>887</v>
      </c>
      <c r="C39" s="31">
        <v>29.05</v>
      </c>
      <c r="D39" s="36">
        <v>29.05</v>
      </c>
      <c r="E39" s="36">
        <v>29.05</v>
      </c>
      <c r="F39" s="36">
        <v>29.05</v>
      </c>
      <c r="G39" s="36">
        <v>29.05</v>
      </c>
      <c r="H39" s="36">
        <v>29.05</v>
      </c>
      <c r="I39" s="36">
        <v>29.05</v>
      </c>
      <c r="J39" s="36">
        <v>29.05</v>
      </c>
      <c r="K39" s="31">
        <v>29.05</v>
      </c>
      <c r="L39" s="31">
        <v>29.05</v>
      </c>
      <c r="M39" s="31">
        <v>34.953850000000003</v>
      </c>
      <c r="N39" s="1"/>
      <c r="O39" s="1"/>
    </row>
    <row r="40" spans="1:15" ht="12.75" customHeight="1">
      <c r="A40" s="33">
        <v>30</v>
      </c>
      <c r="B40" s="53" t="s">
        <v>854</v>
      </c>
      <c r="C40" s="31">
        <v>847.7</v>
      </c>
      <c r="D40" s="36">
        <v>848.36666666666679</v>
      </c>
      <c r="E40" s="36">
        <v>839.38333333333355</v>
      </c>
      <c r="F40" s="36">
        <v>831.06666666666672</v>
      </c>
      <c r="G40" s="36">
        <v>822.08333333333348</v>
      </c>
      <c r="H40" s="36">
        <v>856.68333333333362</v>
      </c>
      <c r="I40" s="36">
        <v>865.66666666666674</v>
      </c>
      <c r="J40" s="36">
        <v>873.98333333333369</v>
      </c>
      <c r="K40" s="31">
        <v>857.35</v>
      </c>
      <c r="L40" s="31">
        <v>840.05</v>
      </c>
      <c r="M40" s="31">
        <v>3.8184200000000001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3655.8</v>
      </c>
      <c r="D41" s="36">
        <v>3667.5499999999997</v>
      </c>
      <c r="E41" s="36">
        <v>3604.2499999999995</v>
      </c>
      <c r="F41" s="36">
        <v>3552.7</v>
      </c>
      <c r="G41" s="36">
        <v>3489.3999999999996</v>
      </c>
      <c r="H41" s="36">
        <v>3719.0999999999995</v>
      </c>
      <c r="I41" s="36">
        <v>3782.3999999999996</v>
      </c>
      <c r="J41" s="36">
        <v>3833.9499999999994</v>
      </c>
      <c r="K41" s="31">
        <v>3730.85</v>
      </c>
      <c r="L41" s="31">
        <v>3616</v>
      </c>
      <c r="M41" s="31">
        <v>0.84767999999999999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598.29999999999995</v>
      </c>
      <c r="D42" s="36">
        <v>602.48333333333323</v>
      </c>
      <c r="E42" s="36">
        <v>591.31666666666649</v>
      </c>
      <c r="F42" s="36">
        <v>584.33333333333326</v>
      </c>
      <c r="G42" s="36">
        <v>573.16666666666652</v>
      </c>
      <c r="H42" s="36">
        <v>609.46666666666647</v>
      </c>
      <c r="I42" s="36">
        <v>620.63333333333321</v>
      </c>
      <c r="J42" s="36">
        <v>627.61666666666645</v>
      </c>
      <c r="K42" s="31">
        <v>613.65</v>
      </c>
      <c r="L42" s="31">
        <v>595.5</v>
      </c>
      <c r="M42" s="31">
        <v>41.270350000000001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2760.05</v>
      </c>
      <c r="D43" s="36">
        <v>2795.9500000000003</v>
      </c>
      <c r="E43" s="36">
        <v>2714.1000000000004</v>
      </c>
      <c r="F43" s="36">
        <v>2668.15</v>
      </c>
      <c r="G43" s="36">
        <v>2586.3000000000002</v>
      </c>
      <c r="H43" s="36">
        <v>2841.9000000000005</v>
      </c>
      <c r="I43" s="36">
        <v>2923.75</v>
      </c>
      <c r="J43" s="36">
        <v>2969.7000000000007</v>
      </c>
      <c r="K43" s="31">
        <v>2877.8</v>
      </c>
      <c r="L43" s="31">
        <v>2750</v>
      </c>
      <c r="M43" s="31">
        <v>3.2601800000000001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953.85</v>
      </c>
      <c r="D44" s="36">
        <v>951.7833333333333</v>
      </c>
      <c r="E44" s="36">
        <v>942.56666666666661</v>
      </c>
      <c r="F44" s="36">
        <v>931.2833333333333</v>
      </c>
      <c r="G44" s="36">
        <v>922.06666666666661</v>
      </c>
      <c r="H44" s="36">
        <v>963.06666666666661</v>
      </c>
      <c r="I44" s="36">
        <v>972.2833333333333</v>
      </c>
      <c r="J44" s="36">
        <v>983.56666666666661</v>
      </c>
      <c r="K44" s="31">
        <v>961</v>
      </c>
      <c r="L44" s="31">
        <v>940.5</v>
      </c>
      <c r="M44" s="31">
        <v>1.4185399999999999</v>
      </c>
      <c r="N44" s="1"/>
      <c r="O44" s="1"/>
    </row>
    <row r="45" spans="1:15" ht="12.75" customHeight="1">
      <c r="A45" s="33">
        <v>35</v>
      </c>
      <c r="B45" s="53" t="s">
        <v>828</v>
      </c>
      <c r="C45" s="31">
        <v>6070.15</v>
      </c>
      <c r="D45" s="36">
        <v>6032.8166666666666</v>
      </c>
      <c r="E45" s="36">
        <v>5872.333333333333</v>
      </c>
      <c r="F45" s="36">
        <v>5674.5166666666664</v>
      </c>
      <c r="G45" s="36">
        <v>5514.0333333333328</v>
      </c>
      <c r="H45" s="36">
        <v>6230.6333333333332</v>
      </c>
      <c r="I45" s="36">
        <v>6391.1166666666668</v>
      </c>
      <c r="J45" s="36">
        <v>6588.9333333333334</v>
      </c>
      <c r="K45" s="31">
        <v>6193.3</v>
      </c>
      <c r="L45" s="31">
        <v>5835</v>
      </c>
      <c r="M45" s="31">
        <v>2.44496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6054.3</v>
      </c>
      <c r="D46" s="36">
        <v>6026.0666666666666</v>
      </c>
      <c r="E46" s="36">
        <v>5973.2333333333336</v>
      </c>
      <c r="F46" s="36">
        <v>5892.166666666667</v>
      </c>
      <c r="G46" s="36">
        <v>5839.3333333333339</v>
      </c>
      <c r="H46" s="36">
        <v>6107.1333333333332</v>
      </c>
      <c r="I46" s="36">
        <v>6159.9666666666672</v>
      </c>
      <c r="J46" s="36">
        <v>6241.0333333333328</v>
      </c>
      <c r="K46" s="31">
        <v>6078.9</v>
      </c>
      <c r="L46" s="31">
        <v>5945</v>
      </c>
      <c r="M46" s="31">
        <v>5.8877600000000001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535.29999999999995</v>
      </c>
      <c r="D47" s="36">
        <v>534.36666666666667</v>
      </c>
      <c r="E47" s="36">
        <v>525.7833333333333</v>
      </c>
      <c r="F47" s="36">
        <v>516.26666666666665</v>
      </c>
      <c r="G47" s="36">
        <v>507.68333333333328</v>
      </c>
      <c r="H47" s="36">
        <v>543.88333333333333</v>
      </c>
      <c r="I47" s="36">
        <v>552.46666666666658</v>
      </c>
      <c r="J47" s="36">
        <v>561.98333333333335</v>
      </c>
      <c r="K47" s="31">
        <v>542.95000000000005</v>
      </c>
      <c r="L47" s="31">
        <v>524.85</v>
      </c>
      <c r="M47" s="31">
        <v>10.881309999999999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333.25</v>
      </c>
      <c r="D48" s="36">
        <v>336.75</v>
      </c>
      <c r="E48" s="36">
        <v>326.55</v>
      </c>
      <c r="F48" s="36">
        <v>319.85000000000002</v>
      </c>
      <c r="G48" s="36">
        <v>309.65000000000003</v>
      </c>
      <c r="H48" s="36">
        <v>343.45</v>
      </c>
      <c r="I48" s="36">
        <v>353.65000000000003</v>
      </c>
      <c r="J48" s="36">
        <v>360.34999999999997</v>
      </c>
      <c r="K48" s="31">
        <v>346.95</v>
      </c>
      <c r="L48" s="31">
        <v>330.05</v>
      </c>
      <c r="M48" s="31">
        <v>4.1416500000000003</v>
      </c>
      <c r="N48" s="1"/>
      <c r="O48" s="1"/>
    </row>
    <row r="49" spans="1:15" ht="12.75" customHeight="1">
      <c r="A49" s="33">
        <v>39</v>
      </c>
      <c r="B49" s="53" t="s">
        <v>827</v>
      </c>
      <c r="C49" s="31">
        <v>700.65</v>
      </c>
      <c r="D49" s="36">
        <v>699.80000000000007</v>
      </c>
      <c r="E49" s="36">
        <v>683.95000000000016</v>
      </c>
      <c r="F49" s="36">
        <v>667.25000000000011</v>
      </c>
      <c r="G49" s="36">
        <v>651.4000000000002</v>
      </c>
      <c r="H49" s="36">
        <v>716.50000000000011</v>
      </c>
      <c r="I49" s="36">
        <v>732.35</v>
      </c>
      <c r="J49" s="36">
        <v>749.05000000000007</v>
      </c>
      <c r="K49" s="31">
        <v>715.65</v>
      </c>
      <c r="L49" s="31">
        <v>683.1</v>
      </c>
      <c r="M49" s="31">
        <v>7.41486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520.29999999999995</v>
      </c>
      <c r="D50" s="36">
        <v>524.61666666666667</v>
      </c>
      <c r="E50" s="36">
        <v>513.7833333333333</v>
      </c>
      <c r="F50" s="36">
        <v>507.26666666666665</v>
      </c>
      <c r="G50" s="36">
        <v>496.43333333333328</v>
      </c>
      <c r="H50" s="36">
        <v>531.13333333333333</v>
      </c>
      <c r="I50" s="36">
        <v>541.96666666666658</v>
      </c>
      <c r="J50" s="36">
        <v>548.48333333333335</v>
      </c>
      <c r="K50" s="31">
        <v>535.45000000000005</v>
      </c>
      <c r="L50" s="31">
        <v>518.1</v>
      </c>
      <c r="M50" s="31">
        <v>2.0546700000000002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170.7</v>
      </c>
      <c r="D51" s="36">
        <v>170.63333333333333</v>
      </c>
      <c r="E51" s="36">
        <v>169.06666666666666</v>
      </c>
      <c r="F51" s="36">
        <v>167.43333333333334</v>
      </c>
      <c r="G51" s="36">
        <v>165.86666666666667</v>
      </c>
      <c r="H51" s="36">
        <v>172.26666666666665</v>
      </c>
      <c r="I51" s="36">
        <v>173.83333333333331</v>
      </c>
      <c r="J51" s="36">
        <v>175.46666666666664</v>
      </c>
      <c r="K51" s="31">
        <v>172.2</v>
      </c>
      <c r="L51" s="31">
        <v>169</v>
      </c>
      <c r="M51" s="31">
        <v>94.08878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2827.3</v>
      </c>
      <c r="D52" s="36">
        <v>2814.6833333333329</v>
      </c>
      <c r="E52" s="36">
        <v>2790.3666666666659</v>
      </c>
      <c r="F52" s="36">
        <v>2753.4333333333329</v>
      </c>
      <c r="G52" s="36">
        <v>2729.1166666666659</v>
      </c>
      <c r="H52" s="36">
        <v>2851.6166666666659</v>
      </c>
      <c r="I52" s="36">
        <v>2875.9333333333325</v>
      </c>
      <c r="J52" s="36">
        <v>2912.8666666666659</v>
      </c>
      <c r="K52" s="31">
        <v>2839</v>
      </c>
      <c r="L52" s="31">
        <v>2777.75</v>
      </c>
      <c r="M52" s="31">
        <v>17.23066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445.1</v>
      </c>
      <c r="D53" s="36">
        <v>447.01666666666665</v>
      </c>
      <c r="E53" s="36">
        <v>439.08333333333331</v>
      </c>
      <c r="F53" s="36">
        <v>433.06666666666666</v>
      </c>
      <c r="G53" s="36">
        <v>425.13333333333333</v>
      </c>
      <c r="H53" s="36">
        <v>453.0333333333333</v>
      </c>
      <c r="I53" s="36">
        <v>460.9666666666667</v>
      </c>
      <c r="J53" s="36">
        <v>466.98333333333329</v>
      </c>
      <c r="K53" s="31">
        <v>454.95</v>
      </c>
      <c r="L53" s="31">
        <v>441</v>
      </c>
      <c r="M53" s="31">
        <v>2.6191900000000001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2093</v>
      </c>
      <c r="D54" s="36">
        <v>2083.8833333333332</v>
      </c>
      <c r="E54" s="36">
        <v>2056.7666666666664</v>
      </c>
      <c r="F54" s="36">
        <v>2020.5333333333333</v>
      </c>
      <c r="G54" s="36">
        <v>1993.4166666666665</v>
      </c>
      <c r="H54" s="36">
        <v>2120.1166666666663</v>
      </c>
      <c r="I54" s="36">
        <v>2147.2333333333331</v>
      </c>
      <c r="J54" s="36">
        <v>2183.4666666666662</v>
      </c>
      <c r="K54" s="31">
        <v>2111</v>
      </c>
      <c r="L54" s="31">
        <v>2047.65</v>
      </c>
      <c r="M54" s="31">
        <v>4.7726100000000002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6029.35</v>
      </c>
      <c r="D55" s="36">
        <v>6054.4333333333334</v>
      </c>
      <c r="E55" s="36">
        <v>5959.916666666667</v>
      </c>
      <c r="F55" s="36">
        <v>5890.4833333333336</v>
      </c>
      <c r="G55" s="36">
        <v>5795.9666666666672</v>
      </c>
      <c r="H55" s="36">
        <v>6123.8666666666668</v>
      </c>
      <c r="I55" s="36">
        <v>6218.3833333333332</v>
      </c>
      <c r="J55" s="36">
        <v>6287.8166666666666</v>
      </c>
      <c r="K55" s="31">
        <v>6148.95</v>
      </c>
      <c r="L55" s="31">
        <v>5985</v>
      </c>
      <c r="M55" s="31">
        <v>0.81784000000000001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1060.2</v>
      </c>
      <c r="D56" s="36">
        <v>1060.0333333333333</v>
      </c>
      <c r="E56" s="36">
        <v>1038.2666666666667</v>
      </c>
      <c r="F56" s="36">
        <v>1016.3333333333333</v>
      </c>
      <c r="G56" s="36">
        <v>994.56666666666661</v>
      </c>
      <c r="H56" s="36">
        <v>1081.9666666666667</v>
      </c>
      <c r="I56" s="36">
        <v>1103.7333333333331</v>
      </c>
      <c r="J56" s="36">
        <v>1125.6666666666667</v>
      </c>
      <c r="K56" s="31">
        <v>1081.8</v>
      </c>
      <c r="L56" s="31">
        <v>1038.0999999999999</v>
      </c>
      <c r="M56" s="31">
        <v>17.173120000000001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533.85</v>
      </c>
      <c r="D57" s="36">
        <v>527.81666666666661</v>
      </c>
      <c r="E57" s="36">
        <v>516.63333333333321</v>
      </c>
      <c r="F57" s="36">
        <v>499.41666666666663</v>
      </c>
      <c r="G57" s="36">
        <v>488.23333333333323</v>
      </c>
      <c r="H57" s="36">
        <v>545.03333333333319</v>
      </c>
      <c r="I57" s="36">
        <v>556.21666666666658</v>
      </c>
      <c r="J57" s="36">
        <v>573.43333333333317</v>
      </c>
      <c r="K57" s="31">
        <v>539</v>
      </c>
      <c r="L57" s="31">
        <v>510.6</v>
      </c>
      <c r="M57" s="31">
        <v>7.1383099999999997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3888.65</v>
      </c>
      <c r="D58" s="36">
        <v>3869.6</v>
      </c>
      <c r="E58" s="36">
        <v>3844.2</v>
      </c>
      <c r="F58" s="36">
        <v>3799.75</v>
      </c>
      <c r="G58" s="36">
        <v>3774.35</v>
      </c>
      <c r="H58" s="36">
        <v>3914.0499999999997</v>
      </c>
      <c r="I58" s="36">
        <v>3939.4500000000003</v>
      </c>
      <c r="J58" s="36">
        <v>3983.8999999999996</v>
      </c>
      <c r="K58" s="31">
        <v>3895</v>
      </c>
      <c r="L58" s="31">
        <v>3825.15</v>
      </c>
      <c r="M58" s="31">
        <v>3.0888599999999999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1125</v>
      </c>
      <c r="D59" s="36">
        <v>1117.4333333333332</v>
      </c>
      <c r="E59" s="36">
        <v>1102.9166666666663</v>
      </c>
      <c r="F59" s="36">
        <v>1080.833333333333</v>
      </c>
      <c r="G59" s="36">
        <v>1066.3166666666662</v>
      </c>
      <c r="H59" s="36">
        <v>1139.5166666666664</v>
      </c>
      <c r="I59" s="36">
        <v>1154.0333333333333</v>
      </c>
      <c r="J59" s="36">
        <v>1176.1166666666666</v>
      </c>
      <c r="K59" s="31">
        <v>1131.95</v>
      </c>
      <c r="L59" s="31">
        <v>1095.3499999999999</v>
      </c>
      <c r="M59" s="31">
        <v>137.87638000000001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3202.1</v>
      </c>
      <c r="D60" s="36">
        <v>3175.0666666666671</v>
      </c>
      <c r="E60" s="36">
        <v>3113.0833333333339</v>
      </c>
      <c r="F60" s="36">
        <v>3024.0666666666671</v>
      </c>
      <c r="G60" s="36">
        <v>2962.0833333333339</v>
      </c>
      <c r="H60" s="36">
        <v>3264.0833333333339</v>
      </c>
      <c r="I60" s="36">
        <v>3326.0666666666666</v>
      </c>
      <c r="J60" s="36">
        <v>3415.0833333333339</v>
      </c>
      <c r="K60" s="31">
        <v>3237.05</v>
      </c>
      <c r="L60" s="31">
        <v>3086.05</v>
      </c>
      <c r="M60" s="31">
        <v>4.1792199999999999</v>
      </c>
      <c r="N60" s="1"/>
      <c r="O60" s="1"/>
    </row>
    <row r="61" spans="1:15" ht="12.75" customHeight="1">
      <c r="A61" s="33">
        <v>51</v>
      </c>
      <c r="B61" s="53" t="s">
        <v>830</v>
      </c>
      <c r="C61" s="31">
        <v>348.3</v>
      </c>
      <c r="D61" s="36">
        <v>348.90000000000003</v>
      </c>
      <c r="E61" s="36">
        <v>342.40000000000009</v>
      </c>
      <c r="F61" s="36">
        <v>336.50000000000006</v>
      </c>
      <c r="G61" s="36">
        <v>330.00000000000011</v>
      </c>
      <c r="H61" s="36">
        <v>354.80000000000007</v>
      </c>
      <c r="I61" s="36">
        <v>361.29999999999995</v>
      </c>
      <c r="J61" s="36">
        <v>367.20000000000005</v>
      </c>
      <c r="K61" s="31">
        <v>355.4</v>
      </c>
      <c r="L61" s="31">
        <v>343</v>
      </c>
      <c r="M61" s="31">
        <v>39.496920000000003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2299.0500000000002</v>
      </c>
      <c r="D62" s="36">
        <v>2293.0166666666669</v>
      </c>
      <c r="E62" s="36">
        <v>2256.0333333333338</v>
      </c>
      <c r="F62" s="36">
        <v>2213.0166666666669</v>
      </c>
      <c r="G62" s="36">
        <v>2176.0333333333338</v>
      </c>
      <c r="H62" s="36">
        <v>2336.0333333333338</v>
      </c>
      <c r="I62" s="36">
        <v>2373.0166666666664</v>
      </c>
      <c r="J62" s="36">
        <v>2416.0333333333338</v>
      </c>
      <c r="K62" s="31">
        <v>2330</v>
      </c>
      <c r="L62" s="31">
        <v>2250</v>
      </c>
      <c r="M62" s="31">
        <v>7.2987000000000002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8605.7999999999993</v>
      </c>
      <c r="D63" s="36">
        <v>8550.3166666666657</v>
      </c>
      <c r="E63" s="36">
        <v>8419.4833333333318</v>
      </c>
      <c r="F63" s="36">
        <v>8233.1666666666661</v>
      </c>
      <c r="G63" s="36">
        <v>8102.3333333333321</v>
      </c>
      <c r="H63" s="36">
        <v>8736.6333333333314</v>
      </c>
      <c r="I63" s="36">
        <v>8867.4666666666672</v>
      </c>
      <c r="J63" s="36">
        <v>9053.783333333331</v>
      </c>
      <c r="K63" s="31">
        <v>8681.15</v>
      </c>
      <c r="L63" s="31">
        <v>8364</v>
      </c>
      <c r="M63" s="31">
        <v>9.5954300000000003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6311.25</v>
      </c>
      <c r="D64" s="36">
        <v>6281.6500000000005</v>
      </c>
      <c r="E64" s="36">
        <v>6217.4000000000015</v>
      </c>
      <c r="F64" s="36">
        <v>6123.5500000000011</v>
      </c>
      <c r="G64" s="36">
        <v>6059.300000000002</v>
      </c>
      <c r="H64" s="36">
        <v>6375.5000000000009</v>
      </c>
      <c r="I64" s="36">
        <v>6439.7499999999991</v>
      </c>
      <c r="J64" s="36">
        <v>6533.6</v>
      </c>
      <c r="K64" s="31">
        <v>6345.9</v>
      </c>
      <c r="L64" s="31">
        <v>6187.8</v>
      </c>
      <c r="M64" s="31">
        <v>21.047920000000001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1554.6</v>
      </c>
      <c r="D65" s="36">
        <v>1547.8</v>
      </c>
      <c r="E65" s="36">
        <v>1537.6</v>
      </c>
      <c r="F65" s="36">
        <v>1520.6</v>
      </c>
      <c r="G65" s="36">
        <v>1510.3999999999999</v>
      </c>
      <c r="H65" s="36">
        <v>1564.8</v>
      </c>
      <c r="I65" s="36">
        <v>1575.0000000000002</v>
      </c>
      <c r="J65" s="36">
        <v>1592</v>
      </c>
      <c r="K65" s="31">
        <v>1558</v>
      </c>
      <c r="L65" s="31">
        <v>1530.8</v>
      </c>
      <c r="M65" s="31">
        <v>12.393700000000001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8716.1</v>
      </c>
      <c r="D66" s="36">
        <v>8707.6666666666679</v>
      </c>
      <c r="E66" s="36">
        <v>8658.383333333335</v>
      </c>
      <c r="F66" s="36">
        <v>8600.6666666666679</v>
      </c>
      <c r="G66" s="36">
        <v>8551.383333333335</v>
      </c>
      <c r="H66" s="36">
        <v>8765.383333333335</v>
      </c>
      <c r="I66" s="36">
        <v>8814.6666666666679</v>
      </c>
      <c r="J66" s="36">
        <v>8872.383333333335</v>
      </c>
      <c r="K66" s="31">
        <v>8756.9500000000007</v>
      </c>
      <c r="L66" s="31">
        <v>8649.9500000000007</v>
      </c>
      <c r="M66" s="31">
        <v>0.41202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2317.1999999999998</v>
      </c>
      <c r="D67" s="36">
        <v>2350.1</v>
      </c>
      <c r="E67" s="36">
        <v>2268.25</v>
      </c>
      <c r="F67" s="36">
        <v>2219.3000000000002</v>
      </c>
      <c r="G67" s="36">
        <v>2137.4500000000003</v>
      </c>
      <c r="H67" s="36">
        <v>2399.0499999999997</v>
      </c>
      <c r="I67" s="36">
        <v>2480.8999999999992</v>
      </c>
      <c r="J67" s="36">
        <v>2529.8499999999995</v>
      </c>
      <c r="K67" s="31">
        <v>2431.9499999999998</v>
      </c>
      <c r="L67" s="31">
        <v>2301.15</v>
      </c>
      <c r="M67" s="31">
        <v>2.3335300000000001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2281.6</v>
      </c>
      <c r="D68" s="36">
        <v>2267.9666666666667</v>
      </c>
      <c r="E68" s="36">
        <v>2248.9333333333334</v>
      </c>
      <c r="F68" s="36">
        <v>2216.2666666666669</v>
      </c>
      <c r="G68" s="36">
        <v>2197.2333333333336</v>
      </c>
      <c r="H68" s="36">
        <v>2300.6333333333332</v>
      </c>
      <c r="I68" s="36">
        <v>2319.666666666667</v>
      </c>
      <c r="J68" s="36">
        <v>2352.333333333333</v>
      </c>
      <c r="K68" s="31">
        <v>2287</v>
      </c>
      <c r="L68" s="31">
        <v>2235.3000000000002</v>
      </c>
      <c r="M68" s="31">
        <v>2.7236099999999999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373.05</v>
      </c>
      <c r="D69" s="36">
        <v>374.61666666666662</v>
      </c>
      <c r="E69" s="36">
        <v>368.43333333333322</v>
      </c>
      <c r="F69" s="36">
        <v>363.81666666666661</v>
      </c>
      <c r="G69" s="36">
        <v>357.63333333333321</v>
      </c>
      <c r="H69" s="36">
        <v>379.23333333333323</v>
      </c>
      <c r="I69" s="36">
        <v>385.41666666666663</v>
      </c>
      <c r="J69" s="36">
        <v>390.03333333333325</v>
      </c>
      <c r="K69" s="31">
        <v>380.8</v>
      </c>
      <c r="L69" s="31">
        <v>370</v>
      </c>
      <c r="M69" s="31">
        <v>16.375630000000001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194.9</v>
      </c>
      <c r="D70" s="36">
        <v>195.73333333333335</v>
      </c>
      <c r="E70" s="36">
        <v>193.01666666666671</v>
      </c>
      <c r="F70" s="36">
        <v>191.13333333333335</v>
      </c>
      <c r="G70" s="36">
        <v>188.41666666666671</v>
      </c>
      <c r="H70" s="36">
        <v>197.6166666666667</v>
      </c>
      <c r="I70" s="36">
        <v>200.33333333333334</v>
      </c>
      <c r="J70" s="36">
        <v>202.2166666666667</v>
      </c>
      <c r="K70" s="31">
        <v>198.45</v>
      </c>
      <c r="L70" s="31">
        <v>193.85</v>
      </c>
      <c r="M70" s="31">
        <v>145.35778999999999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282.55</v>
      </c>
      <c r="D71" s="36">
        <v>279.36666666666662</v>
      </c>
      <c r="E71" s="36">
        <v>274.48333333333323</v>
      </c>
      <c r="F71" s="36">
        <v>266.41666666666663</v>
      </c>
      <c r="G71" s="36">
        <v>261.53333333333325</v>
      </c>
      <c r="H71" s="36">
        <v>287.43333333333322</v>
      </c>
      <c r="I71" s="36">
        <v>292.31666666666655</v>
      </c>
      <c r="J71" s="36">
        <v>300.38333333333321</v>
      </c>
      <c r="K71" s="31">
        <v>284.25</v>
      </c>
      <c r="L71" s="31">
        <v>271.3</v>
      </c>
      <c r="M71" s="31">
        <v>327.54392000000001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145.30000000000001</v>
      </c>
      <c r="D72" s="36">
        <v>144.08333333333334</v>
      </c>
      <c r="E72" s="36">
        <v>141.16666666666669</v>
      </c>
      <c r="F72" s="36">
        <v>137.03333333333333</v>
      </c>
      <c r="G72" s="36">
        <v>134.11666666666667</v>
      </c>
      <c r="H72" s="36">
        <v>148.2166666666667</v>
      </c>
      <c r="I72" s="36">
        <v>151.13333333333338</v>
      </c>
      <c r="J72" s="36">
        <v>155.26666666666671</v>
      </c>
      <c r="K72" s="31">
        <v>147</v>
      </c>
      <c r="L72" s="31">
        <v>139.94999999999999</v>
      </c>
      <c r="M72" s="31">
        <v>353.83879000000002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62.1</v>
      </c>
      <c r="D73" s="36">
        <v>62.6</v>
      </c>
      <c r="E73" s="36">
        <v>60.75</v>
      </c>
      <c r="F73" s="36">
        <v>59.4</v>
      </c>
      <c r="G73" s="36">
        <v>57.55</v>
      </c>
      <c r="H73" s="36">
        <v>63.95</v>
      </c>
      <c r="I73" s="36">
        <v>65.800000000000011</v>
      </c>
      <c r="J73" s="36">
        <v>67.150000000000006</v>
      </c>
      <c r="K73" s="31">
        <v>64.45</v>
      </c>
      <c r="L73" s="31">
        <v>61.25</v>
      </c>
      <c r="M73" s="31">
        <v>529.53313000000003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1434.3</v>
      </c>
      <c r="D74" s="36">
        <v>1436.3999999999999</v>
      </c>
      <c r="E74" s="36">
        <v>1412.9499999999998</v>
      </c>
      <c r="F74" s="36">
        <v>1391.6</v>
      </c>
      <c r="G74" s="36">
        <v>1368.1499999999999</v>
      </c>
      <c r="H74" s="36">
        <v>1457.7499999999998</v>
      </c>
      <c r="I74" s="36">
        <v>1481.2</v>
      </c>
      <c r="J74" s="36">
        <v>1502.5499999999997</v>
      </c>
      <c r="K74" s="31">
        <v>1459.85</v>
      </c>
      <c r="L74" s="31">
        <v>1415.05</v>
      </c>
      <c r="M74" s="31">
        <v>3.4689800000000002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5469.2</v>
      </c>
      <c r="D75" s="36">
        <v>5484.5999999999995</v>
      </c>
      <c r="E75" s="36">
        <v>5434.5999999999985</v>
      </c>
      <c r="F75" s="36">
        <v>5399.9999999999991</v>
      </c>
      <c r="G75" s="36">
        <v>5349.9999999999982</v>
      </c>
      <c r="H75" s="36">
        <v>5519.1999999999989</v>
      </c>
      <c r="I75" s="36">
        <v>5569.2000000000007</v>
      </c>
      <c r="J75" s="36">
        <v>5603.7999999999993</v>
      </c>
      <c r="K75" s="31">
        <v>5534.6</v>
      </c>
      <c r="L75" s="31">
        <v>5450</v>
      </c>
      <c r="M75" s="31">
        <v>7.9969999999999999E-2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577.79999999999995</v>
      </c>
      <c r="D76" s="36">
        <v>576.65</v>
      </c>
      <c r="E76" s="36">
        <v>568.29999999999995</v>
      </c>
      <c r="F76" s="36">
        <v>558.79999999999995</v>
      </c>
      <c r="G76" s="36">
        <v>550.44999999999993</v>
      </c>
      <c r="H76" s="36">
        <v>586.15</v>
      </c>
      <c r="I76" s="36">
        <v>594.50000000000011</v>
      </c>
      <c r="J76" s="36">
        <v>604</v>
      </c>
      <c r="K76" s="31">
        <v>585</v>
      </c>
      <c r="L76" s="31">
        <v>567.15</v>
      </c>
      <c r="M76" s="31">
        <v>6.8895299999999997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1785.8</v>
      </c>
      <c r="D77" s="36">
        <v>1810.2666666666664</v>
      </c>
      <c r="E77" s="36">
        <v>1750.6333333333328</v>
      </c>
      <c r="F77" s="36">
        <v>1715.4666666666662</v>
      </c>
      <c r="G77" s="36">
        <v>1655.8333333333326</v>
      </c>
      <c r="H77" s="36">
        <v>1845.4333333333329</v>
      </c>
      <c r="I77" s="36">
        <v>1905.0666666666666</v>
      </c>
      <c r="J77" s="36">
        <v>1940.2333333333331</v>
      </c>
      <c r="K77" s="31">
        <v>1869.9</v>
      </c>
      <c r="L77" s="31">
        <v>1775.1</v>
      </c>
      <c r="M77" s="31">
        <v>16.191140000000001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210.45</v>
      </c>
      <c r="D78" s="36">
        <v>209.83333333333334</v>
      </c>
      <c r="E78" s="36">
        <v>206.2166666666667</v>
      </c>
      <c r="F78" s="36">
        <v>201.98333333333335</v>
      </c>
      <c r="G78" s="36">
        <v>198.3666666666667</v>
      </c>
      <c r="H78" s="36">
        <v>214.06666666666669</v>
      </c>
      <c r="I78" s="36">
        <v>217.68333333333331</v>
      </c>
      <c r="J78" s="36">
        <v>221.91666666666669</v>
      </c>
      <c r="K78" s="31">
        <v>213.45</v>
      </c>
      <c r="L78" s="31">
        <v>205.6</v>
      </c>
      <c r="M78" s="31">
        <v>262.36957000000001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1181.75</v>
      </c>
      <c r="D79" s="36">
        <v>1174.2</v>
      </c>
      <c r="E79" s="36">
        <v>1157.6500000000001</v>
      </c>
      <c r="F79" s="36">
        <v>1133.55</v>
      </c>
      <c r="G79" s="36">
        <v>1117</v>
      </c>
      <c r="H79" s="36">
        <v>1198.3000000000002</v>
      </c>
      <c r="I79" s="36">
        <v>1214.8499999999999</v>
      </c>
      <c r="J79" s="36">
        <v>1238.9500000000003</v>
      </c>
      <c r="K79" s="31">
        <v>1190.75</v>
      </c>
      <c r="L79" s="31">
        <v>1150.0999999999999</v>
      </c>
      <c r="M79" s="31">
        <v>6.7442000000000002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255.2</v>
      </c>
      <c r="D80" s="36">
        <v>258.93333333333334</v>
      </c>
      <c r="E80" s="36">
        <v>245.86666666666667</v>
      </c>
      <c r="F80" s="36">
        <v>236.53333333333333</v>
      </c>
      <c r="G80" s="36">
        <v>223.46666666666667</v>
      </c>
      <c r="H80" s="36">
        <v>268.26666666666665</v>
      </c>
      <c r="I80" s="36">
        <v>281.33333333333337</v>
      </c>
      <c r="J80" s="36">
        <v>290.66666666666669</v>
      </c>
      <c r="K80" s="31">
        <v>272</v>
      </c>
      <c r="L80" s="31">
        <v>249.6</v>
      </c>
      <c r="M80" s="31">
        <v>818.12288000000001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638.35</v>
      </c>
      <c r="D81" s="36">
        <v>638.86666666666667</v>
      </c>
      <c r="E81" s="36">
        <v>624.73333333333335</v>
      </c>
      <c r="F81" s="36">
        <v>611.11666666666667</v>
      </c>
      <c r="G81" s="36">
        <v>596.98333333333335</v>
      </c>
      <c r="H81" s="36">
        <v>652.48333333333335</v>
      </c>
      <c r="I81" s="36">
        <v>666.61666666666679</v>
      </c>
      <c r="J81" s="36">
        <v>680.23333333333335</v>
      </c>
      <c r="K81" s="31">
        <v>653</v>
      </c>
      <c r="L81" s="31">
        <v>625.25</v>
      </c>
      <c r="M81" s="31">
        <v>91.290940000000006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1193.7</v>
      </c>
      <c r="D82" s="36">
        <v>1182.55</v>
      </c>
      <c r="E82" s="36">
        <v>1168.5</v>
      </c>
      <c r="F82" s="36">
        <v>1143.3</v>
      </c>
      <c r="G82" s="36">
        <v>1129.25</v>
      </c>
      <c r="H82" s="36">
        <v>1207.75</v>
      </c>
      <c r="I82" s="36">
        <v>1221.7999999999997</v>
      </c>
      <c r="J82" s="36">
        <v>1247</v>
      </c>
      <c r="K82" s="31">
        <v>1196.5999999999999</v>
      </c>
      <c r="L82" s="31">
        <v>1157.3499999999999</v>
      </c>
      <c r="M82" s="31">
        <v>54.648389999999999</v>
      </c>
      <c r="N82" s="1"/>
      <c r="O82" s="1"/>
    </row>
    <row r="83" spans="1:15" ht="12.75" customHeight="1">
      <c r="A83" s="33">
        <v>73</v>
      </c>
      <c r="B83" s="53" t="s">
        <v>829</v>
      </c>
      <c r="C83" s="31">
        <v>516.15</v>
      </c>
      <c r="D83" s="36">
        <v>513.11666666666667</v>
      </c>
      <c r="E83" s="36">
        <v>506.5333333333333</v>
      </c>
      <c r="F83" s="36">
        <v>496.91666666666663</v>
      </c>
      <c r="G83" s="36">
        <v>490.33333333333326</v>
      </c>
      <c r="H83" s="36">
        <v>522.73333333333335</v>
      </c>
      <c r="I83" s="36">
        <v>529.31666666666661</v>
      </c>
      <c r="J83" s="36">
        <v>538.93333333333339</v>
      </c>
      <c r="K83" s="31">
        <v>519.70000000000005</v>
      </c>
      <c r="L83" s="31">
        <v>503.5</v>
      </c>
      <c r="M83" s="31">
        <v>5.55783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274.5</v>
      </c>
      <c r="D84" s="36">
        <v>274.86666666666667</v>
      </c>
      <c r="E84" s="36">
        <v>268.88333333333333</v>
      </c>
      <c r="F84" s="36">
        <v>263.26666666666665</v>
      </c>
      <c r="G84" s="36">
        <v>257.2833333333333</v>
      </c>
      <c r="H84" s="36">
        <v>280.48333333333335</v>
      </c>
      <c r="I84" s="36">
        <v>286.4666666666667</v>
      </c>
      <c r="J84" s="36">
        <v>292.08333333333337</v>
      </c>
      <c r="K84" s="31">
        <v>280.85000000000002</v>
      </c>
      <c r="L84" s="31">
        <v>269.25</v>
      </c>
      <c r="M84" s="31">
        <v>60.709580000000003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1522.95</v>
      </c>
      <c r="D85" s="36">
        <v>1522.3333333333333</v>
      </c>
      <c r="E85" s="36">
        <v>1472.7166666666665</v>
      </c>
      <c r="F85" s="36">
        <v>1422.4833333333331</v>
      </c>
      <c r="G85" s="36">
        <v>1372.8666666666663</v>
      </c>
      <c r="H85" s="36">
        <v>1572.5666666666666</v>
      </c>
      <c r="I85" s="36">
        <v>1622.1833333333334</v>
      </c>
      <c r="J85" s="36">
        <v>1672.4166666666667</v>
      </c>
      <c r="K85" s="31">
        <v>1571.95</v>
      </c>
      <c r="L85" s="31">
        <v>1472.1</v>
      </c>
      <c r="M85" s="31">
        <v>2.7977300000000001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769.1</v>
      </c>
      <c r="D86" s="36">
        <v>759.93333333333339</v>
      </c>
      <c r="E86" s="36">
        <v>747.86666666666679</v>
      </c>
      <c r="F86" s="36">
        <v>726.63333333333344</v>
      </c>
      <c r="G86" s="36">
        <v>714.56666666666683</v>
      </c>
      <c r="H86" s="36">
        <v>781.16666666666674</v>
      </c>
      <c r="I86" s="36">
        <v>793.23333333333335</v>
      </c>
      <c r="J86" s="36">
        <v>814.4666666666667</v>
      </c>
      <c r="K86" s="31">
        <v>772</v>
      </c>
      <c r="L86" s="31">
        <v>738.7</v>
      </c>
      <c r="M86" s="31">
        <v>16.876470000000001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5889.4</v>
      </c>
      <c r="D87" s="36">
        <v>5904.8166666666666</v>
      </c>
      <c r="E87" s="36">
        <v>5850.6333333333332</v>
      </c>
      <c r="F87" s="36">
        <v>5811.8666666666668</v>
      </c>
      <c r="G87" s="36">
        <v>5757.6833333333334</v>
      </c>
      <c r="H87" s="36">
        <v>5943.583333333333</v>
      </c>
      <c r="I87" s="36">
        <v>5997.7666666666655</v>
      </c>
      <c r="J87" s="36">
        <v>6036.5333333333328</v>
      </c>
      <c r="K87" s="31">
        <v>5959</v>
      </c>
      <c r="L87" s="31">
        <v>5866.05</v>
      </c>
      <c r="M87" s="31">
        <v>0.10785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1258.7</v>
      </c>
      <c r="D88" s="36">
        <v>1269.75</v>
      </c>
      <c r="E88" s="36">
        <v>1239.05</v>
      </c>
      <c r="F88" s="36">
        <v>1219.3999999999999</v>
      </c>
      <c r="G88" s="36">
        <v>1188.6999999999998</v>
      </c>
      <c r="H88" s="36">
        <v>1289.4000000000001</v>
      </c>
      <c r="I88" s="36">
        <v>1320.1</v>
      </c>
      <c r="J88" s="36">
        <v>1339.7500000000002</v>
      </c>
      <c r="K88" s="31">
        <v>1300.45</v>
      </c>
      <c r="L88" s="31">
        <v>1250.0999999999999</v>
      </c>
      <c r="M88" s="31">
        <v>1.62795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1682.6</v>
      </c>
      <c r="D89" s="36">
        <v>1692.25</v>
      </c>
      <c r="E89" s="36">
        <v>1660.35</v>
      </c>
      <c r="F89" s="36">
        <v>1638.1</v>
      </c>
      <c r="G89" s="36">
        <v>1606.1999999999998</v>
      </c>
      <c r="H89" s="36">
        <v>1714.5</v>
      </c>
      <c r="I89" s="36">
        <v>1746.4</v>
      </c>
      <c r="J89" s="36">
        <v>1768.65</v>
      </c>
      <c r="K89" s="31">
        <v>1724.15</v>
      </c>
      <c r="L89" s="31">
        <v>1670</v>
      </c>
      <c r="M89" s="31">
        <v>0.51578000000000002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539.65</v>
      </c>
      <c r="D90" s="36">
        <v>544.06666666666661</v>
      </c>
      <c r="E90" s="36">
        <v>528.18333333333317</v>
      </c>
      <c r="F90" s="36">
        <v>516.71666666666658</v>
      </c>
      <c r="G90" s="36">
        <v>500.83333333333314</v>
      </c>
      <c r="H90" s="36">
        <v>555.53333333333319</v>
      </c>
      <c r="I90" s="36">
        <v>571.41666666666663</v>
      </c>
      <c r="J90" s="36">
        <v>582.88333333333321</v>
      </c>
      <c r="K90" s="31">
        <v>559.95000000000005</v>
      </c>
      <c r="L90" s="31">
        <v>532.6</v>
      </c>
      <c r="M90" s="31">
        <v>7.3957800000000002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30110.55</v>
      </c>
      <c r="D91" s="36">
        <v>29975.716666666664</v>
      </c>
      <c r="E91" s="36">
        <v>29687.983333333326</v>
      </c>
      <c r="F91" s="36">
        <v>29265.416666666664</v>
      </c>
      <c r="G91" s="36">
        <v>28977.683333333327</v>
      </c>
      <c r="H91" s="36">
        <v>30398.283333333326</v>
      </c>
      <c r="I91" s="36">
        <v>30686.016666666663</v>
      </c>
      <c r="J91" s="36">
        <v>31108.583333333325</v>
      </c>
      <c r="K91" s="31">
        <v>30263.45</v>
      </c>
      <c r="L91" s="31">
        <v>29553.15</v>
      </c>
      <c r="M91" s="31">
        <v>0.59026999999999996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936.85</v>
      </c>
      <c r="D92" s="36">
        <v>948.31666666666661</v>
      </c>
      <c r="E92" s="36">
        <v>911.58333333333326</v>
      </c>
      <c r="F92" s="36">
        <v>886.31666666666661</v>
      </c>
      <c r="G92" s="36">
        <v>849.58333333333326</v>
      </c>
      <c r="H92" s="36">
        <v>973.58333333333326</v>
      </c>
      <c r="I92" s="36">
        <v>1010.3166666666666</v>
      </c>
      <c r="J92" s="36">
        <v>1035.5833333333333</v>
      </c>
      <c r="K92" s="31">
        <v>985.05</v>
      </c>
      <c r="L92" s="31">
        <v>923.05</v>
      </c>
      <c r="M92" s="31">
        <v>2.9376699999999998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18.5</v>
      </c>
      <c r="D93" s="36">
        <v>18.916666666666668</v>
      </c>
      <c r="E93" s="36">
        <v>17.933333333333337</v>
      </c>
      <c r="F93" s="36">
        <v>17.366666666666671</v>
      </c>
      <c r="G93" s="36">
        <v>16.38333333333334</v>
      </c>
      <c r="H93" s="36">
        <v>19.483333333333334</v>
      </c>
      <c r="I93" s="36">
        <v>20.466666666666661</v>
      </c>
      <c r="J93" s="36">
        <v>21.033333333333331</v>
      </c>
      <c r="K93" s="31">
        <v>19.899999999999999</v>
      </c>
      <c r="L93" s="31">
        <v>18.350000000000001</v>
      </c>
      <c r="M93" s="31">
        <v>530.62861999999996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4880.75</v>
      </c>
      <c r="D94" s="36">
        <v>4852.4333333333334</v>
      </c>
      <c r="E94" s="36">
        <v>4817.0666666666666</v>
      </c>
      <c r="F94" s="36">
        <v>4753.3833333333332</v>
      </c>
      <c r="G94" s="36">
        <v>4718.0166666666664</v>
      </c>
      <c r="H94" s="36">
        <v>4916.1166666666668</v>
      </c>
      <c r="I94" s="36">
        <v>4951.4833333333336</v>
      </c>
      <c r="J94" s="36">
        <v>5015.166666666667</v>
      </c>
      <c r="K94" s="31">
        <v>4887.8</v>
      </c>
      <c r="L94" s="31">
        <v>4788.75</v>
      </c>
      <c r="M94" s="31">
        <v>1.9096500000000001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1761.8</v>
      </c>
      <c r="D95" s="36">
        <v>1769.7666666666664</v>
      </c>
      <c r="E95" s="36">
        <v>1735.1833333333329</v>
      </c>
      <c r="F95" s="36">
        <v>1708.5666666666666</v>
      </c>
      <c r="G95" s="36">
        <v>1673.9833333333331</v>
      </c>
      <c r="H95" s="36">
        <v>1796.3833333333328</v>
      </c>
      <c r="I95" s="36">
        <v>1830.9666666666662</v>
      </c>
      <c r="J95" s="36">
        <v>1857.5833333333326</v>
      </c>
      <c r="K95" s="31">
        <v>1804.35</v>
      </c>
      <c r="L95" s="31">
        <v>1743.15</v>
      </c>
      <c r="M95" s="31">
        <v>1.1411100000000001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609.70000000000005</v>
      </c>
      <c r="D96" s="36">
        <v>613.73333333333335</v>
      </c>
      <c r="E96" s="36">
        <v>600.9666666666667</v>
      </c>
      <c r="F96" s="36">
        <v>592.23333333333335</v>
      </c>
      <c r="G96" s="36">
        <v>579.4666666666667</v>
      </c>
      <c r="H96" s="36">
        <v>622.4666666666667</v>
      </c>
      <c r="I96" s="36">
        <v>635.23333333333335</v>
      </c>
      <c r="J96" s="36">
        <v>643.9666666666667</v>
      </c>
      <c r="K96" s="31">
        <v>626.5</v>
      </c>
      <c r="L96" s="31">
        <v>605</v>
      </c>
      <c r="M96" s="31">
        <v>1.2874099999999999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126.2</v>
      </c>
      <c r="D97" s="36">
        <v>127.19999999999999</v>
      </c>
      <c r="E97" s="36">
        <v>123.69999999999999</v>
      </c>
      <c r="F97" s="36">
        <v>121.2</v>
      </c>
      <c r="G97" s="36">
        <v>117.7</v>
      </c>
      <c r="H97" s="36">
        <v>129.69999999999999</v>
      </c>
      <c r="I97" s="36">
        <v>133.19999999999999</v>
      </c>
      <c r="J97" s="36">
        <v>135.69999999999996</v>
      </c>
      <c r="K97" s="31">
        <v>130.69999999999999</v>
      </c>
      <c r="L97" s="31">
        <v>124.7</v>
      </c>
      <c r="M97" s="31">
        <v>48.037089999999999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469.65</v>
      </c>
      <c r="D98" s="36">
        <v>463.33333333333331</v>
      </c>
      <c r="E98" s="36">
        <v>456.66666666666663</v>
      </c>
      <c r="F98" s="36">
        <v>443.68333333333334</v>
      </c>
      <c r="G98" s="36">
        <v>437.01666666666665</v>
      </c>
      <c r="H98" s="36">
        <v>476.31666666666661</v>
      </c>
      <c r="I98" s="36">
        <v>482.98333333333323</v>
      </c>
      <c r="J98" s="36">
        <v>495.96666666666658</v>
      </c>
      <c r="K98" s="31">
        <v>470</v>
      </c>
      <c r="L98" s="31">
        <v>450.35</v>
      </c>
      <c r="M98" s="31">
        <v>24.314599999999999</v>
      </c>
      <c r="N98" s="1"/>
      <c r="O98" s="1"/>
    </row>
    <row r="99" spans="1:15" ht="12.75" customHeight="1">
      <c r="A99" s="33">
        <v>89</v>
      </c>
      <c r="B99" s="53" t="s">
        <v>825</v>
      </c>
      <c r="C99" s="31">
        <v>443.55</v>
      </c>
      <c r="D99" s="36">
        <v>445.73333333333335</v>
      </c>
      <c r="E99" s="36">
        <v>438.81666666666672</v>
      </c>
      <c r="F99" s="36">
        <v>434.08333333333337</v>
      </c>
      <c r="G99" s="36">
        <v>427.16666666666674</v>
      </c>
      <c r="H99" s="36">
        <v>450.4666666666667</v>
      </c>
      <c r="I99" s="36">
        <v>457.38333333333333</v>
      </c>
      <c r="J99" s="36">
        <v>462.11666666666667</v>
      </c>
      <c r="K99" s="31">
        <v>452.65</v>
      </c>
      <c r="L99" s="31">
        <v>441</v>
      </c>
      <c r="M99" s="31">
        <v>27.25271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4896.55</v>
      </c>
      <c r="D100" s="36">
        <v>4858.5333333333338</v>
      </c>
      <c r="E100" s="36">
        <v>4802.0166666666673</v>
      </c>
      <c r="F100" s="36">
        <v>4707.4833333333336</v>
      </c>
      <c r="G100" s="36">
        <v>4650.9666666666672</v>
      </c>
      <c r="H100" s="36">
        <v>4953.0666666666675</v>
      </c>
      <c r="I100" s="36">
        <v>5009.5833333333339</v>
      </c>
      <c r="J100" s="36">
        <v>5104.1166666666677</v>
      </c>
      <c r="K100" s="31">
        <v>4915.05</v>
      </c>
      <c r="L100" s="31">
        <v>4764</v>
      </c>
      <c r="M100" s="31">
        <v>0.37737999999999999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365.9</v>
      </c>
      <c r="D101" s="36">
        <v>367</v>
      </c>
      <c r="E101" s="36">
        <v>360.2</v>
      </c>
      <c r="F101" s="36">
        <v>354.5</v>
      </c>
      <c r="G101" s="36">
        <v>347.7</v>
      </c>
      <c r="H101" s="36">
        <v>372.7</v>
      </c>
      <c r="I101" s="36">
        <v>379.49999999999994</v>
      </c>
      <c r="J101" s="36">
        <v>385.2</v>
      </c>
      <c r="K101" s="31">
        <v>373.8</v>
      </c>
      <c r="L101" s="31">
        <v>361.3</v>
      </c>
      <c r="M101" s="31">
        <v>4.7882899999999999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246.8</v>
      </c>
      <c r="D102" s="36">
        <v>247.79999999999998</v>
      </c>
      <c r="E102" s="36">
        <v>243.09999999999997</v>
      </c>
      <c r="F102" s="36">
        <v>239.39999999999998</v>
      </c>
      <c r="G102" s="36">
        <v>234.69999999999996</v>
      </c>
      <c r="H102" s="36">
        <v>251.49999999999997</v>
      </c>
      <c r="I102" s="36">
        <v>256.19999999999993</v>
      </c>
      <c r="J102" s="36">
        <v>259.89999999999998</v>
      </c>
      <c r="K102" s="31">
        <v>252.5</v>
      </c>
      <c r="L102" s="31">
        <v>244.1</v>
      </c>
      <c r="M102" s="31">
        <v>6.8099699999999999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784.8</v>
      </c>
      <c r="D103" s="36">
        <v>780.4666666666667</v>
      </c>
      <c r="E103" s="36">
        <v>765.33333333333337</v>
      </c>
      <c r="F103" s="36">
        <v>745.86666666666667</v>
      </c>
      <c r="G103" s="36">
        <v>730.73333333333335</v>
      </c>
      <c r="H103" s="36">
        <v>799.93333333333339</v>
      </c>
      <c r="I103" s="36">
        <v>815.06666666666661</v>
      </c>
      <c r="J103" s="36">
        <v>834.53333333333342</v>
      </c>
      <c r="K103" s="31">
        <v>795.6</v>
      </c>
      <c r="L103" s="31">
        <v>761</v>
      </c>
      <c r="M103" s="31">
        <v>6.3679800000000002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600</v>
      </c>
      <c r="D104" s="36">
        <v>597.13333333333333</v>
      </c>
      <c r="E104" s="36">
        <v>587.9666666666667</v>
      </c>
      <c r="F104" s="36">
        <v>575.93333333333339</v>
      </c>
      <c r="G104" s="36">
        <v>566.76666666666677</v>
      </c>
      <c r="H104" s="36">
        <v>609.16666666666663</v>
      </c>
      <c r="I104" s="36">
        <v>618.33333333333337</v>
      </c>
      <c r="J104" s="36">
        <v>630.36666666666656</v>
      </c>
      <c r="K104" s="31">
        <v>606.29999999999995</v>
      </c>
      <c r="L104" s="31">
        <v>585.1</v>
      </c>
      <c r="M104" s="31">
        <v>88.641459999999995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248.4</v>
      </c>
      <c r="D105" s="36">
        <v>258.7</v>
      </c>
      <c r="E105" s="36">
        <v>234.7</v>
      </c>
      <c r="F105" s="36">
        <v>221</v>
      </c>
      <c r="G105" s="36">
        <v>197</v>
      </c>
      <c r="H105" s="36">
        <v>272.39999999999998</v>
      </c>
      <c r="I105" s="36">
        <v>296.39999999999998</v>
      </c>
      <c r="J105" s="36">
        <v>310.09999999999997</v>
      </c>
      <c r="K105" s="31">
        <v>282.7</v>
      </c>
      <c r="L105" s="31">
        <v>245</v>
      </c>
      <c r="M105" s="31">
        <v>37.97289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1058.05</v>
      </c>
      <c r="D106" s="36">
        <v>1067.9166666666665</v>
      </c>
      <c r="E106" s="36">
        <v>1040.7333333333331</v>
      </c>
      <c r="F106" s="36">
        <v>1023.4166666666665</v>
      </c>
      <c r="G106" s="36">
        <v>996.23333333333312</v>
      </c>
      <c r="H106" s="36">
        <v>1085.2333333333331</v>
      </c>
      <c r="I106" s="36">
        <v>1112.4166666666665</v>
      </c>
      <c r="J106" s="36">
        <v>1129.7333333333331</v>
      </c>
      <c r="K106" s="31">
        <v>1095.0999999999999</v>
      </c>
      <c r="L106" s="31">
        <v>1050.5999999999999</v>
      </c>
      <c r="M106" s="31">
        <v>0.84663999999999995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210.15</v>
      </c>
      <c r="D107" s="36">
        <v>210.71666666666667</v>
      </c>
      <c r="E107" s="36">
        <v>206.43333333333334</v>
      </c>
      <c r="F107" s="36">
        <v>202.71666666666667</v>
      </c>
      <c r="G107" s="36">
        <v>198.43333333333334</v>
      </c>
      <c r="H107" s="36">
        <v>214.43333333333334</v>
      </c>
      <c r="I107" s="36">
        <v>218.7166666666667</v>
      </c>
      <c r="J107" s="36">
        <v>222.43333333333334</v>
      </c>
      <c r="K107" s="31">
        <v>215</v>
      </c>
      <c r="L107" s="31">
        <v>207</v>
      </c>
      <c r="M107" s="31">
        <v>42.044089999999997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2798.6</v>
      </c>
      <c r="D108" s="36">
        <v>2816.2166666666672</v>
      </c>
      <c r="E108" s="36">
        <v>2733.4333333333343</v>
      </c>
      <c r="F108" s="36">
        <v>2668.2666666666673</v>
      </c>
      <c r="G108" s="36">
        <v>2585.4833333333345</v>
      </c>
      <c r="H108" s="36">
        <v>2881.3833333333341</v>
      </c>
      <c r="I108" s="36">
        <v>2964.166666666667</v>
      </c>
      <c r="J108" s="36">
        <v>3029.3333333333339</v>
      </c>
      <c r="K108" s="31">
        <v>2899</v>
      </c>
      <c r="L108" s="31">
        <v>2751.05</v>
      </c>
      <c r="M108" s="31">
        <v>1.3429500000000001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65.05</v>
      </c>
      <c r="D109" s="36">
        <v>65.75</v>
      </c>
      <c r="E109" s="36">
        <v>63.349999999999994</v>
      </c>
      <c r="F109" s="36">
        <v>61.649999999999991</v>
      </c>
      <c r="G109" s="36">
        <v>59.249999999999986</v>
      </c>
      <c r="H109" s="36">
        <v>67.45</v>
      </c>
      <c r="I109" s="36">
        <v>69.850000000000009</v>
      </c>
      <c r="J109" s="36">
        <v>71.550000000000011</v>
      </c>
      <c r="K109" s="31">
        <v>68.150000000000006</v>
      </c>
      <c r="L109" s="31">
        <v>64.05</v>
      </c>
      <c r="M109" s="31">
        <v>324.97838000000002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1836.8</v>
      </c>
      <c r="D110" s="36">
        <v>1842.3</v>
      </c>
      <c r="E110" s="36">
        <v>1804.6</v>
      </c>
      <c r="F110" s="36">
        <v>1772.3999999999999</v>
      </c>
      <c r="G110" s="36">
        <v>1734.6999999999998</v>
      </c>
      <c r="H110" s="36">
        <v>1874.5</v>
      </c>
      <c r="I110" s="36">
        <v>1912.2000000000003</v>
      </c>
      <c r="J110" s="36">
        <v>1944.4</v>
      </c>
      <c r="K110" s="31">
        <v>1880</v>
      </c>
      <c r="L110" s="31">
        <v>1810.1</v>
      </c>
      <c r="M110" s="31">
        <v>6.8084899999999999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665.9</v>
      </c>
      <c r="D111" s="36">
        <v>670</v>
      </c>
      <c r="E111" s="36">
        <v>646.15</v>
      </c>
      <c r="F111" s="36">
        <v>626.4</v>
      </c>
      <c r="G111" s="36">
        <v>602.54999999999995</v>
      </c>
      <c r="H111" s="36">
        <v>689.75</v>
      </c>
      <c r="I111" s="36">
        <v>713.59999999999991</v>
      </c>
      <c r="J111" s="36">
        <v>733.35</v>
      </c>
      <c r="K111" s="31">
        <v>693.85</v>
      </c>
      <c r="L111" s="31">
        <v>650.25</v>
      </c>
      <c r="M111" s="31">
        <v>2.645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1437.15</v>
      </c>
      <c r="D112" s="36">
        <v>1437.3833333333332</v>
      </c>
      <c r="E112" s="36">
        <v>1391.9666666666665</v>
      </c>
      <c r="F112" s="36">
        <v>1346.7833333333333</v>
      </c>
      <c r="G112" s="36">
        <v>1301.3666666666666</v>
      </c>
      <c r="H112" s="36">
        <v>1482.5666666666664</v>
      </c>
      <c r="I112" s="36">
        <v>1527.9833333333333</v>
      </c>
      <c r="J112" s="36">
        <v>1573.1666666666663</v>
      </c>
      <c r="K112" s="31">
        <v>1482.8</v>
      </c>
      <c r="L112" s="31">
        <v>1392.2</v>
      </c>
      <c r="M112" s="31">
        <v>1.81457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7647.15</v>
      </c>
      <c r="D113" s="36">
        <v>7579.916666666667</v>
      </c>
      <c r="E113" s="36">
        <v>7492.2333333333336</v>
      </c>
      <c r="F113" s="36">
        <v>7337.3166666666666</v>
      </c>
      <c r="G113" s="36">
        <v>7249.6333333333332</v>
      </c>
      <c r="H113" s="36">
        <v>7734.8333333333339</v>
      </c>
      <c r="I113" s="36">
        <v>7822.5166666666664</v>
      </c>
      <c r="J113" s="36">
        <v>7977.4333333333343</v>
      </c>
      <c r="K113" s="31">
        <v>7667.6</v>
      </c>
      <c r="L113" s="31">
        <v>7425</v>
      </c>
      <c r="M113" s="31">
        <v>0.15201000000000001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765.25</v>
      </c>
      <c r="D114" s="36">
        <v>776.83333333333337</v>
      </c>
      <c r="E114" s="36">
        <v>751.41666666666674</v>
      </c>
      <c r="F114" s="36">
        <v>737.58333333333337</v>
      </c>
      <c r="G114" s="36">
        <v>712.16666666666674</v>
      </c>
      <c r="H114" s="36">
        <v>790.66666666666674</v>
      </c>
      <c r="I114" s="36">
        <v>816.08333333333348</v>
      </c>
      <c r="J114" s="36">
        <v>829.91666666666674</v>
      </c>
      <c r="K114" s="31">
        <v>802.25</v>
      </c>
      <c r="L114" s="31">
        <v>763</v>
      </c>
      <c r="M114" s="31">
        <v>2.4131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358.25</v>
      </c>
      <c r="D115" s="36">
        <v>355.98333333333335</v>
      </c>
      <c r="E115" s="36">
        <v>352.26666666666671</v>
      </c>
      <c r="F115" s="36">
        <v>346.28333333333336</v>
      </c>
      <c r="G115" s="36">
        <v>342.56666666666672</v>
      </c>
      <c r="H115" s="36">
        <v>361.9666666666667</v>
      </c>
      <c r="I115" s="36">
        <v>365.68333333333339</v>
      </c>
      <c r="J115" s="36">
        <v>371.66666666666669</v>
      </c>
      <c r="K115" s="31">
        <v>359.7</v>
      </c>
      <c r="L115" s="31">
        <v>350</v>
      </c>
      <c r="M115" s="31">
        <v>11.809290000000001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448.7</v>
      </c>
      <c r="D116" s="36">
        <v>449.91666666666669</v>
      </c>
      <c r="E116" s="36">
        <v>442.88333333333338</v>
      </c>
      <c r="F116" s="36">
        <v>437.06666666666672</v>
      </c>
      <c r="G116" s="36">
        <v>430.03333333333342</v>
      </c>
      <c r="H116" s="36">
        <v>455.73333333333335</v>
      </c>
      <c r="I116" s="36">
        <v>462.76666666666665</v>
      </c>
      <c r="J116" s="36">
        <v>468.58333333333331</v>
      </c>
      <c r="K116" s="31">
        <v>456.95</v>
      </c>
      <c r="L116" s="31">
        <v>444.1</v>
      </c>
      <c r="M116" s="31">
        <v>0.64434000000000002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1041.45</v>
      </c>
      <c r="D117" s="36">
        <v>1032.8166666666666</v>
      </c>
      <c r="E117" s="36">
        <v>1016.6333333333332</v>
      </c>
      <c r="F117" s="36">
        <v>991.81666666666661</v>
      </c>
      <c r="G117" s="36">
        <v>975.63333333333321</v>
      </c>
      <c r="H117" s="36">
        <v>1057.6333333333332</v>
      </c>
      <c r="I117" s="36">
        <v>1073.8166666666666</v>
      </c>
      <c r="J117" s="36">
        <v>1098.6333333333332</v>
      </c>
      <c r="K117" s="31">
        <v>1049</v>
      </c>
      <c r="L117" s="31">
        <v>1008</v>
      </c>
      <c r="M117" s="31">
        <v>0.53717999999999999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1019.6</v>
      </c>
      <c r="D118" s="36">
        <v>1029.0333333333335</v>
      </c>
      <c r="E118" s="36">
        <v>1001.7666666666671</v>
      </c>
      <c r="F118" s="36">
        <v>983.93333333333362</v>
      </c>
      <c r="G118" s="36">
        <v>956.6666666666672</v>
      </c>
      <c r="H118" s="36">
        <v>1046.866666666667</v>
      </c>
      <c r="I118" s="36">
        <v>1074.1333333333334</v>
      </c>
      <c r="J118" s="36">
        <v>1091.9666666666669</v>
      </c>
      <c r="K118" s="31">
        <v>1056.3</v>
      </c>
      <c r="L118" s="31">
        <v>1011.2</v>
      </c>
      <c r="M118" s="31">
        <v>22.510680000000001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1485.25</v>
      </c>
      <c r="D119" s="36">
        <v>1474.4333333333334</v>
      </c>
      <c r="E119" s="36">
        <v>1458.9666666666667</v>
      </c>
      <c r="F119" s="36">
        <v>1432.6833333333334</v>
      </c>
      <c r="G119" s="36">
        <v>1417.2166666666667</v>
      </c>
      <c r="H119" s="36">
        <v>1500.7166666666667</v>
      </c>
      <c r="I119" s="36">
        <v>1516.1833333333334</v>
      </c>
      <c r="J119" s="36">
        <v>1542.4666666666667</v>
      </c>
      <c r="K119" s="31">
        <v>1489.9</v>
      </c>
      <c r="L119" s="31">
        <v>1448.15</v>
      </c>
      <c r="M119" s="31">
        <v>11.58132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136.65</v>
      </c>
      <c r="D120" s="36">
        <v>136.48333333333335</v>
      </c>
      <c r="E120" s="36">
        <v>135.16666666666669</v>
      </c>
      <c r="F120" s="36">
        <v>133.68333333333334</v>
      </c>
      <c r="G120" s="36">
        <v>132.36666666666667</v>
      </c>
      <c r="H120" s="36">
        <v>137.9666666666667</v>
      </c>
      <c r="I120" s="36">
        <v>139.28333333333336</v>
      </c>
      <c r="J120" s="36">
        <v>140.76666666666671</v>
      </c>
      <c r="K120" s="31">
        <v>137.80000000000001</v>
      </c>
      <c r="L120" s="31">
        <v>135</v>
      </c>
      <c r="M120" s="31">
        <v>31.520620000000001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1379.2</v>
      </c>
      <c r="D121" s="36">
        <v>1383.95</v>
      </c>
      <c r="E121" s="36">
        <v>1361.25</v>
      </c>
      <c r="F121" s="36">
        <v>1343.3</v>
      </c>
      <c r="G121" s="36">
        <v>1320.6</v>
      </c>
      <c r="H121" s="36">
        <v>1401.9</v>
      </c>
      <c r="I121" s="36">
        <v>1424.6000000000004</v>
      </c>
      <c r="J121" s="36">
        <v>1442.5500000000002</v>
      </c>
      <c r="K121" s="31">
        <v>1406.65</v>
      </c>
      <c r="L121" s="31">
        <v>1366</v>
      </c>
      <c r="M121" s="31">
        <v>1.0268999999999999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461.6</v>
      </c>
      <c r="D122" s="36">
        <v>457.0333333333333</v>
      </c>
      <c r="E122" s="36">
        <v>449.11666666666662</v>
      </c>
      <c r="F122" s="36">
        <v>436.63333333333333</v>
      </c>
      <c r="G122" s="36">
        <v>428.71666666666664</v>
      </c>
      <c r="H122" s="36">
        <v>469.51666666666659</v>
      </c>
      <c r="I122" s="36">
        <v>477.43333333333334</v>
      </c>
      <c r="J122" s="36">
        <v>489.91666666666657</v>
      </c>
      <c r="K122" s="31">
        <v>464.95</v>
      </c>
      <c r="L122" s="31">
        <v>444.55</v>
      </c>
      <c r="M122" s="31">
        <v>140.61966000000001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854.85</v>
      </c>
      <c r="D123" s="36">
        <v>858.41666666666663</v>
      </c>
      <c r="E123" s="36">
        <v>840.18333333333328</v>
      </c>
      <c r="F123" s="36">
        <v>825.51666666666665</v>
      </c>
      <c r="G123" s="36">
        <v>807.2833333333333</v>
      </c>
      <c r="H123" s="36">
        <v>873.08333333333326</v>
      </c>
      <c r="I123" s="36">
        <v>891.31666666666661</v>
      </c>
      <c r="J123" s="36">
        <v>905.98333333333323</v>
      </c>
      <c r="K123" s="31">
        <v>876.65</v>
      </c>
      <c r="L123" s="31">
        <v>843.75</v>
      </c>
      <c r="M123" s="31">
        <v>14.729850000000001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6323.3</v>
      </c>
      <c r="D124" s="36">
        <v>6268.3666666666677</v>
      </c>
      <c r="E124" s="36">
        <v>6168.633333333335</v>
      </c>
      <c r="F124" s="36">
        <v>6013.9666666666672</v>
      </c>
      <c r="G124" s="36">
        <v>5914.2333333333345</v>
      </c>
      <c r="H124" s="36">
        <v>6423.0333333333356</v>
      </c>
      <c r="I124" s="36">
        <v>6522.7666666666673</v>
      </c>
      <c r="J124" s="36">
        <v>6677.4333333333361</v>
      </c>
      <c r="K124" s="31">
        <v>6368.1</v>
      </c>
      <c r="L124" s="31">
        <v>6113.7</v>
      </c>
      <c r="M124" s="31">
        <v>4.29399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2555.6</v>
      </c>
      <c r="D125" s="36">
        <v>2541.3333333333335</v>
      </c>
      <c r="E125" s="36">
        <v>2519.2666666666669</v>
      </c>
      <c r="F125" s="36">
        <v>2482.9333333333334</v>
      </c>
      <c r="G125" s="36">
        <v>2460.8666666666668</v>
      </c>
      <c r="H125" s="36">
        <v>2577.666666666667</v>
      </c>
      <c r="I125" s="36">
        <v>2599.7333333333336</v>
      </c>
      <c r="J125" s="36">
        <v>2636.0666666666671</v>
      </c>
      <c r="K125" s="31">
        <v>2563.4</v>
      </c>
      <c r="L125" s="31">
        <v>2505</v>
      </c>
      <c r="M125" s="31">
        <v>1.0651900000000001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2955.95</v>
      </c>
      <c r="D126" s="36">
        <v>2980.65</v>
      </c>
      <c r="E126" s="36">
        <v>2911.3</v>
      </c>
      <c r="F126" s="36">
        <v>2866.65</v>
      </c>
      <c r="G126" s="36">
        <v>2797.3</v>
      </c>
      <c r="H126" s="36">
        <v>3025.3</v>
      </c>
      <c r="I126" s="36">
        <v>3094.6499999999996</v>
      </c>
      <c r="J126" s="36">
        <v>3139.3</v>
      </c>
      <c r="K126" s="31">
        <v>3050</v>
      </c>
      <c r="L126" s="31">
        <v>2936</v>
      </c>
      <c r="M126" s="31">
        <v>3.1730999999999998</v>
      </c>
      <c r="N126" s="1"/>
      <c r="O126" s="1"/>
    </row>
    <row r="127" spans="1:15" ht="12.75" customHeight="1">
      <c r="A127" s="33">
        <v>117</v>
      </c>
      <c r="B127" s="53" t="s">
        <v>888</v>
      </c>
      <c r="C127" s="31">
        <v>1390.05</v>
      </c>
      <c r="D127" s="36">
        <v>1403.2833333333335</v>
      </c>
      <c r="E127" s="36">
        <v>1371.3166666666671</v>
      </c>
      <c r="F127" s="36">
        <v>1352.5833333333335</v>
      </c>
      <c r="G127" s="36">
        <v>1320.616666666667</v>
      </c>
      <c r="H127" s="36">
        <v>1422.0166666666671</v>
      </c>
      <c r="I127" s="36">
        <v>1453.9833333333338</v>
      </c>
      <c r="J127" s="36">
        <v>1472.7166666666672</v>
      </c>
      <c r="K127" s="31">
        <v>1435.25</v>
      </c>
      <c r="L127" s="31">
        <v>1384.55</v>
      </c>
      <c r="M127" s="31">
        <v>0.60089999999999999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971.7</v>
      </c>
      <c r="D128" s="36">
        <v>965.33333333333337</v>
      </c>
      <c r="E128" s="36">
        <v>955.66666666666674</v>
      </c>
      <c r="F128" s="36">
        <v>939.63333333333333</v>
      </c>
      <c r="G128" s="36">
        <v>929.9666666666667</v>
      </c>
      <c r="H128" s="36">
        <v>981.36666666666679</v>
      </c>
      <c r="I128" s="36">
        <v>991.03333333333353</v>
      </c>
      <c r="J128" s="36">
        <v>1007.0666666666668</v>
      </c>
      <c r="K128" s="31">
        <v>975</v>
      </c>
      <c r="L128" s="31">
        <v>949.3</v>
      </c>
      <c r="M128" s="31">
        <v>10.05912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1098.7</v>
      </c>
      <c r="D129" s="36">
        <v>1092.05</v>
      </c>
      <c r="E129" s="36">
        <v>1082.6499999999999</v>
      </c>
      <c r="F129" s="36">
        <v>1066.5999999999999</v>
      </c>
      <c r="G129" s="36">
        <v>1057.1999999999998</v>
      </c>
      <c r="H129" s="36">
        <v>1108.0999999999999</v>
      </c>
      <c r="I129" s="36">
        <v>1117.5</v>
      </c>
      <c r="J129" s="36">
        <v>1133.55</v>
      </c>
      <c r="K129" s="31">
        <v>1101.45</v>
      </c>
      <c r="L129" s="31">
        <v>1076</v>
      </c>
      <c r="M129" s="31">
        <v>1.54816</v>
      </c>
      <c r="N129" s="1"/>
      <c r="O129" s="1"/>
    </row>
    <row r="130" spans="1:15" ht="12.75" customHeight="1">
      <c r="A130" s="33">
        <v>120</v>
      </c>
      <c r="B130" s="53" t="s">
        <v>831</v>
      </c>
      <c r="C130" s="31">
        <v>4165.95</v>
      </c>
      <c r="D130" s="36">
        <v>4140.6833333333334</v>
      </c>
      <c r="E130" s="36">
        <v>4081.3666666666668</v>
      </c>
      <c r="F130" s="36">
        <v>3996.7833333333333</v>
      </c>
      <c r="G130" s="36">
        <v>3937.4666666666667</v>
      </c>
      <c r="H130" s="36">
        <v>4225.2666666666664</v>
      </c>
      <c r="I130" s="36">
        <v>4284.5833333333339</v>
      </c>
      <c r="J130" s="36">
        <v>4369.166666666667</v>
      </c>
      <c r="K130" s="31">
        <v>4200</v>
      </c>
      <c r="L130" s="31">
        <v>4056.1</v>
      </c>
      <c r="M130" s="31">
        <v>0.44330999999999998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1381.45</v>
      </c>
      <c r="D131" s="36">
        <v>1399.4666666666665</v>
      </c>
      <c r="E131" s="36">
        <v>1356.9833333333329</v>
      </c>
      <c r="F131" s="36">
        <v>1332.5166666666664</v>
      </c>
      <c r="G131" s="36">
        <v>1290.0333333333328</v>
      </c>
      <c r="H131" s="36">
        <v>1423.9333333333329</v>
      </c>
      <c r="I131" s="36">
        <v>1466.4166666666665</v>
      </c>
      <c r="J131" s="36">
        <v>1490.883333333333</v>
      </c>
      <c r="K131" s="31">
        <v>1441.95</v>
      </c>
      <c r="L131" s="31">
        <v>1375</v>
      </c>
      <c r="M131" s="31">
        <v>2.19015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291.3</v>
      </c>
      <c r="D132" s="36">
        <v>291.78333333333336</v>
      </c>
      <c r="E132" s="36">
        <v>287.86666666666673</v>
      </c>
      <c r="F132" s="36">
        <v>284.43333333333339</v>
      </c>
      <c r="G132" s="36">
        <v>280.51666666666677</v>
      </c>
      <c r="H132" s="36">
        <v>295.2166666666667</v>
      </c>
      <c r="I132" s="36">
        <v>299.13333333333333</v>
      </c>
      <c r="J132" s="36">
        <v>302.56666666666666</v>
      </c>
      <c r="K132" s="31">
        <v>295.7</v>
      </c>
      <c r="L132" s="31">
        <v>288.35000000000002</v>
      </c>
      <c r="M132" s="31">
        <v>29.81128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2784.3</v>
      </c>
      <c r="D133" s="36">
        <v>2763.2833333333333</v>
      </c>
      <c r="E133" s="36">
        <v>2730.0666666666666</v>
      </c>
      <c r="F133" s="36">
        <v>2675.8333333333335</v>
      </c>
      <c r="G133" s="36">
        <v>2642.6166666666668</v>
      </c>
      <c r="H133" s="36">
        <v>2817.5166666666664</v>
      </c>
      <c r="I133" s="36">
        <v>2850.7333333333327</v>
      </c>
      <c r="J133" s="36">
        <v>2904.9666666666662</v>
      </c>
      <c r="K133" s="31">
        <v>2796.5</v>
      </c>
      <c r="L133" s="31">
        <v>2709.05</v>
      </c>
      <c r="M133" s="31">
        <v>2.9205800000000002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1968.45</v>
      </c>
      <c r="D134" s="36">
        <v>1959.8</v>
      </c>
      <c r="E134" s="36">
        <v>1918.6499999999999</v>
      </c>
      <c r="F134" s="36">
        <v>1868.85</v>
      </c>
      <c r="G134" s="36">
        <v>1827.6999999999998</v>
      </c>
      <c r="H134" s="36">
        <v>2009.6</v>
      </c>
      <c r="I134" s="36">
        <v>2050.75</v>
      </c>
      <c r="J134" s="36">
        <v>2100.5500000000002</v>
      </c>
      <c r="K134" s="31">
        <v>2000.95</v>
      </c>
      <c r="L134" s="31">
        <v>1910</v>
      </c>
      <c r="M134" s="31">
        <v>1.55122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945</v>
      </c>
      <c r="D135" s="36">
        <v>947.93333333333339</v>
      </c>
      <c r="E135" s="36">
        <v>935.06666666666683</v>
      </c>
      <c r="F135" s="36">
        <v>925.13333333333344</v>
      </c>
      <c r="G135" s="36">
        <v>912.26666666666688</v>
      </c>
      <c r="H135" s="36">
        <v>957.86666666666679</v>
      </c>
      <c r="I135" s="36">
        <v>970.73333333333335</v>
      </c>
      <c r="J135" s="36">
        <v>980.66666666666674</v>
      </c>
      <c r="K135" s="31">
        <v>960.8</v>
      </c>
      <c r="L135" s="31">
        <v>938</v>
      </c>
      <c r="M135" s="31">
        <v>0.25753999999999999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922.7</v>
      </c>
      <c r="D136" s="36">
        <v>921.56666666666661</v>
      </c>
      <c r="E136" s="36">
        <v>909.23333333333323</v>
      </c>
      <c r="F136" s="36">
        <v>895.76666666666665</v>
      </c>
      <c r="G136" s="36">
        <v>883.43333333333328</v>
      </c>
      <c r="H136" s="36">
        <v>935.03333333333319</v>
      </c>
      <c r="I136" s="36">
        <v>947.36666666666667</v>
      </c>
      <c r="J136" s="36">
        <v>960.83333333333314</v>
      </c>
      <c r="K136" s="31">
        <v>933.9</v>
      </c>
      <c r="L136" s="31">
        <v>908.1</v>
      </c>
      <c r="M136" s="31">
        <v>32.582839999999997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531.5</v>
      </c>
      <c r="D137" s="36">
        <v>531.91666666666663</v>
      </c>
      <c r="E137" s="36">
        <v>527.83333333333326</v>
      </c>
      <c r="F137" s="36">
        <v>524.16666666666663</v>
      </c>
      <c r="G137" s="36">
        <v>520.08333333333326</v>
      </c>
      <c r="H137" s="36">
        <v>535.58333333333326</v>
      </c>
      <c r="I137" s="36">
        <v>539.66666666666652</v>
      </c>
      <c r="J137" s="36">
        <v>543.33333333333326</v>
      </c>
      <c r="K137" s="31">
        <v>536</v>
      </c>
      <c r="L137" s="31">
        <v>528.25</v>
      </c>
      <c r="M137" s="31">
        <v>10.82367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1945.95</v>
      </c>
      <c r="D138" s="36">
        <v>1953.5166666666667</v>
      </c>
      <c r="E138" s="36">
        <v>1908.5833333333333</v>
      </c>
      <c r="F138" s="36">
        <v>1871.2166666666667</v>
      </c>
      <c r="G138" s="36">
        <v>1826.2833333333333</v>
      </c>
      <c r="H138" s="36">
        <v>1990.8833333333332</v>
      </c>
      <c r="I138" s="36">
        <v>2035.8166666666666</v>
      </c>
      <c r="J138" s="36">
        <v>2073.1833333333334</v>
      </c>
      <c r="K138" s="31">
        <v>1998.45</v>
      </c>
      <c r="L138" s="31">
        <v>1916.15</v>
      </c>
      <c r="M138" s="31">
        <v>3.99091</v>
      </c>
      <c r="N138" s="1"/>
      <c r="O138" s="1"/>
    </row>
    <row r="139" spans="1:15" ht="12.75" customHeight="1">
      <c r="A139" s="33">
        <v>129</v>
      </c>
      <c r="B139" s="53" t="s">
        <v>832</v>
      </c>
      <c r="C139" s="31">
        <v>2634.4</v>
      </c>
      <c r="D139" s="36">
        <v>2667.35</v>
      </c>
      <c r="E139" s="36">
        <v>2535.6999999999998</v>
      </c>
      <c r="F139" s="36">
        <v>2437</v>
      </c>
      <c r="G139" s="36">
        <v>2305.35</v>
      </c>
      <c r="H139" s="36">
        <v>2766.0499999999997</v>
      </c>
      <c r="I139" s="36">
        <v>2897.7000000000003</v>
      </c>
      <c r="J139" s="36">
        <v>2996.3999999999996</v>
      </c>
      <c r="K139" s="31">
        <v>2799</v>
      </c>
      <c r="L139" s="31">
        <v>2568.65</v>
      </c>
      <c r="M139" s="31">
        <v>4.1089799999999999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508.5</v>
      </c>
      <c r="D140" s="36">
        <v>510.8</v>
      </c>
      <c r="E140" s="36">
        <v>499.70000000000005</v>
      </c>
      <c r="F140" s="36">
        <v>490.90000000000003</v>
      </c>
      <c r="G140" s="36">
        <v>479.80000000000007</v>
      </c>
      <c r="H140" s="36">
        <v>519.6</v>
      </c>
      <c r="I140" s="36">
        <v>530.70000000000005</v>
      </c>
      <c r="J140" s="36">
        <v>539.5</v>
      </c>
      <c r="K140" s="31">
        <v>521.9</v>
      </c>
      <c r="L140" s="31">
        <v>502</v>
      </c>
      <c r="M140" s="31">
        <v>6.57064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2189.5500000000002</v>
      </c>
      <c r="D141" s="36">
        <v>2175.3833333333332</v>
      </c>
      <c r="E141" s="36">
        <v>2149.0166666666664</v>
      </c>
      <c r="F141" s="36">
        <v>2108.4833333333331</v>
      </c>
      <c r="G141" s="36">
        <v>2082.1166666666663</v>
      </c>
      <c r="H141" s="36">
        <v>2215.9166666666665</v>
      </c>
      <c r="I141" s="36">
        <v>2242.2833333333333</v>
      </c>
      <c r="J141" s="36">
        <v>2282.8166666666666</v>
      </c>
      <c r="K141" s="31">
        <v>2201.75</v>
      </c>
      <c r="L141" s="31">
        <v>2134.85</v>
      </c>
      <c r="M141" s="31">
        <v>2.2230799999999999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459.25</v>
      </c>
      <c r="D142" s="36">
        <v>456.59999999999997</v>
      </c>
      <c r="E142" s="36">
        <v>447.64999999999992</v>
      </c>
      <c r="F142" s="36">
        <v>436.04999999999995</v>
      </c>
      <c r="G142" s="36">
        <v>427.09999999999991</v>
      </c>
      <c r="H142" s="36">
        <v>468.19999999999993</v>
      </c>
      <c r="I142" s="36">
        <v>477.15</v>
      </c>
      <c r="J142" s="36">
        <v>488.74999999999994</v>
      </c>
      <c r="K142" s="31">
        <v>465.55</v>
      </c>
      <c r="L142" s="31">
        <v>445</v>
      </c>
      <c r="M142" s="31">
        <v>21.24391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135.80000000000001</v>
      </c>
      <c r="D143" s="36">
        <v>136.6</v>
      </c>
      <c r="E143" s="36">
        <v>133.69999999999999</v>
      </c>
      <c r="F143" s="36">
        <v>131.6</v>
      </c>
      <c r="G143" s="36">
        <v>128.69999999999999</v>
      </c>
      <c r="H143" s="36">
        <v>138.69999999999999</v>
      </c>
      <c r="I143" s="36">
        <v>141.60000000000002</v>
      </c>
      <c r="J143" s="36">
        <v>143.69999999999999</v>
      </c>
      <c r="K143" s="31">
        <v>139.5</v>
      </c>
      <c r="L143" s="31">
        <v>134.5</v>
      </c>
      <c r="M143" s="31">
        <v>19.598590000000002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153.44999999999999</v>
      </c>
      <c r="D144" s="36">
        <v>153.65</v>
      </c>
      <c r="E144" s="36">
        <v>152.05000000000001</v>
      </c>
      <c r="F144" s="36">
        <v>150.65</v>
      </c>
      <c r="G144" s="36">
        <v>149.05000000000001</v>
      </c>
      <c r="H144" s="36">
        <v>155.05000000000001</v>
      </c>
      <c r="I144" s="36">
        <v>156.64999999999998</v>
      </c>
      <c r="J144" s="36">
        <v>158.05000000000001</v>
      </c>
      <c r="K144" s="31">
        <v>155.25</v>
      </c>
      <c r="L144" s="31">
        <v>152.25</v>
      </c>
      <c r="M144" s="31">
        <v>26.653169999999999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3544.65</v>
      </c>
      <c r="D145" s="36">
        <v>3518.2166666666667</v>
      </c>
      <c r="E145" s="36">
        <v>3476.4333333333334</v>
      </c>
      <c r="F145" s="36">
        <v>3408.2166666666667</v>
      </c>
      <c r="G145" s="36">
        <v>3366.4333333333334</v>
      </c>
      <c r="H145" s="36">
        <v>3586.4333333333334</v>
      </c>
      <c r="I145" s="36">
        <v>3628.2166666666672</v>
      </c>
      <c r="J145" s="36">
        <v>3696.4333333333334</v>
      </c>
      <c r="K145" s="31">
        <v>3560</v>
      </c>
      <c r="L145" s="31">
        <v>3450</v>
      </c>
      <c r="M145" s="31">
        <v>6.4219099999999996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7152.6</v>
      </c>
      <c r="D146" s="36">
        <v>7091.583333333333</v>
      </c>
      <c r="E146" s="36">
        <v>6983.1666666666661</v>
      </c>
      <c r="F146" s="36">
        <v>6813.7333333333327</v>
      </c>
      <c r="G146" s="36">
        <v>6705.3166666666657</v>
      </c>
      <c r="H146" s="36">
        <v>7261.0166666666664</v>
      </c>
      <c r="I146" s="36">
        <v>7369.4333333333325</v>
      </c>
      <c r="J146" s="36">
        <v>7538.8666666666668</v>
      </c>
      <c r="K146" s="31">
        <v>7200</v>
      </c>
      <c r="L146" s="31">
        <v>6922.15</v>
      </c>
      <c r="M146" s="31">
        <v>3.39635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2196.25</v>
      </c>
      <c r="D147" s="36">
        <v>2209.8666666666668</v>
      </c>
      <c r="E147" s="36">
        <v>2160.9333333333334</v>
      </c>
      <c r="F147" s="36">
        <v>2125.6166666666668</v>
      </c>
      <c r="G147" s="36">
        <v>2076.6833333333334</v>
      </c>
      <c r="H147" s="36">
        <v>2245.1833333333334</v>
      </c>
      <c r="I147" s="36">
        <v>2294.1166666666668</v>
      </c>
      <c r="J147" s="36">
        <v>2329.4333333333334</v>
      </c>
      <c r="K147" s="31">
        <v>2258.8000000000002</v>
      </c>
      <c r="L147" s="31">
        <v>2174.5500000000002</v>
      </c>
      <c r="M147" s="31">
        <v>2.0099999999999998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6314.65</v>
      </c>
      <c r="D148" s="36">
        <v>6278.8833333333341</v>
      </c>
      <c r="E148" s="36">
        <v>6225.7666666666682</v>
      </c>
      <c r="F148" s="36">
        <v>6136.8833333333341</v>
      </c>
      <c r="G148" s="36">
        <v>6083.7666666666682</v>
      </c>
      <c r="H148" s="36">
        <v>6367.7666666666682</v>
      </c>
      <c r="I148" s="36">
        <v>6420.883333333335</v>
      </c>
      <c r="J148" s="36">
        <v>6509.7666666666682</v>
      </c>
      <c r="K148" s="31">
        <v>6332</v>
      </c>
      <c r="L148" s="31">
        <v>6190</v>
      </c>
      <c r="M148" s="31">
        <v>2.4142600000000001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602.35</v>
      </c>
      <c r="D149" s="36">
        <v>605.94999999999993</v>
      </c>
      <c r="E149" s="36">
        <v>593.79999999999984</v>
      </c>
      <c r="F149" s="36">
        <v>585.24999999999989</v>
      </c>
      <c r="G149" s="36">
        <v>573.0999999999998</v>
      </c>
      <c r="H149" s="36">
        <v>614.49999999999989</v>
      </c>
      <c r="I149" s="36">
        <v>626.65</v>
      </c>
      <c r="J149" s="36">
        <v>635.19999999999993</v>
      </c>
      <c r="K149" s="31">
        <v>618.1</v>
      </c>
      <c r="L149" s="31">
        <v>597.4</v>
      </c>
      <c r="M149" s="31">
        <v>3.97051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428.05</v>
      </c>
      <c r="D150" s="36">
        <v>425.3</v>
      </c>
      <c r="E150" s="36">
        <v>418.6</v>
      </c>
      <c r="F150" s="36">
        <v>409.15000000000003</v>
      </c>
      <c r="G150" s="36">
        <v>402.45000000000005</v>
      </c>
      <c r="H150" s="36">
        <v>434.75</v>
      </c>
      <c r="I150" s="36">
        <v>441.44999999999993</v>
      </c>
      <c r="J150" s="36">
        <v>450.9</v>
      </c>
      <c r="K150" s="31">
        <v>432</v>
      </c>
      <c r="L150" s="31">
        <v>415.85</v>
      </c>
      <c r="M150" s="31">
        <v>18.221430000000002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183.3</v>
      </c>
      <c r="D151" s="36">
        <v>184.76666666666665</v>
      </c>
      <c r="E151" s="36">
        <v>180.33333333333331</v>
      </c>
      <c r="F151" s="36">
        <v>177.36666666666667</v>
      </c>
      <c r="G151" s="36">
        <v>172.93333333333334</v>
      </c>
      <c r="H151" s="36">
        <v>187.73333333333329</v>
      </c>
      <c r="I151" s="36">
        <v>192.16666666666663</v>
      </c>
      <c r="J151" s="36">
        <v>195.13333333333327</v>
      </c>
      <c r="K151" s="31">
        <v>189.2</v>
      </c>
      <c r="L151" s="31">
        <v>181.8</v>
      </c>
      <c r="M151" s="31">
        <v>7.08582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46.35</v>
      </c>
      <c r="D152" s="36">
        <v>46.283333333333339</v>
      </c>
      <c r="E152" s="36">
        <v>45.366666666666674</v>
      </c>
      <c r="F152" s="36">
        <v>44.383333333333333</v>
      </c>
      <c r="G152" s="36">
        <v>43.466666666666669</v>
      </c>
      <c r="H152" s="36">
        <v>47.26666666666668</v>
      </c>
      <c r="I152" s="36">
        <v>48.183333333333351</v>
      </c>
      <c r="J152" s="36">
        <v>49.166666666666686</v>
      </c>
      <c r="K152" s="31">
        <v>47.2</v>
      </c>
      <c r="L152" s="31">
        <v>45.3</v>
      </c>
      <c r="M152" s="31">
        <v>167.44032999999999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3793.2</v>
      </c>
      <c r="D153" s="36">
        <v>3778.0333333333328</v>
      </c>
      <c r="E153" s="36">
        <v>3749.2166666666658</v>
      </c>
      <c r="F153" s="36">
        <v>3705.2333333333331</v>
      </c>
      <c r="G153" s="36">
        <v>3676.4166666666661</v>
      </c>
      <c r="H153" s="36">
        <v>3822.0166666666655</v>
      </c>
      <c r="I153" s="36">
        <v>3850.833333333333</v>
      </c>
      <c r="J153" s="36">
        <v>3894.8166666666652</v>
      </c>
      <c r="K153" s="31">
        <v>3806.85</v>
      </c>
      <c r="L153" s="31">
        <v>3734.05</v>
      </c>
      <c r="M153" s="31">
        <v>3.1539799999999998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697.55</v>
      </c>
      <c r="D154" s="36">
        <v>696.91666666666663</v>
      </c>
      <c r="E154" s="36">
        <v>679.63333333333321</v>
      </c>
      <c r="F154" s="36">
        <v>661.71666666666658</v>
      </c>
      <c r="G154" s="36">
        <v>644.43333333333317</v>
      </c>
      <c r="H154" s="36">
        <v>714.83333333333326</v>
      </c>
      <c r="I154" s="36">
        <v>732.11666666666679</v>
      </c>
      <c r="J154" s="36">
        <v>750.0333333333333</v>
      </c>
      <c r="K154" s="31">
        <v>714.2</v>
      </c>
      <c r="L154" s="31">
        <v>679</v>
      </c>
      <c r="M154" s="31">
        <v>2.86477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447.15</v>
      </c>
      <c r="D155" s="36">
        <v>450.90000000000003</v>
      </c>
      <c r="E155" s="36">
        <v>442.00000000000006</v>
      </c>
      <c r="F155" s="36">
        <v>436.85</v>
      </c>
      <c r="G155" s="36">
        <v>427.95000000000005</v>
      </c>
      <c r="H155" s="36">
        <v>456.05000000000007</v>
      </c>
      <c r="I155" s="36">
        <v>464.95000000000005</v>
      </c>
      <c r="J155" s="36">
        <v>470.10000000000008</v>
      </c>
      <c r="K155" s="31">
        <v>459.8</v>
      </c>
      <c r="L155" s="31">
        <v>445.75</v>
      </c>
      <c r="M155" s="31">
        <v>7.5599499999999997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1786.9</v>
      </c>
      <c r="D156" s="36">
        <v>1793.9000000000003</v>
      </c>
      <c r="E156" s="36">
        <v>1765.9000000000005</v>
      </c>
      <c r="F156" s="36">
        <v>1744.9000000000003</v>
      </c>
      <c r="G156" s="36">
        <v>1716.9000000000005</v>
      </c>
      <c r="H156" s="36">
        <v>1814.9000000000005</v>
      </c>
      <c r="I156" s="36">
        <v>1842.9</v>
      </c>
      <c r="J156" s="36">
        <v>1863.9000000000005</v>
      </c>
      <c r="K156" s="31">
        <v>1821.9</v>
      </c>
      <c r="L156" s="31">
        <v>1772.9</v>
      </c>
      <c r="M156" s="31">
        <v>1.2239599999999999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224.35</v>
      </c>
      <c r="D157" s="36">
        <v>225.73333333333335</v>
      </c>
      <c r="E157" s="36">
        <v>218.06666666666669</v>
      </c>
      <c r="F157" s="36">
        <v>211.78333333333333</v>
      </c>
      <c r="G157" s="36">
        <v>204.11666666666667</v>
      </c>
      <c r="H157" s="36">
        <v>232.01666666666671</v>
      </c>
      <c r="I157" s="36">
        <v>239.68333333333334</v>
      </c>
      <c r="J157" s="36">
        <v>245.96666666666673</v>
      </c>
      <c r="K157" s="31">
        <v>233.4</v>
      </c>
      <c r="L157" s="31">
        <v>219.45</v>
      </c>
      <c r="M157" s="31">
        <v>85.174980000000005</v>
      </c>
      <c r="N157" s="1"/>
      <c r="O157" s="1"/>
    </row>
    <row r="158" spans="1:15" ht="12.75" customHeight="1">
      <c r="A158" s="33">
        <v>148</v>
      </c>
      <c r="B158" s="53" t="s">
        <v>849</v>
      </c>
      <c r="C158" s="31">
        <v>1133.8499999999999</v>
      </c>
      <c r="D158" s="36">
        <v>1149.2833333333333</v>
      </c>
      <c r="E158" s="36">
        <v>1108.5666666666666</v>
      </c>
      <c r="F158" s="36">
        <v>1083.2833333333333</v>
      </c>
      <c r="G158" s="36">
        <v>1042.5666666666666</v>
      </c>
      <c r="H158" s="36">
        <v>1174.5666666666666</v>
      </c>
      <c r="I158" s="36">
        <v>1215.2833333333333</v>
      </c>
      <c r="J158" s="36">
        <v>1240.5666666666666</v>
      </c>
      <c r="K158" s="31">
        <v>1190</v>
      </c>
      <c r="L158" s="31">
        <v>1124</v>
      </c>
      <c r="M158" s="31">
        <v>0.63265000000000005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100</v>
      </c>
      <c r="D159" s="36">
        <v>100.39999999999999</v>
      </c>
      <c r="E159" s="36">
        <v>99.09999999999998</v>
      </c>
      <c r="F159" s="36">
        <v>98.199999999999989</v>
      </c>
      <c r="G159" s="36">
        <v>96.899999999999977</v>
      </c>
      <c r="H159" s="36">
        <v>101.29999999999998</v>
      </c>
      <c r="I159" s="36">
        <v>102.6</v>
      </c>
      <c r="J159" s="36">
        <v>103.49999999999999</v>
      </c>
      <c r="K159" s="31">
        <v>101.7</v>
      </c>
      <c r="L159" s="31">
        <v>99.5</v>
      </c>
      <c r="M159" s="31">
        <v>31.220960000000002</v>
      </c>
      <c r="N159" s="1"/>
      <c r="O159" s="1"/>
    </row>
    <row r="160" spans="1:15" ht="12.75" customHeight="1">
      <c r="A160" s="33">
        <v>150</v>
      </c>
      <c r="B160" s="53" t="s">
        <v>833</v>
      </c>
      <c r="C160" s="31">
        <v>894.9</v>
      </c>
      <c r="D160" s="36">
        <v>891.2166666666667</v>
      </c>
      <c r="E160" s="36">
        <v>874.68333333333339</v>
      </c>
      <c r="F160" s="36">
        <v>854.4666666666667</v>
      </c>
      <c r="G160" s="36">
        <v>837.93333333333339</v>
      </c>
      <c r="H160" s="36">
        <v>911.43333333333339</v>
      </c>
      <c r="I160" s="36">
        <v>927.9666666666667</v>
      </c>
      <c r="J160" s="36">
        <v>948.18333333333339</v>
      </c>
      <c r="K160" s="31">
        <v>907.75</v>
      </c>
      <c r="L160" s="31">
        <v>871</v>
      </c>
      <c r="M160" s="31">
        <v>1.88862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2842.1</v>
      </c>
      <c r="D161" s="36">
        <v>2836.6833333333329</v>
      </c>
      <c r="E161" s="36">
        <v>2807.6166666666659</v>
      </c>
      <c r="F161" s="36">
        <v>2773.1333333333328</v>
      </c>
      <c r="G161" s="36">
        <v>2744.0666666666657</v>
      </c>
      <c r="H161" s="36">
        <v>2871.1666666666661</v>
      </c>
      <c r="I161" s="36">
        <v>2900.2333333333327</v>
      </c>
      <c r="J161" s="36">
        <v>2934.7166666666662</v>
      </c>
      <c r="K161" s="31">
        <v>2865.75</v>
      </c>
      <c r="L161" s="31">
        <v>2802.2</v>
      </c>
      <c r="M161" s="31">
        <v>1.4198999999999999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321.85000000000002</v>
      </c>
      <c r="D162" s="36">
        <v>321.4666666666667</v>
      </c>
      <c r="E162" s="36">
        <v>316.93333333333339</v>
      </c>
      <c r="F162" s="36">
        <v>312.01666666666671</v>
      </c>
      <c r="G162" s="36">
        <v>307.48333333333341</v>
      </c>
      <c r="H162" s="36">
        <v>326.38333333333338</v>
      </c>
      <c r="I162" s="36">
        <v>330.91666666666669</v>
      </c>
      <c r="J162" s="36">
        <v>335.83333333333337</v>
      </c>
      <c r="K162" s="31">
        <v>326</v>
      </c>
      <c r="L162" s="31">
        <v>316.55</v>
      </c>
      <c r="M162" s="31">
        <v>17.833480000000002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450.45</v>
      </c>
      <c r="D163" s="36">
        <v>450.58333333333331</v>
      </c>
      <c r="E163" s="36">
        <v>442.16666666666663</v>
      </c>
      <c r="F163" s="36">
        <v>433.88333333333333</v>
      </c>
      <c r="G163" s="36">
        <v>425.46666666666664</v>
      </c>
      <c r="H163" s="36">
        <v>458.86666666666662</v>
      </c>
      <c r="I163" s="36">
        <v>467.28333333333325</v>
      </c>
      <c r="J163" s="36">
        <v>475.56666666666661</v>
      </c>
      <c r="K163" s="31">
        <v>459</v>
      </c>
      <c r="L163" s="31">
        <v>442.3</v>
      </c>
      <c r="M163" s="31">
        <v>1.6435999999999999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156.35</v>
      </c>
      <c r="D164" s="36">
        <v>156.81666666666663</v>
      </c>
      <c r="E164" s="36">
        <v>153.68333333333328</v>
      </c>
      <c r="F164" s="36">
        <v>151.01666666666665</v>
      </c>
      <c r="G164" s="36">
        <v>147.8833333333333</v>
      </c>
      <c r="H164" s="36">
        <v>159.48333333333326</v>
      </c>
      <c r="I164" s="36">
        <v>162.61666666666665</v>
      </c>
      <c r="J164" s="36">
        <v>165.28333333333325</v>
      </c>
      <c r="K164" s="31">
        <v>159.94999999999999</v>
      </c>
      <c r="L164" s="31">
        <v>154.15</v>
      </c>
      <c r="M164" s="31">
        <v>64.021190000000004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157.25</v>
      </c>
      <c r="D165" s="36">
        <v>156.16666666666666</v>
      </c>
      <c r="E165" s="36">
        <v>153.7833333333333</v>
      </c>
      <c r="F165" s="36">
        <v>150.31666666666663</v>
      </c>
      <c r="G165" s="36">
        <v>147.93333333333328</v>
      </c>
      <c r="H165" s="36">
        <v>159.63333333333333</v>
      </c>
      <c r="I165" s="36">
        <v>162.01666666666671</v>
      </c>
      <c r="J165" s="36">
        <v>165.48333333333335</v>
      </c>
      <c r="K165" s="31">
        <v>158.55000000000001</v>
      </c>
      <c r="L165" s="31">
        <v>152.69999999999999</v>
      </c>
      <c r="M165" s="31">
        <v>285.81349999999998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692.8</v>
      </c>
      <c r="D166" s="36">
        <v>700.56666666666661</v>
      </c>
      <c r="E166" s="36">
        <v>683.03333333333319</v>
      </c>
      <c r="F166" s="36">
        <v>673.26666666666654</v>
      </c>
      <c r="G166" s="36">
        <v>655.73333333333312</v>
      </c>
      <c r="H166" s="36">
        <v>710.33333333333326</v>
      </c>
      <c r="I166" s="36">
        <v>727.86666666666656</v>
      </c>
      <c r="J166" s="36">
        <v>737.63333333333333</v>
      </c>
      <c r="K166" s="31">
        <v>718.1</v>
      </c>
      <c r="L166" s="31">
        <v>690.8</v>
      </c>
      <c r="M166" s="31">
        <v>2.0282300000000002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4251.55</v>
      </c>
      <c r="D167" s="36">
        <v>4278.8499999999995</v>
      </c>
      <c r="E167" s="36">
        <v>4217.6999999999989</v>
      </c>
      <c r="F167" s="36">
        <v>4183.8499999999995</v>
      </c>
      <c r="G167" s="36">
        <v>4122.6999999999989</v>
      </c>
      <c r="H167" s="36">
        <v>4312.6999999999989</v>
      </c>
      <c r="I167" s="36">
        <v>4373.8499999999985</v>
      </c>
      <c r="J167" s="36">
        <v>4407.6999999999989</v>
      </c>
      <c r="K167" s="31">
        <v>4340</v>
      </c>
      <c r="L167" s="31">
        <v>4245</v>
      </c>
      <c r="M167" s="31">
        <v>0.23963000000000001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923.6</v>
      </c>
      <c r="D168" s="36">
        <v>927.63333333333333</v>
      </c>
      <c r="E168" s="36">
        <v>913.06666666666661</v>
      </c>
      <c r="F168" s="36">
        <v>902.5333333333333</v>
      </c>
      <c r="G168" s="36">
        <v>887.96666666666658</v>
      </c>
      <c r="H168" s="36">
        <v>938.16666666666663</v>
      </c>
      <c r="I168" s="36">
        <v>952.73333333333346</v>
      </c>
      <c r="J168" s="36">
        <v>963.26666666666665</v>
      </c>
      <c r="K168" s="31">
        <v>942.2</v>
      </c>
      <c r="L168" s="31">
        <v>917.1</v>
      </c>
      <c r="M168" s="31">
        <v>1.6714800000000001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223.8</v>
      </c>
      <c r="D169" s="36">
        <v>222.53333333333333</v>
      </c>
      <c r="E169" s="36">
        <v>220.26666666666665</v>
      </c>
      <c r="F169" s="36">
        <v>216.73333333333332</v>
      </c>
      <c r="G169" s="36">
        <v>214.46666666666664</v>
      </c>
      <c r="H169" s="36">
        <v>226.06666666666666</v>
      </c>
      <c r="I169" s="36">
        <v>228.33333333333337</v>
      </c>
      <c r="J169" s="36">
        <v>231.86666666666667</v>
      </c>
      <c r="K169" s="31">
        <v>224.8</v>
      </c>
      <c r="L169" s="31">
        <v>219</v>
      </c>
      <c r="M169" s="31">
        <v>5.8876799999999996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196.1</v>
      </c>
      <c r="D170" s="36">
        <v>196.58333333333334</v>
      </c>
      <c r="E170" s="36">
        <v>191.91666666666669</v>
      </c>
      <c r="F170" s="36">
        <v>187.73333333333335</v>
      </c>
      <c r="G170" s="36">
        <v>183.06666666666669</v>
      </c>
      <c r="H170" s="36">
        <v>200.76666666666668</v>
      </c>
      <c r="I170" s="36">
        <v>205.43333333333337</v>
      </c>
      <c r="J170" s="36">
        <v>209.61666666666667</v>
      </c>
      <c r="K170" s="31">
        <v>201.25</v>
      </c>
      <c r="L170" s="31">
        <v>192.4</v>
      </c>
      <c r="M170" s="31">
        <v>23.734919999999999</v>
      </c>
      <c r="N170" s="1"/>
      <c r="O170" s="1"/>
    </row>
    <row r="171" spans="1:15" ht="12.75" customHeight="1">
      <c r="A171" s="33">
        <v>161</v>
      </c>
      <c r="B171" s="53" t="s">
        <v>834</v>
      </c>
      <c r="C171" s="31">
        <v>659.05</v>
      </c>
      <c r="D171" s="36">
        <v>664.26666666666677</v>
      </c>
      <c r="E171" s="36">
        <v>646.93333333333351</v>
      </c>
      <c r="F171" s="36">
        <v>634.81666666666672</v>
      </c>
      <c r="G171" s="36">
        <v>617.48333333333346</v>
      </c>
      <c r="H171" s="36">
        <v>676.38333333333355</v>
      </c>
      <c r="I171" s="36">
        <v>693.71666666666681</v>
      </c>
      <c r="J171" s="36">
        <v>705.8333333333336</v>
      </c>
      <c r="K171" s="31">
        <v>681.6</v>
      </c>
      <c r="L171" s="31">
        <v>652.15</v>
      </c>
      <c r="M171" s="31">
        <v>9.1298100000000009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380.8</v>
      </c>
      <c r="D172" s="36">
        <v>380.98333333333335</v>
      </c>
      <c r="E172" s="36">
        <v>374.86666666666667</v>
      </c>
      <c r="F172" s="36">
        <v>368.93333333333334</v>
      </c>
      <c r="G172" s="36">
        <v>362.81666666666666</v>
      </c>
      <c r="H172" s="36">
        <v>386.91666666666669</v>
      </c>
      <c r="I172" s="36">
        <v>393.03333333333336</v>
      </c>
      <c r="J172" s="36">
        <v>398.9666666666667</v>
      </c>
      <c r="K172" s="31">
        <v>387.1</v>
      </c>
      <c r="L172" s="31">
        <v>375.05</v>
      </c>
      <c r="M172" s="31">
        <v>16.5581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1221.9000000000001</v>
      </c>
      <c r="D173" s="36">
        <v>1207.6666666666667</v>
      </c>
      <c r="E173" s="36">
        <v>1186.3333333333335</v>
      </c>
      <c r="F173" s="36">
        <v>1150.7666666666667</v>
      </c>
      <c r="G173" s="36">
        <v>1129.4333333333334</v>
      </c>
      <c r="H173" s="36">
        <v>1243.2333333333336</v>
      </c>
      <c r="I173" s="36">
        <v>1264.5666666666671</v>
      </c>
      <c r="J173" s="36">
        <v>1300.1333333333337</v>
      </c>
      <c r="K173" s="31">
        <v>1229</v>
      </c>
      <c r="L173" s="31">
        <v>1172.0999999999999</v>
      </c>
      <c r="M173" s="31">
        <v>0.89812000000000003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190.45</v>
      </c>
      <c r="D174" s="36">
        <v>190.06666666666663</v>
      </c>
      <c r="E174" s="36">
        <v>186.03333333333327</v>
      </c>
      <c r="F174" s="36">
        <v>181.61666666666665</v>
      </c>
      <c r="G174" s="36">
        <v>177.58333333333329</v>
      </c>
      <c r="H174" s="36">
        <v>194.48333333333326</v>
      </c>
      <c r="I174" s="36">
        <v>198.51666666666662</v>
      </c>
      <c r="J174" s="36">
        <v>202.93333333333325</v>
      </c>
      <c r="K174" s="31">
        <v>194.1</v>
      </c>
      <c r="L174" s="31">
        <v>185.65</v>
      </c>
      <c r="M174" s="31">
        <v>202.85523000000001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1329.9</v>
      </c>
      <c r="D175" s="36">
        <v>1330.25</v>
      </c>
      <c r="E175" s="36">
        <v>1312.45</v>
      </c>
      <c r="F175" s="36">
        <v>1295</v>
      </c>
      <c r="G175" s="36">
        <v>1277.2</v>
      </c>
      <c r="H175" s="36">
        <v>1347.7</v>
      </c>
      <c r="I175" s="36">
        <v>1365.5000000000002</v>
      </c>
      <c r="J175" s="36">
        <v>1382.95</v>
      </c>
      <c r="K175" s="31">
        <v>1348.05</v>
      </c>
      <c r="L175" s="31">
        <v>1312.8</v>
      </c>
      <c r="M175" s="31">
        <v>1.6872799999999999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82.7</v>
      </c>
      <c r="D176" s="36">
        <v>83.483333333333334</v>
      </c>
      <c r="E176" s="36">
        <v>80.016666666666666</v>
      </c>
      <c r="F176" s="36">
        <v>77.333333333333329</v>
      </c>
      <c r="G176" s="36">
        <v>73.86666666666666</v>
      </c>
      <c r="H176" s="36">
        <v>86.166666666666671</v>
      </c>
      <c r="I176" s="36">
        <v>89.63333333333334</v>
      </c>
      <c r="J176" s="36">
        <v>92.316666666666677</v>
      </c>
      <c r="K176" s="31">
        <v>86.95</v>
      </c>
      <c r="L176" s="31">
        <v>80.8</v>
      </c>
      <c r="M176" s="31">
        <v>248.41782000000001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2514.75</v>
      </c>
      <c r="D177" s="36">
        <v>2508.2166666666667</v>
      </c>
      <c r="E177" s="36">
        <v>2476.4333333333334</v>
      </c>
      <c r="F177" s="36">
        <v>2438.1166666666668</v>
      </c>
      <c r="G177" s="36">
        <v>2406.3333333333335</v>
      </c>
      <c r="H177" s="36">
        <v>2546.5333333333333</v>
      </c>
      <c r="I177" s="36">
        <v>2578.3166666666671</v>
      </c>
      <c r="J177" s="36">
        <v>2616.6333333333332</v>
      </c>
      <c r="K177" s="31">
        <v>2540</v>
      </c>
      <c r="L177" s="31">
        <v>2469.9</v>
      </c>
      <c r="M177" s="31">
        <v>0.15035999999999999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373</v>
      </c>
      <c r="D178" s="36">
        <v>375.90000000000003</v>
      </c>
      <c r="E178" s="36">
        <v>362.10000000000008</v>
      </c>
      <c r="F178" s="36">
        <v>351.20000000000005</v>
      </c>
      <c r="G178" s="36">
        <v>337.40000000000009</v>
      </c>
      <c r="H178" s="36">
        <v>386.80000000000007</v>
      </c>
      <c r="I178" s="36">
        <v>400.6</v>
      </c>
      <c r="J178" s="36">
        <v>411.50000000000006</v>
      </c>
      <c r="K178" s="31">
        <v>389.7</v>
      </c>
      <c r="L178" s="31">
        <v>365</v>
      </c>
      <c r="M178" s="31">
        <v>25.617039999999999</v>
      </c>
      <c r="N178" s="1"/>
      <c r="O178" s="1"/>
    </row>
    <row r="179" spans="1:15" ht="12.75" customHeight="1">
      <c r="A179" s="33">
        <v>169</v>
      </c>
      <c r="B179" s="53" t="s">
        <v>889</v>
      </c>
      <c r="C179" s="31">
        <v>6481.25</v>
      </c>
      <c r="D179" s="36">
        <v>6458.1500000000005</v>
      </c>
      <c r="E179" s="36">
        <v>6406.3000000000011</v>
      </c>
      <c r="F179" s="36">
        <v>6331.35</v>
      </c>
      <c r="G179" s="36">
        <v>6279.5000000000009</v>
      </c>
      <c r="H179" s="36">
        <v>6533.1000000000013</v>
      </c>
      <c r="I179" s="36">
        <v>6584.9500000000016</v>
      </c>
      <c r="J179" s="36">
        <v>6659.9000000000015</v>
      </c>
      <c r="K179" s="31">
        <v>6510</v>
      </c>
      <c r="L179" s="31">
        <v>6383.2</v>
      </c>
      <c r="M179" s="31">
        <v>8.5739999999999997E-2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1744.6</v>
      </c>
      <c r="D180" s="36">
        <v>1746.2166666666665</v>
      </c>
      <c r="E180" s="36">
        <v>1722.4833333333329</v>
      </c>
      <c r="F180" s="36">
        <v>1700.3666666666663</v>
      </c>
      <c r="G180" s="36">
        <v>1676.6333333333328</v>
      </c>
      <c r="H180" s="36">
        <v>1768.333333333333</v>
      </c>
      <c r="I180" s="36">
        <v>1792.0666666666666</v>
      </c>
      <c r="J180" s="36">
        <v>1814.1833333333332</v>
      </c>
      <c r="K180" s="31">
        <v>1769.95</v>
      </c>
      <c r="L180" s="31">
        <v>1724.1</v>
      </c>
      <c r="M180" s="31">
        <v>1.6906000000000001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2072.4</v>
      </c>
      <c r="D181" s="36">
        <v>2086.15</v>
      </c>
      <c r="E181" s="36">
        <v>2037.5500000000002</v>
      </c>
      <c r="F181" s="36">
        <v>2002.7000000000003</v>
      </c>
      <c r="G181" s="36">
        <v>1954.1000000000004</v>
      </c>
      <c r="H181" s="36">
        <v>2121</v>
      </c>
      <c r="I181" s="36">
        <v>2169.5999999999995</v>
      </c>
      <c r="J181" s="36">
        <v>2204.4499999999998</v>
      </c>
      <c r="K181" s="31">
        <v>2134.75</v>
      </c>
      <c r="L181" s="31">
        <v>2051.3000000000002</v>
      </c>
      <c r="M181" s="31">
        <v>2.4093499999999999</v>
      </c>
      <c r="N181" s="1"/>
      <c r="O181" s="1"/>
    </row>
    <row r="182" spans="1:15" ht="12.75" customHeight="1">
      <c r="A182" s="33">
        <v>172</v>
      </c>
      <c r="B182" s="53" t="s">
        <v>890</v>
      </c>
      <c r="C182" s="31">
        <v>736.35</v>
      </c>
      <c r="D182" s="36">
        <v>745.11666666666667</v>
      </c>
      <c r="E182" s="36">
        <v>716.23333333333335</v>
      </c>
      <c r="F182" s="36">
        <v>696.11666666666667</v>
      </c>
      <c r="G182" s="36">
        <v>667.23333333333335</v>
      </c>
      <c r="H182" s="36">
        <v>765.23333333333335</v>
      </c>
      <c r="I182" s="36">
        <v>794.11666666666679</v>
      </c>
      <c r="J182" s="36">
        <v>814.23333333333335</v>
      </c>
      <c r="K182" s="31">
        <v>774</v>
      </c>
      <c r="L182" s="31">
        <v>725</v>
      </c>
      <c r="M182" s="31">
        <v>4.4142200000000003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926.4</v>
      </c>
      <c r="D183" s="36">
        <v>921.7166666666667</v>
      </c>
      <c r="E183" s="36">
        <v>907.83333333333337</v>
      </c>
      <c r="F183" s="36">
        <v>889.26666666666665</v>
      </c>
      <c r="G183" s="36">
        <v>875.38333333333333</v>
      </c>
      <c r="H183" s="36">
        <v>940.28333333333342</v>
      </c>
      <c r="I183" s="36">
        <v>954.16666666666663</v>
      </c>
      <c r="J183" s="36">
        <v>972.73333333333346</v>
      </c>
      <c r="K183" s="31">
        <v>935.6</v>
      </c>
      <c r="L183" s="31">
        <v>903.15</v>
      </c>
      <c r="M183" s="31">
        <v>15.779059999999999</v>
      </c>
      <c r="N183" s="1"/>
      <c r="O183" s="1"/>
    </row>
    <row r="184" spans="1:15" ht="12.75" customHeight="1">
      <c r="A184" s="33">
        <v>174</v>
      </c>
      <c r="B184" s="53" t="s">
        <v>838</v>
      </c>
      <c r="C184" s="31">
        <v>1254.5</v>
      </c>
      <c r="D184" s="36">
        <v>1240.5</v>
      </c>
      <c r="E184" s="36">
        <v>1199.3</v>
      </c>
      <c r="F184" s="36">
        <v>1144.0999999999999</v>
      </c>
      <c r="G184" s="36">
        <v>1102.8999999999999</v>
      </c>
      <c r="H184" s="36">
        <v>1295.7</v>
      </c>
      <c r="I184" s="36">
        <v>1336.8999999999999</v>
      </c>
      <c r="J184" s="36">
        <v>1392.1000000000001</v>
      </c>
      <c r="K184" s="31">
        <v>1281.7</v>
      </c>
      <c r="L184" s="31">
        <v>1185.3</v>
      </c>
      <c r="M184" s="31">
        <v>7.6611200000000004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1099.9000000000001</v>
      </c>
      <c r="D185" s="36">
        <v>1106.95</v>
      </c>
      <c r="E185" s="36">
        <v>1087.5</v>
      </c>
      <c r="F185" s="36">
        <v>1075.0999999999999</v>
      </c>
      <c r="G185" s="36">
        <v>1055.6499999999999</v>
      </c>
      <c r="H185" s="36">
        <v>1119.3500000000001</v>
      </c>
      <c r="I185" s="36">
        <v>1138.8000000000004</v>
      </c>
      <c r="J185" s="36">
        <v>1151.2000000000003</v>
      </c>
      <c r="K185" s="31">
        <v>1126.4000000000001</v>
      </c>
      <c r="L185" s="31">
        <v>1094.55</v>
      </c>
      <c r="M185" s="31">
        <v>1.0869599999999999</v>
      </c>
      <c r="N185" s="1"/>
      <c r="O185" s="1"/>
    </row>
    <row r="186" spans="1:15" ht="12.75" customHeight="1">
      <c r="A186" s="33">
        <v>176</v>
      </c>
      <c r="B186" s="53" t="s">
        <v>891</v>
      </c>
      <c r="C186" s="31">
        <v>749.3</v>
      </c>
      <c r="D186" s="36">
        <v>749.33333333333337</v>
      </c>
      <c r="E186" s="36">
        <v>735.66666666666674</v>
      </c>
      <c r="F186" s="36">
        <v>722.03333333333342</v>
      </c>
      <c r="G186" s="36">
        <v>708.36666666666679</v>
      </c>
      <c r="H186" s="36">
        <v>762.9666666666667</v>
      </c>
      <c r="I186" s="36">
        <v>776.63333333333344</v>
      </c>
      <c r="J186" s="36">
        <v>790.26666666666665</v>
      </c>
      <c r="K186" s="31">
        <v>763</v>
      </c>
      <c r="L186" s="31">
        <v>735.7</v>
      </c>
      <c r="M186" s="31">
        <v>4.1445100000000004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3164</v>
      </c>
      <c r="D187" s="36">
        <v>3135.65</v>
      </c>
      <c r="E187" s="36">
        <v>3088.3500000000004</v>
      </c>
      <c r="F187" s="36">
        <v>3012.7000000000003</v>
      </c>
      <c r="G187" s="36">
        <v>2965.4000000000005</v>
      </c>
      <c r="H187" s="36">
        <v>3211.3</v>
      </c>
      <c r="I187" s="36">
        <v>3258.6000000000004</v>
      </c>
      <c r="J187" s="36">
        <v>3334.25</v>
      </c>
      <c r="K187" s="31">
        <v>3182.95</v>
      </c>
      <c r="L187" s="31">
        <v>3060</v>
      </c>
      <c r="M187" s="31">
        <v>1.6700200000000001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1240.1500000000001</v>
      </c>
      <c r="D188" s="36">
        <v>1237.55</v>
      </c>
      <c r="E188" s="36">
        <v>1223.5999999999999</v>
      </c>
      <c r="F188" s="36">
        <v>1207.05</v>
      </c>
      <c r="G188" s="36">
        <v>1193.0999999999999</v>
      </c>
      <c r="H188" s="36">
        <v>1254.0999999999999</v>
      </c>
      <c r="I188" s="36">
        <v>1268.0500000000002</v>
      </c>
      <c r="J188" s="36">
        <v>1284.5999999999999</v>
      </c>
      <c r="K188" s="31">
        <v>1251.5</v>
      </c>
      <c r="L188" s="31">
        <v>1221</v>
      </c>
      <c r="M188" s="31">
        <v>4.5842700000000001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796.9</v>
      </c>
      <c r="D189" s="36">
        <v>794.26666666666654</v>
      </c>
      <c r="E189" s="36">
        <v>782.48333333333312</v>
      </c>
      <c r="F189" s="36">
        <v>768.06666666666661</v>
      </c>
      <c r="G189" s="36">
        <v>756.28333333333319</v>
      </c>
      <c r="H189" s="36">
        <v>808.68333333333305</v>
      </c>
      <c r="I189" s="36">
        <v>820.46666666666658</v>
      </c>
      <c r="J189" s="36">
        <v>834.88333333333298</v>
      </c>
      <c r="K189" s="31">
        <v>806.05</v>
      </c>
      <c r="L189" s="31">
        <v>779.85</v>
      </c>
      <c r="M189" s="31">
        <v>1.0545500000000001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2460.4</v>
      </c>
      <c r="D190" s="36">
        <v>2457.1166666666668</v>
      </c>
      <c r="E190" s="36">
        <v>2406.3833333333337</v>
      </c>
      <c r="F190" s="36">
        <v>2352.3666666666668</v>
      </c>
      <c r="G190" s="36">
        <v>2301.6333333333337</v>
      </c>
      <c r="H190" s="36">
        <v>2511.1333333333337</v>
      </c>
      <c r="I190" s="36">
        <v>2561.8666666666672</v>
      </c>
      <c r="J190" s="36">
        <v>2615.8833333333337</v>
      </c>
      <c r="K190" s="31">
        <v>2507.85</v>
      </c>
      <c r="L190" s="31">
        <v>2403.1</v>
      </c>
      <c r="M190" s="31">
        <v>3.5788099999999998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458.45</v>
      </c>
      <c r="D191" s="36">
        <v>457.81666666666666</v>
      </c>
      <c r="E191" s="36">
        <v>445.88333333333333</v>
      </c>
      <c r="F191" s="36">
        <v>433.31666666666666</v>
      </c>
      <c r="G191" s="36">
        <v>421.38333333333333</v>
      </c>
      <c r="H191" s="36">
        <v>470.38333333333333</v>
      </c>
      <c r="I191" s="36">
        <v>482.31666666666661</v>
      </c>
      <c r="J191" s="36">
        <v>494.88333333333333</v>
      </c>
      <c r="K191" s="31">
        <v>469.75</v>
      </c>
      <c r="L191" s="31">
        <v>445.25</v>
      </c>
      <c r="M191" s="31">
        <v>12.103009999999999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595.79999999999995</v>
      </c>
      <c r="D192" s="36">
        <v>603.4</v>
      </c>
      <c r="E192" s="36">
        <v>584.9</v>
      </c>
      <c r="F192" s="36">
        <v>574</v>
      </c>
      <c r="G192" s="36">
        <v>555.5</v>
      </c>
      <c r="H192" s="36">
        <v>614.29999999999995</v>
      </c>
      <c r="I192" s="36">
        <v>632.79999999999995</v>
      </c>
      <c r="J192" s="36">
        <v>643.69999999999993</v>
      </c>
      <c r="K192" s="31">
        <v>621.9</v>
      </c>
      <c r="L192" s="31">
        <v>592.5</v>
      </c>
      <c r="M192" s="31">
        <v>12.59877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2236.5</v>
      </c>
      <c r="D193" s="36">
        <v>2228.6833333333329</v>
      </c>
      <c r="E193" s="36">
        <v>2204.4166666666661</v>
      </c>
      <c r="F193" s="36">
        <v>2172.333333333333</v>
      </c>
      <c r="G193" s="36">
        <v>2148.0666666666662</v>
      </c>
      <c r="H193" s="36">
        <v>2260.766666666666</v>
      </c>
      <c r="I193" s="36">
        <v>2285.0333333333333</v>
      </c>
      <c r="J193" s="36">
        <v>2317.1166666666659</v>
      </c>
      <c r="K193" s="31">
        <v>2252.9499999999998</v>
      </c>
      <c r="L193" s="31">
        <v>2196.6</v>
      </c>
      <c r="M193" s="31">
        <v>6.7880799999999999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995.3</v>
      </c>
      <c r="D194" s="36">
        <v>1002.3333333333334</v>
      </c>
      <c r="E194" s="36">
        <v>974.66666666666674</v>
      </c>
      <c r="F194" s="36">
        <v>954.03333333333342</v>
      </c>
      <c r="G194" s="36">
        <v>926.36666666666679</v>
      </c>
      <c r="H194" s="36">
        <v>1022.9666666666667</v>
      </c>
      <c r="I194" s="36">
        <v>1050.6333333333334</v>
      </c>
      <c r="J194" s="36">
        <v>1071.2666666666667</v>
      </c>
      <c r="K194" s="31">
        <v>1030</v>
      </c>
      <c r="L194" s="31">
        <v>981.7</v>
      </c>
      <c r="M194" s="31">
        <v>2.98542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2034</v>
      </c>
      <c r="D195" s="36">
        <v>2046</v>
      </c>
      <c r="E195" s="36">
        <v>2013</v>
      </c>
      <c r="F195" s="36">
        <v>1992</v>
      </c>
      <c r="G195" s="36">
        <v>1959</v>
      </c>
      <c r="H195" s="36">
        <v>2067</v>
      </c>
      <c r="I195" s="36">
        <v>2100</v>
      </c>
      <c r="J195" s="36">
        <v>2121</v>
      </c>
      <c r="K195" s="31">
        <v>2079</v>
      </c>
      <c r="L195" s="31">
        <v>2025</v>
      </c>
      <c r="M195" s="31">
        <v>0.49203999999999998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796.25</v>
      </c>
      <c r="D196" s="36">
        <v>791.23333333333323</v>
      </c>
      <c r="E196" s="36">
        <v>783.01666666666642</v>
      </c>
      <c r="F196" s="36">
        <v>769.78333333333319</v>
      </c>
      <c r="G196" s="36">
        <v>761.56666666666638</v>
      </c>
      <c r="H196" s="36">
        <v>804.46666666666647</v>
      </c>
      <c r="I196" s="36">
        <v>812.68333333333339</v>
      </c>
      <c r="J196" s="36">
        <v>825.91666666666652</v>
      </c>
      <c r="K196" s="31">
        <v>799.45</v>
      </c>
      <c r="L196" s="31">
        <v>778</v>
      </c>
      <c r="M196" s="31">
        <v>0.77544000000000002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390.75</v>
      </c>
      <c r="D197" s="36">
        <v>392.83333333333331</v>
      </c>
      <c r="E197" s="36">
        <v>381.26666666666665</v>
      </c>
      <c r="F197" s="36">
        <v>371.78333333333336</v>
      </c>
      <c r="G197" s="36">
        <v>360.2166666666667</v>
      </c>
      <c r="H197" s="36">
        <v>402.31666666666661</v>
      </c>
      <c r="I197" s="36">
        <v>413.88333333333333</v>
      </c>
      <c r="J197" s="36">
        <v>423.36666666666656</v>
      </c>
      <c r="K197" s="31">
        <v>404.4</v>
      </c>
      <c r="L197" s="31">
        <v>383.35</v>
      </c>
      <c r="M197" s="31">
        <v>5.5704599999999997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3592</v>
      </c>
      <c r="D198" s="36">
        <v>3549</v>
      </c>
      <c r="E198" s="36">
        <v>3448</v>
      </c>
      <c r="F198" s="36">
        <v>3304</v>
      </c>
      <c r="G198" s="36">
        <v>3203</v>
      </c>
      <c r="H198" s="36">
        <v>3693</v>
      </c>
      <c r="I198" s="36">
        <v>3794</v>
      </c>
      <c r="J198" s="36">
        <v>3938</v>
      </c>
      <c r="K198" s="31">
        <v>3650</v>
      </c>
      <c r="L198" s="31">
        <v>3405</v>
      </c>
      <c r="M198" s="31">
        <v>1.2126999999999999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566.85</v>
      </c>
      <c r="D199" s="36">
        <v>572.25</v>
      </c>
      <c r="E199" s="36">
        <v>549.75</v>
      </c>
      <c r="F199" s="36">
        <v>532.65</v>
      </c>
      <c r="G199" s="36">
        <v>510.15</v>
      </c>
      <c r="H199" s="36">
        <v>589.35</v>
      </c>
      <c r="I199" s="36">
        <v>611.85</v>
      </c>
      <c r="J199" s="36">
        <v>628.95000000000005</v>
      </c>
      <c r="K199" s="31">
        <v>594.75</v>
      </c>
      <c r="L199" s="31">
        <v>555.15</v>
      </c>
      <c r="M199" s="31">
        <v>20.808689999999999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620.29999999999995</v>
      </c>
      <c r="D200" s="36">
        <v>621.08333333333326</v>
      </c>
      <c r="E200" s="36">
        <v>608.26666666666654</v>
      </c>
      <c r="F200" s="36">
        <v>596.23333333333323</v>
      </c>
      <c r="G200" s="36">
        <v>583.41666666666652</v>
      </c>
      <c r="H200" s="36">
        <v>633.11666666666656</v>
      </c>
      <c r="I200" s="36">
        <v>645.93333333333317</v>
      </c>
      <c r="J200" s="36">
        <v>657.96666666666658</v>
      </c>
      <c r="K200" s="31">
        <v>633.9</v>
      </c>
      <c r="L200" s="31">
        <v>609.04999999999995</v>
      </c>
      <c r="M200" s="31">
        <v>8.9633900000000004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201.35</v>
      </c>
      <c r="D201" s="36">
        <v>202.98333333333335</v>
      </c>
      <c r="E201" s="36">
        <v>196.8666666666667</v>
      </c>
      <c r="F201" s="36">
        <v>192.38333333333335</v>
      </c>
      <c r="G201" s="36">
        <v>186.26666666666671</v>
      </c>
      <c r="H201" s="36">
        <v>207.4666666666667</v>
      </c>
      <c r="I201" s="36">
        <v>213.58333333333337</v>
      </c>
      <c r="J201" s="36">
        <v>218.06666666666669</v>
      </c>
      <c r="K201" s="31">
        <v>209.1</v>
      </c>
      <c r="L201" s="31">
        <v>198.5</v>
      </c>
      <c r="M201" s="31">
        <v>51.853560000000002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212.45</v>
      </c>
      <c r="D202" s="36">
        <v>213.69999999999996</v>
      </c>
      <c r="E202" s="36">
        <v>209.19999999999993</v>
      </c>
      <c r="F202" s="36">
        <v>205.94999999999996</v>
      </c>
      <c r="G202" s="36">
        <v>201.44999999999993</v>
      </c>
      <c r="H202" s="36">
        <v>216.94999999999993</v>
      </c>
      <c r="I202" s="36">
        <v>221.45</v>
      </c>
      <c r="J202" s="36">
        <v>224.69999999999993</v>
      </c>
      <c r="K202" s="31">
        <v>218.2</v>
      </c>
      <c r="L202" s="31">
        <v>210.45</v>
      </c>
      <c r="M202" s="31">
        <v>32.56794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361.8</v>
      </c>
      <c r="D203" s="36">
        <v>365.35000000000008</v>
      </c>
      <c r="E203" s="36">
        <v>356.30000000000018</v>
      </c>
      <c r="F203" s="36">
        <v>350.80000000000013</v>
      </c>
      <c r="G203" s="36">
        <v>341.75000000000023</v>
      </c>
      <c r="H203" s="36">
        <v>370.85000000000014</v>
      </c>
      <c r="I203" s="36">
        <v>379.9</v>
      </c>
      <c r="J203" s="36">
        <v>385.40000000000009</v>
      </c>
      <c r="K203" s="31">
        <v>374.4</v>
      </c>
      <c r="L203" s="31">
        <v>359.85</v>
      </c>
      <c r="M203" s="31">
        <v>26.950209999999998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1650.2</v>
      </c>
      <c r="D204" s="36">
        <v>1657.8833333333332</v>
      </c>
      <c r="E204" s="36">
        <v>1618.8166666666664</v>
      </c>
      <c r="F204" s="36">
        <v>1587.4333333333332</v>
      </c>
      <c r="G204" s="36">
        <v>1548.3666666666663</v>
      </c>
      <c r="H204" s="36">
        <v>1689.2666666666664</v>
      </c>
      <c r="I204" s="36">
        <v>1728.333333333333</v>
      </c>
      <c r="J204" s="36">
        <v>1759.7166666666665</v>
      </c>
      <c r="K204" s="31">
        <v>1696.95</v>
      </c>
      <c r="L204" s="31">
        <v>1626.5</v>
      </c>
      <c r="M204" s="31">
        <v>1.7503599999999999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1644.2</v>
      </c>
      <c r="D205" s="36">
        <v>1632.6833333333332</v>
      </c>
      <c r="E205" s="36">
        <v>1615.3666666666663</v>
      </c>
      <c r="F205" s="36">
        <v>1586.5333333333331</v>
      </c>
      <c r="G205" s="36">
        <v>1569.2166666666662</v>
      </c>
      <c r="H205" s="36">
        <v>1661.5166666666664</v>
      </c>
      <c r="I205" s="36">
        <v>1678.8333333333335</v>
      </c>
      <c r="J205" s="36">
        <v>1707.6666666666665</v>
      </c>
      <c r="K205" s="31">
        <v>1650</v>
      </c>
      <c r="L205" s="31">
        <v>1603.85</v>
      </c>
      <c r="M205" s="31">
        <v>23.661770000000001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3763.1</v>
      </c>
      <c r="D206" s="36">
        <v>3770.3166666666671</v>
      </c>
      <c r="E206" s="36">
        <v>3724.8833333333341</v>
      </c>
      <c r="F206" s="36">
        <v>3686.666666666667</v>
      </c>
      <c r="G206" s="36">
        <v>3641.233333333334</v>
      </c>
      <c r="H206" s="36">
        <v>3808.5333333333342</v>
      </c>
      <c r="I206" s="36">
        <v>3853.9666666666676</v>
      </c>
      <c r="J206" s="36">
        <v>3892.1833333333343</v>
      </c>
      <c r="K206" s="31">
        <v>3815.75</v>
      </c>
      <c r="L206" s="31">
        <v>3732.1</v>
      </c>
      <c r="M206" s="31">
        <v>1.7279800000000001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1442.6</v>
      </c>
      <c r="D207" s="36">
        <v>1443</v>
      </c>
      <c r="E207" s="36">
        <v>1433.15</v>
      </c>
      <c r="F207" s="36">
        <v>1423.7</v>
      </c>
      <c r="G207" s="36">
        <v>1413.8500000000001</v>
      </c>
      <c r="H207" s="36">
        <v>1452.45</v>
      </c>
      <c r="I207" s="36">
        <v>1462.3</v>
      </c>
      <c r="J207" s="36">
        <v>1471.75</v>
      </c>
      <c r="K207" s="31">
        <v>1452.85</v>
      </c>
      <c r="L207" s="31">
        <v>1433.55</v>
      </c>
      <c r="M207" s="31">
        <v>212.04765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613.95000000000005</v>
      </c>
      <c r="D208" s="36">
        <v>612.25000000000011</v>
      </c>
      <c r="E208" s="36">
        <v>606.4000000000002</v>
      </c>
      <c r="F208" s="36">
        <v>598.85000000000014</v>
      </c>
      <c r="G208" s="36">
        <v>593.00000000000023</v>
      </c>
      <c r="H208" s="36">
        <v>619.80000000000018</v>
      </c>
      <c r="I208" s="36">
        <v>625.65000000000009</v>
      </c>
      <c r="J208" s="36">
        <v>633.20000000000016</v>
      </c>
      <c r="K208" s="31">
        <v>618.1</v>
      </c>
      <c r="L208" s="31">
        <v>604.70000000000005</v>
      </c>
      <c r="M208" s="31">
        <v>48.965980000000002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103.4</v>
      </c>
      <c r="D209" s="36">
        <v>104.43333333333332</v>
      </c>
      <c r="E209" s="36">
        <v>101.31666666666665</v>
      </c>
      <c r="F209" s="36">
        <v>99.23333333333332</v>
      </c>
      <c r="G209" s="36">
        <v>96.116666666666646</v>
      </c>
      <c r="H209" s="36">
        <v>106.51666666666665</v>
      </c>
      <c r="I209" s="36">
        <v>109.63333333333333</v>
      </c>
      <c r="J209" s="36">
        <v>111.71666666666665</v>
      </c>
      <c r="K209" s="31">
        <v>107.55</v>
      </c>
      <c r="L209" s="31">
        <v>102.35</v>
      </c>
      <c r="M209" s="31">
        <v>213.74177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492.8</v>
      </c>
      <c r="D210" s="36">
        <v>494.93333333333334</v>
      </c>
      <c r="E210" s="36">
        <v>487.86666666666667</v>
      </c>
      <c r="F210" s="36">
        <v>482.93333333333334</v>
      </c>
      <c r="G210" s="36">
        <v>475.86666666666667</v>
      </c>
      <c r="H210" s="36">
        <v>499.86666666666667</v>
      </c>
      <c r="I210" s="36">
        <v>506.93333333333339</v>
      </c>
      <c r="J210" s="36">
        <v>511.86666666666667</v>
      </c>
      <c r="K210" s="31">
        <v>502</v>
      </c>
      <c r="L210" s="31">
        <v>490</v>
      </c>
      <c r="M210" s="31">
        <v>0.34455000000000002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824.55</v>
      </c>
      <c r="D211" s="36">
        <v>825.83333333333337</v>
      </c>
      <c r="E211" s="36">
        <v>814.7166666666667</v>
      </c>
      <c r="F211" s="36">
        <v>804.88333333333333</v>
      </c>
      <c r="G211" s="36">
        <v>793.76666666666665</v>
      </c>
      <c r="H211" s="36">
        <v>835.66666666666674</v>
      </c>
      <c r="I211" s="36">
        <v>846.7833333333333</v>
      </c>
      <c r="J211" s="36">
        <v>856.61666666666679</v>
      </c>
      <c r="K211" s="31">
        <v>836.95</v>
      </c>
      <c r="L211" s="31">
        <v>816</v>
      </c>
      <c r="M211" s="31">
        <v>2.89093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1517.7</v>
      </c>
      <c r="D212" s="36">
        <v>1532.2333333333333</v>
      </c>
      <c r="E212" s="36">
        <v>1493.4666666666667</v>
      </c>
      <c r="F212" s="36">
        <v>1469.2333333333333</v>
      </c>
      <c r="G212" s="36">
        <v>1430.4666666666667</v>
      </c>
      <c r="H212" s="36">
        <v>1556.4666666666667</v>
      </c>
      <c r="I212" s="36">
        <v>1595.2333333333336</v>
      </c>
      <c r="J212" s="36">
        <v>1619.4666666666667</v>
      </c>
      <c r="K212" s="31">
        <v>1571</v>
      </c>
      <c r="L212" s="31">
        <v>1508</v>
      </c>
      <c r="M212" s="31">
        <v>16.602329999999998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4635.3</v>
      </c>
      <c r="D213" s="36">
        <v>4606.8</v>
      </c>
      <c r="E213" s="36">
        <v>4564.6000000000004</v>
      </c>
      <c r="F213" s="36">
        <v>4493.9000000000005</v>
      </c>
      <c r="G213" s="36">
        <v>4451.7000000000007</v>
      </c>
      <c r="H213" s="36">
        <v>4677.5</v>
      </c>
      <c r="I213" s="36">
        <v>4719.6999999999989</v>
      </c>
      <c r="J213" s="36">
        <v>4790.3999999999996</v>
      </c>
      <c r="K213" s="31">
        <v>4649</v>
      </c>
      <c r="L213" s="31">
        <v>4536.1000000000004</v>
      </c>
      <c r="M213" s="31">
        <v>3.5333399999999999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526.95000000000005</v>
      </c>
      <c r="D214" s="36">
        <v>522.93333333333328</v>
      </c>
      <c r="E214" s="36">
        <v>517.96666666666658</v>
      </c>
      <c r="F214" s="36">
        <v>508.98333333333335</v>
      </c>
      <c r="G214" s="36">
        <v>504.01666666666665</v>
      </c>
      <c r="H214" s="36">
        <v>531.91666666666652</v>
      </c>
      <c r="I214" s="36">
        <v>536.88333333333321</v>
      </c>
      <c r="J214" s="36">
        <v>545.86666666666645</v>
      </c>
      <c r="K214" s="31">
        <v>527.9</v>
      </c>
      <c r="L214" s="31">
        <v>513.95000000000005</v>
      </c>
      <c r="M214" s="31">
        <v>46.377319999999997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3228.2</v>
      </c>
      <c r="D215" s="36">
        <v>3209.1666666666665</v>
      </c>
      <c r="E215" s="36">
        <v>3173.333333333333</v>
      </c>
      <c r="F215" s="36">
        <v>3118.4666666666667</v>
      </c>
      <c r="G215" s="36">
        <v>3082.6333333333332</v>
      </c>
      <c r="H215" s="36">
        <v>3264.0333333333328</v>
      </c>
      <c r="I215" s="36">
        <v>3299.8666666666659</v>
      </c>
      <c r="J215" s="36">
        <v>3354.7333333333327</v>
      </c>
      <c r="K215" s="31">
        <v>3245</v>
      </c>
      <c r="L215" s="31">
        <v>3154.3</v>
      </c>
      <c r="M215" s="31">
        <v>12.926690000000001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280.95</v>
      </c>
      <c r="D216" s="36">
        <v>279.56666666666666</v>
      </c>
      <c r="E216" s="36">
        <v>272.63333333333333</v>
      </c>
      <c r="F216" s="36">
        <v>264.31666666666666</v>
      </c>
      <c r="G216" s="36">
        <v>257.38333333333333</v>
      </c>
      <c r="H216" s="36">
        <v>287.88333333333333</v>
      </c>
      <c r="I216" s="36">
        <v>294.81666666666661</v>
      </c>
      <c r="J216" s="36">
        <v>303.13333333333333</v>
      </c>
      <c r="K216" s="31">
        <v>286.5</v>
      </c>
      <c r="L216" s="31">
        <v>271.25</v>
      </c>
      <c r="M216" s="31">
        <v>77.996650000000002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517.20000000000005</v>
      </c>
      <c r="D217" s="36">
        <v>517.06666666666672</v>
      </c>
      <c r="E217" s="36">
        <v>504.33333333333348</v>
      </c>
      <c r="F217" s="36">
        <v>491.46666666666675</v>
      </c>
      <c r="G217" s="36">
        <v>478.73333333333352</v>
      </c>
      <c r="H217" s="36">
        <v>529.93333333333339</v>
      </c>
      <c r="I217" s="36">
        <v>542.66666666666674</v>
      </c>
      <c r="J217" s="36">
        <v>555.53333333333342</v>
      </c>
      <c r="K217" s="31">
        <v>529.79999999999995</v>
      </c>
      <c r="L217" s="31">
        <v>504.2</v>
      </c>
      <c r="M217" s="31">
        <v>75.308970000000002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2400.8000000000002</v>
      </c>
      <c r="D218" s="36">
        <v>2394.9833333333331</v>
      </c>
      <c r="E218" s="36">
        <v>2381.1166666666663</v>
      </c>
      <c r="F218" s="36">
        <v>2361.4333333333334</v>
      </c>
      <c r="G218" s="36">
        <v>2347.5666666666666</v>
      </c>
      <c r="H218" s="36">
        <v>2414.6666666666661</v>
      </c>
      <c r="I218" s="36">
        <v>2428.5333333333328</v>
      </c>
      <c r="J218" s="36">
        <v>2448.2166666666658</v>
      </c>
      <c r="K218" s="31">
        <v>2408.85</v>
      </c>
      <c r="L218" s="31">
        <v>2375.3000000000002</v>
      </c>
      <c r="M218" s="31">
        <v>13.54111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307.55</v>
      </c>
      <c r="D219" s="36">
        <v>307.51666666666665</v>
      </c>
      <c r="E219" s="36">
        <v>306.08333333333331</v>
      </c>
      <c r="F219" s="36">
        <v>304.61666666666667</v>
      </c>
      <c r="G219" s="36">
        <v>303.18333333333334</v>
      </c>
      <c r="H219" s="36">
        <v>308.98333333333329</v>
      </c>
      <c r="I219" s="36">
        <v>310.41666666666669</v>
      </c>
      <c r="J219" s="36">
        <v>311.88333333333327</v>
      </c>
      <c r="K219" s="31">
        <v>308.95</v>
      </c>
      <c r="L219" s="31">
        <v>306.05</v>
      </c>
      <c r="M219" s="31">
        <v>2.6816300000000002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6290.5</v>
      </c>
      <c r="D220" s="36">
        <v>6287.083333333333</v>
      </c>
      <c r="E220" s="36">
        <v>6116.8666666666659</v>
      </c>
      <c r="F220" s="36">
        <v>5943.2333333333327</v>
      </c>
      <c r="G220" s="36">
        <v>5773.0166666666655</v>
      </c>
      <c r="H220" s="36">
        <v>6460.7166666666662</v>
      </c>
      <c r="I220" s="36">
        <v>6630.9333333333334</v>
      </c>
      <c r="J220" s="36">
        <v>6804.5666666666666</v>
      </c>
      <c r="K220" s="31">
        <v>6457.3</v>
      </c>
      <c r="L220" s="31">
        <v>6113.45</v>
      </c>
      <c r="M220" s="31">
        <v>0.38607999999999998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830.1</v>
      </c>
      <c r="D221" s="36">
        <v>841.30000000000007</v>
      </c>
      <c r="E221" s="36">
        <v>813.80000000000018</v>
      </c>
      <c r="F221" s="36">
        <v>797.50000000000011</v>
      </c>
      <c r="G221" s="36">
        <v>770.00000000000023</v>
      </c>
      <c r="H221" s="36">
        <v>857.60000000000014</v>
      </c>
      <c r="I221" s="36">
        <v>885.09999999999991</v>
      </c>
      <c r="J221" s="36">
        <v>901.40000000000009</v>
      </c>
      <c r="K221" s="31">
        <v>868.8</v>
      </c>
      <c r="L221" s="31">
        <v>825</v>
      </c>
      <c r="M221" s="31">
        <v>2.5009999999999999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37629</v>
      </c>
      <c r="D222" s="36">
        <v>37567.75</v>
      </c>
      <c r="E222" s="36">
        <v>37141.449999999997</v>
      </c>
      <c r="F222" s="36">
        <v>36653.899999999994</v>
      </c>
      <c r="G222" s="36">
        <v>36227.599999999991</v>
      </c>
      <c r="H222" s="36">
        <v>38055.300000000003</v>
      </c>
      <c r="I222" s="36">
        <v>38481.600000000006</v>
      </c>
      <c r="J222" s="36">
        <v>38969.150000000009</v>
      </c>
      <c r="K222" s="31">
        <v>37994.050000000003</v>
      </c>
      <c r="L222" s="31">
        <v>37080.199999999997</v>
      </c>
      <c r="M222" s="31">
        <v>2.5329999999999998E-2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195.9</v>
      </c>
      <c r="D223" s="36">
        <v>197.23333333333335</v>
      </c>
      <c r="E223" s="36">
        <v>189.9666666666667</v>
      </c>
      <c r="F223" s="36">
        <v>184.03333333333336</v>
      </c>
      <c r="G223" s="36">
        <v>176.76666666666671</v>
      </c>
      <c r="H223" s="36">
        <v>203.16666666666669</v>
      </c>
      <c r="I223" s="36">
        <v>210.43333333333334</v>
      </c>
      <c r="J223" s="36">
        <v>216.36666666666667</v>
      </c>
      <c r="K223" s="31">
        <v>204.5</v>
      </c>
      <c r="L223" s="31">
        <v>191.3</v>
      </c>
      <c r="M223" s="31">
        <v>113.05929999999999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1097.0999999999999</v>
      </c>
      <c r="D224" s="36">
        <v>1096.9833333333333</v>
      </c>
      <c r="E224" s="36">
        <v>1080.4166666666667</v>
      </c>
      <c r="F224" s="36">
        <v>1063.7333333333333</v>
      </c>
      <c r="G224" s="36">
        <v>1047.1666666666667</v>
      </c>
      <c r="H224" s="36">
        <v>1113.6666666666667</v>
      </c>
      <c r="I224" s="36">
        <v>1130.2333333333333</v>
      </c>
      <c r="J224" s="36">
        <v>1146.9166666666667</v>
      </c>
      <c r="K224" s="31">
        <v>1113.55</v>
      </c>
      <c r="L224" s="31">
        <v>1080.3</v>
      </c>
      <c r="M224" s="31">
        <v>217.96484000000001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1655.8</v>
      </c>
      <c r="D225" s="36">
        <v>1653.1666666666667</v>
      </c>
      <c r="E225" s="36">
        <v>1635.6833333333334</v>
      </c>
      <c r="F225" s="36">
        <v>1615.5666666666666</v>
      </c>
      <c r="G225" s="36">
        <v>1598.0833333333333</v>
      </c>
      <c r="H225" s="36">
        <v>1673.2833333333335</v>
      </c>
      <c r="I225" s="36">
        <v>1690.7666666666667</v>
      </c>
      <c r="J225" s="36">
        <v>1710.8833333333337</v>
      </c>
      <c r="K225" s="31">
        <v>1670.65</v>
      </c>
      <c r="L225" s="31">
        <v>1633.05</v>
      </c>
      <c r="M225" s="31">
        <v>8.5065799999999996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576.85</v>
      </c>
      <c r="D226" s="36">
        <v>568.68333333333339</v>
      </c>
      <c r="E226" s="36">
        <v>557.51666666666677</v>
      </c>
      <c r="F226" s="36">
        <v>538.18333333333339</v>
      </c>
      <c r="G226" s="36">
        <v>527.01666666666677</v>
      </c>
      <c r="H226" s="36">
        <v>588.01666666666677</v>
      </c>
      <c r="I226" s="36">
        <v>599.18333333333328</v>
      </c>
      <c r="J226" s="36">
        <v>618.51666666666677</v>
      </c>
      <c r="K226" s="31">
        <v>579.85</v>
      </c>
      <c r="L226" s="31">
        <v>549.35</v>
      </c>
      <c r="M226" s="31">
        <v>60.810879999999997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789.4</v>
      </c>
      <c r="D227" s="36">
        <v>801.1</v>
      </c>
      <c r="E227" s="36">
        <v>773.30000000000007</v>
      </c>
      <c r="F227" s="36">
        <v>757.2</v>
      </c>
      <c r="G227" s="36">
        <v>729.40000000000009</v>
      </c>
      <c r="H227" s="36">
        <v>817.2</v>
      </c>
      <c r="I227" s="36">
        <v>845</v>
      </c>
      <c r="J227" s="36">
        <v>861.1</v>
      </c>
      <c r="K227" s="31">
        <v>828.9</v>
      </c>
      <c r="L227" s="31">
        <v>785</v>
      </c>
      <c r="M227" s="31">
        <v>5.03268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85.4</v>
      </c>
      <c r="D228" s="36">
        <v>86.666666666666671</v>
      </c>
      <c r="E228" s="36">
        <v>83.483333333333348</v>
      </c>
      <c r="F228" s="36">
        <v>81.566666666666677</v>
      </c>
      <c r="G228" s="36">
        <v>78.383333333333354</v>
      </c>
      <c r="H228" s="36">
        <v>88.583333333333343</v>
      </c>
      <c r="I228" s="36">
        <v>91.766666666666652</v>
      </c>
      <c r="J228" s="36">
        <v>93.683333333333337</v>
      </c>
      <c r="K228" s="31">
        <v>89.85</v>
      </c>
      <c r="L228" s="31">
        <v>84.75</v>
      </c>
      <c r="M228" s="31">
        <v>126.00172000000001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81.8</v>
      </c>
      <c r="D229" s="36">
        <v>81.333333333333329</v>
      </c>
      <c r="E229" s="36">
        <v>80.566666666666663</v>
      </c>
      <c r="F229" s="36">
        <v>79.333333333333329</v>
      </c>
      <c r="G229" s="36">
        <v>78.566666666666663</v>
      </c>
      <c r="H229" s="36">
        <v>82.566666666666663</v>
      </c>
      <c r="I229" s="36">
        <v>83.333333333333343</v>
      </c>
      <c r="J229" s="36">
        <v>84.566666666666663</v>
      </c>
      <c r="K229" s="31">
        <v>82.1</v>
      </c>
      <c r="L229" s="31">
        <v>80.099999999999994</v>
      </c>
      <c r="M229" s="31">
        <v>430.84289999999999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115.9</v>
      </c>
      <c r="D230" s="36">
        <v>115.83333333333333</v>
      </c>
      <c r="E230" s="36">
        <v>114.16666666666666</v>
      </c>
      <c r="F230" s="36">
        <v>112.43333333333332</v>
      </c>
      <c r="G230" s="36">
        <v>110.76666666666665</v>
      </c>
      <c r="H230" s="36">
        <v>117.56666666666666</v>
      </c>
      <c r="I230" s="36">
        <v>119.23333333333332</v>
      </c>
      <c r="J230" s="36">
        <v>120.96666666666667</v>
      </c>
      <c r="K230" s="31">
        <v>117.5</v>
      </c>
      <c r="L230" s="31">
        <v>114.1</v>
      </c>
      <c r="M230" s="31">
        <v>75.564040000000006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382.2</v>
      </c>
      <c r="D231" s="36">
        <v>382.2</v>
      </c>
      <c r="E231" s="36">
        <v>382.2</v>
      </c>
      <c r="F231" s="36">
        <v>382.2</v>
      </c>
      <c r="G231" s="36">
        <v>382.2</v>
      </c>
      <c r="H231" s="36">
        <v>382.2</v>
      </c>
      <c r="I231" s="36">
        <v>382.2</v>
      </c>
      <c r="J231" s="36">
        <v>382.2</v>
      </c>
      <c r="K231" s="31">
        <v>382.2</v>
      </c>
      <c r="L231" s="31">
        <v>382.2</v>
      </c>
      <c r="M231" s="31">
        <v>84.498050000000006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60.75</v>
      </c>
      <c r="D232" s="36">
        <v>60.583333333333336</v>
      </c>
      <c r="E232" s="36">
        <v>59.216666666666669</v>
      </c>
      <c r="F232" s="36">
        <v>57.68333333333333</v>
      </c>
      <c r="G232" s="36">
        <v>56.316666666666663</v>
      </c>
      <c r="H232" s="36">
        <v>62.116666666666674</v>
      </c>
      <c r="I232" s="36">
        <v>63.483333333333334</v>
      </c>
      <c r="J232" s="36">
        <v>65.01666666666668</v>
      </c>
      <c r="K232" s="31">
        <v>61.95</v>
      </c>
      <c r="L232" s="31">
        <v>59.05</v>
      </c>
      <c r="M232" s="31">
        <v>146.19538</v>
      </c>
      <c r="N232" s="1"/>
      <c r="O232" s="1"/>
    </row>
    <row r="233" spans="1:15" ht="12.75" customHeight="1">
      <c r="A233" s="33">
        <v>223</v>
      </c>
      <c r="B233" s="53" t="s">
        <v>815</v>
      </c>
      <c r="C233" s="31">
        <v>219.65</v>
      </c>
      <c r="D233" s="36">
        <v>220.38333333333335</v>
      </c>
      <c r="E233" s="36">
        <v>216.31666666666672</v>
      </c>
      <c r="F233" s="36">
        <v>212.98333333333338</v>
      </c>
      <c r="G233" s="36">
        <v>208.91666666666674</v>
      </c>
      <c r="H233" s="36">
        <v>223.7166666666667</v>
      </c>
      <c r="I233" s="36">
        <v>227.78333333333336</v>
      </c>
      <c r="J233" s="36">
        <v>231.11666666666667</v>
      </c>
      <c r="K233" s="31">
        <v>224.45</v>
      </c>
      <c r="L233" s="31">
        <v>217.05</v>
      </c>
      <c r="M233" s="31">
        <v>64.116119999999995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407.85</v>
      </c>
      <c r="D234" s="36">
        <v>406.16666666666669</v>
      </c>
      <c r="E234" s="36">
        <v>402.38333333333338</v>
      </c>
      <c r="F234" s="36">
        <v>396.91666666666669</v>
      </c>
      <c r="G234" s="36">
        <v>393.13333333333338</v>
      </c>
      <c r="H234" s="36">
        <v>411.63333333333338</v>
      </c>
      <c r="I234" s="36">
        <v>415.41666666666669</v>
      </c>
      <c r="J234" s="36">
        <v>420.88333333333338</v>
      </c>
      <c r="K234" s="31">
        <v>409.95</v>
      </c>
      <c r="L234" s="31">
        <v>400.7</v>
      </c>
      <c r="M234" s="31">
        <v>111.06855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283.7</v>
      </c>
      <c r="D235" s="36">
        <v>285.75</v>
      </c>
      <c r="E235" s="36">
        <v>279.95</v>
      </c>
      <c r="F235" s="36">
        <v>276.2</v>
      </c>
      <c r="G235" s="36">
        <v>270.39999999999998</v>
      </c>
      <c r="H235" s="36">
        <v>289.5</v>
      </c>
      <c r="I235" s="36">
        <v>295.29999999999995</v>
      </c>
      <c r="J235" s="36">
        <v>299.05</v>
      </c>
      <c r="K235" s="31">
        <v>291.55</v>
      </c>
      <c r="L235" s="31">
        <v>282</v>
      </c>
      <c r="M235" s="31">
        <v>7.7974500000000004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223.55</v>
      </c>
      <c r="D236" s="36">
        <v>224.15</v>
      </c>
      <c r="E236" s="36">
        <v>218.55</v>
      </c>
      <c r="F236" s="36">
        <v>213.55</v>
      </c>
      <c r="G236" s="36">
        <v>207.95000000000002</v>
      </c>
      <c r="H236" s="36">
        <v>229.15</v>
      </c>
      <c r="I236" s="36">
        <v>234.74999999999997</v>
      </c>
      <c r="J236" s="36">
        <v>239.75</v>
      </c>
      <c r="K236" s="31">
        <v>229.75</v>
      </c>
      <c r="L236" s="31">
        <v>219.15</v>
      </c>
      <c r="M236" s="31">
        <v>18.459129999999998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180</v>
      </c>
      <c r="D237" s="36">
        <v>181.46666666666667</v>
      </c>
      <c r="E237" s="36">
        <v>174.43333333333334</v>
      </c>
      <c r="F237" s="36">
        <v>168.86666666666667</v>
      </c>
      <c r="G237" s="36">
        <v>161.83333333333334</v>
      </c>
      <c r="H237" s="36">
        <v>187.03333333333333</v>
      </c>
      <c r="I237" s="36">
        <v>194.06666666666669</v>
      </c>
      <c r="J237" s="36">
        <v>199.63333333333333</v>
      </c>
      <c r="K237" s="31">
        <v>188.5</v>
      </c>
      <c r="L237" s="31">
        <v>175.9</v>
      </c>
      <c r="M237" s="31">
        <v>139.24923999999999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2580.8000000000002</v>
      </c>
      <c r="D238" s="36">
        <v>2593.5500000000002</v>
      </c>
      <c r="E238" s="36">
        <v>2551.4500000000003</v>
      </c>
      <c r="F238" s="36">
        <v>2522.1</v>
      </c>
      <c r="G238" s="36">
        <v>2480</v>
      </c>
      <c r="H238" s="36">
        <v>2622.9000000000005</v>
      </c>
      <c r="I238" s="36">
        <v>2665.0000000000009</v>
      </c>
      <c r="J238" s="36">
        <v>2694.3500000000008</v>
      </c>
      <c r="K238" s="31">
        <v>2635.65</v>
      </c>
      <c r="L238" s="31">
        <v>2564.1999999999998</v>
      </c>
      <c r="M238" s="31">
        <v>1.10023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538.65</v>
      </c>
      <c r="D239" s="36">
        <v>535.23333333333335</v>
      </c>
      <c r="E239" s="36">
        <v>520.4666666666667</v>
      </c>
      <c r="F239" s="36">
        <v>502.2833333333333</v>
      </c>
      <c r="G239" s="36">
        <v>487.51666666666665</v>
      </c>
      <c r="H239" s="36">
        <v>553.41666666666674</v>
      </c>
      <c r="I239" s="36">
        <v>568.18333333333339</v>
      </c>
      <c r="J239" s="36">
        <v>586.36666666666679</v>
      </c>
      <c r="K239" s="31">
        <v>550</v>
      </c>
      <c r="L239" s="31">
        <v>517.04999999999995</v>
      </c>
      <c r="M239" s="31">
        <v>39.198970000000003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147.6</v>
      </c>
      <c r="D240" s="36">
        <v>149.15</v>
      </c>
      <c r="E240" s="36">
        <v>143.9</v>
      </c>
      <c r="F240" s="36">
        <v>140.19999999999999</v>
      </c>
      <c r="G240" s="36">
        <v>134.94999999999999</v>
      </c>
      <c r="H240" s="36">
        <v>152.85000000000002</v>
      </c>
      <c r="I240" s="36">
        <v>158.10000000000002</v>
      </c>
      <c r="J240" s="36">
        <v>161.80000000000004</v>
      </c>
      <c r="K240" s="31">
        <v>154.4</v>
      </c>
      <c r="L240" s="31">
        <v>145.44999999999999</v>
      </c>
      <c r="M240" s="31">
        <v>106.74957000000001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574.1</v>
      </c>
      <c r="D241" s="36">
        <v>575.4666666666667</v>
      </c>
      <c r="E241" s="36">
        <v>563.73333333333335</v>
      </c>
      <c r="F241" s="36">
        <v>553.36666666666667</v>
      </c>
      <c r="G241" s="36">
        <v>541.63333333333333</v>
      </c>
      <c r="H241" s="36">
        <v>585.83333333333337</v>
      </c>
      <c r="I241" s="36">
        <v>597.56666666666672</v>
      </c>
      <c r="J241" s="36">
        <v>607.93333333333339</v>
      </c>
      <c r="K241" s="31">
        <v>587.20000000000005</v>
      </c>
      <c r="L241" s="31">
        <v>565.1</v>
      </c>
      <c r="M241" s="31">
        <v>49.198090000000001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177.35</v>
      </c>
      <c r="D242" s="36">
        <v>175.88333333333333</v>
      </c>
      <c r="E242" s="36">
        <v>173.56666666666666</v>
      </c>
      <c r="F242" s="36">
        <v>169.78333333333333</v>
      </c>
      <c r="G242" s="36">
        <v>167.46666666666667</v>
      </c>
      <c r="H242" s="36">
        <v>179.66666666666666</v>
      </c>
      <c r="I242" s="36">
        <v>181.98333333333332</v>
      </c>
      <c r="J242" s="36">
        <v>185.76666666666665</v>
      </c>
      <c r="K242" s="31">
        <v>178.2</v>
      </c>
      <c r="L242" s="31">
        <v>172.1</v>
      </c>
      <c r="M242" s="31">
        <v>377.30619000000002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65.7</v>
      </c>
      <c r="D243" s="36">
        <v>67.100000000000009</v>
      </c>
      <c r="E243" s="36">
        <v>63.90000000000002</v>
      </c>
      <c r="F243" s="36">
        <v>62.100000000000009</v>
      </c>
      <c r="G243" s="36">
        <v>58.90000000000002</v>
      </c>
      <c r="H243" s="36">
        <v>68.90000000000002</v>
      </c>
      <c r="I243" s="36">
        <v>72.100000000000009</v>
      </c>
      <c r="J243" s="36">
        <v>73.90000000000002</v>
      </c>
      <c r="K243" s="31">
        <v>70.3</v>
      </c>
      <c r="L243" s="31">
        <v>65.3</v>
      </c>
      <c r="M243" s="31">
        <v>320.20467000000002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929.05</v>
      </c>
      <c r="D244" s="36">
        <v>925.86666666666667</v>
      </c>
      <c r="E244" s="36">
        <v>914.73333333333335</v>
      </c>
      <c r="F244" s="36">
        <v>900.41666666666663</v>
      </c>
      <c r="G244" s="36">
        <v>889.2833333333333</v>
      </c>
      <c r="H244" s="36">
        <v>940.18333333333339</v>
      </c>
      <c r="I244" s="36">
        <v>951.31666666666683</v>
      </c>
      <c r="J244" s="36">
        <v>965.63333333333344</v>
      </c>
      <c r="K244" s="31">
        <v>937</v>
      </c>
      <c r="L244" s="31">
        <v>911.55</v>
      </c>
      <c r="M244" s="31">
        <v>18.881489999999999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140.5</v>
      </c>
      <c r="D245" s="36">
        <v>142.06666666666666</v>
      </c>
      <c r="E245" s="36">
        <v>138.43333333333334</v>
      </c>
      <c r="F245" s="36">
        <v>136.36666666666667</v>
      </c>
      <c r="G245" s="36">
        <v>132.73333333333335</v>
      </c>
      <c r="H245" s="36">
        <v>144.13333333333333</v>
      </c>
      <c r="I245" s="36">
        <v>147.76666666666665</v>
      </c>
      <c r="J245" s="36">
        <v>149.83333333333331</v>
      </c>
      <c r="K245" s="31">
        <v>145.69999999999999</v>
      </c>
      <c r="L245" s="31">
        <v>140</v>
      </c>
      <c r="M245" s="31">
        <v>261.88126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1374.2</v>
      </c>
      <c r="D246" s="36">
        <v>1374.7666666666664</v>
      </c>
      <c r="E246" s="36">
        <v>1350.5333333333328</v>
      </c>
      <c r="F246" s="36">
        <v>1326.8666666666663</v>
      </c>
      <c r="G246" s="36">
        <v>1302.6333333333328</v>
      </c>
      <c r="H246" s="36">
        <v>1398.4333333333329</v>
      </c>
      <c r="I246" s="36">
        <v>1422.6666666666665</v>
      </c>
      <c r="J246" s="36">
        <v>1446.333333333333</v>
      </c>
      <c r="K246" s="31">
        <v>1399</v>
      </c>
      <c r="L246" s="31">
        <v>1351.1</v>
      </c>
      <c r="M246" s="31">
        <v>0.39854000000000001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430.1</v>
      </c>
      <c r="D247" s="36">
        <v>437.59999999999997</v>
      </c>
      <c r="E247" s="36">
        <v>416.79999999999995</v>
      </c>
      <c r="F247" s="36">
        <v>403.5</v>
      </c>
      <c r="G247" s="36">
        <v>382.7</v>
      </c>
      <c r="H247" s="36">
        <v>450.89999999999992</v>
      </c>
      <c r="I247" s="36">
        <v>471.7</v>
      </c>
      <c r="J247" s="36">
        <v>484.99999999999989</v>
      </c>
      <c r="K247" s="31">
        <v>458.4</v>
      </c>
      <c r="L247" s="31">
        <v>424.3</v>
      </c>
      <c r="M247" s="31">
        <v>100.7499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252.95</v>
      </c>
      <c r="D248" s="36">
        <v>253.31666666666669</v>
      </c>
      <c r="E248" s="36">
        <v>245.63333333333338</v>
      </c>
      <c r="F248" s="36">
        <v>238.31666666666669</v>
      </c>
      <c r="G248" s="36">
        <v>230.63333333333338</v>
      </c>
      <c r="H248" s="36">
        <v>260.63333333333338</v>
      </c>
      <c r="I248" s="36">
        <v>268.31666666666672</v>
      </c>
      <c r="J248" s="36">
        <v>275.63333333333338</v>
      </c>
      <c r="K248" s="31">
        <v>261</v>
      </c>
      <c r="L248" s="31">
        <v>246</v>
      </c>
      <c r="M248" s="31">
        <v>248.99815000000001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1554.55</v>
      </c>
      <c r="D249" s="36">
        <v>1551.95</v>
      </c>
      <c r="E249" s="36">
        <v>1539.15</v>
      </c>
      <c r="F249" s="36">
        <v>1523.75</v>
      </c>
      <c r="G249" s="36">
        <v>1510.95</v>
      </c>
      <c r="H249" s="36">
        <v>1567.3500000000001</v>
      </c>
      <c r="I249" s="36">
        <v>1580.1499999999999</v>
      </c>
      <c r="J249" s="36">
        <v>1595.5500000000002</v>
      </c>
      <c r="K249" s="31">
        <v>1564.75</v>
      </c>
      <c r="L249" s="31">
        <v>1536.55</v>
      </c>
      <c r="M249" s="31">
        <v>51.67456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37.950000000000003</v>
      </c>
      <c r="D250" s="36">
        <v>37.799999999999997</v>
      </c>
      <c r="E250" s="36">
        <v>36.699999999999996</v>
      </c>
      <c r="F250" s="36">
        <v>35.449999999999996</v>
      </c>
      <c r="G250" s="36">
        <v>34.349999999999994</v>
      </c>
      <c r="H250" s="36">
        <v>39.049999999999997</v>
      </c>
      <c r="I250" s="36">
        <v>40.149999999999991</v>
      </c>
      <c r="J250" s="36">
        <v>41.4</v>
      </c>
      <c r="K250" s="31">
        <v>38.9</v>
      </c>
      <c r="L250" s="31">
        <v>36.549999999999997</v>
      </c>
      <c r="M250" s="31">
        <v>908.08920999999998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5075.95</v>
      </c>
      <c r="D251" s="36">
        <v>5074.3</v>
      </c>
      <c r="E251" s="36">
        <v>5006.6500000000005</v>
      </c>
      <c r="F251" s="36">
        <v>4937.3500000000004</v>
      </c>
      <c r="G251" s="36">
        <v>4869.7000000000007</v>
      </c>
      <c r="H251" s="36">
        <v>5143.6000000000004</v>
      </c>
      <c r="I251" s="36">
        <v>5211.25</v>
      </c>
      <c r="J251" s="36">
        <v>5280.55</v>
      </c>
      <c r="K251" s="31">
        <v>5141.95</v>
      </c>
      <c r="L251" s="31">
        <v>5005</v>
      </c>
      <c r="M251" s="31">
        <v>4.4436600000000004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1617.55</v>
      </c>
      <c r="D252" s="36">
        <v>1604.5666666666666</v>
      </c>
      <c r="E252" s="36">
        <v>1588.9833333333331</v>
      </c>
      <c r="F252" s="36">
        <v>1560.4166666666665</v>
      </c>
      <c r="G252" s="36">
        <v>1544.833333333333</v>
      </c>
      <c r="H252" s="36">
        <v>1633.1333333333332</v>
      </c>
      <c r="I252" s="36">
        <v>1648.7166666666667</v>
      </c>
      <c r="J252" s="36">
        <v>1677.2833333333333</v>
      </c>
      <c r="K252" s="31">
        <v>1620.15</v>
      </c>
      <c r="L252" s="31">
        <v>1576</v>
      </c>
      <c r="M252" s="31">
        <v>64.20684</v>
      </c>
      <c r="N252" s="1"/>
      <c r="O252" s="1"/>
    </row>
    <row r="253" spans="1:15" ht="12.75" customHeight="1">
      <c r="A253" s="33">
        <v>243</v>
      </c>
      <c r="B253" s="53" t="s">
        <v>835</v>
      </c>
      <c r="C253" s="31">
        <v>3593.8</v>
      </c>
      <c r="D253" s="36">
        <v>3578.25</v>
      </c>
      <c r="E253" s="36">
        <v>3534.6</v>
      </c>
      <c r="F253" s="36">
        <v>3475.4</v>
      </c>
      <c r="G253" s="36">
        <v>3431.75</v>
      </c>
      <c r="H253" s="36">
        <v>3637.45</v>
      </c>
      <c r="I253" s="36">
        <v>3681.0999999999995</v>
      </c>
      <c r="J253" s="36">
        <v>3740.2999999999997</v>
      </c>
      <c r="K253" s="31">
        <v>3621.9</v>
      </c>
      <c r="L253" s="31">
        <v>3519.05</v>
      </c>
      <c r="M253" s="31">
        <v>0.16009000000000001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1075.45</v>
      </c>
      <c r="D254" s="36">
        <v>1081.6000000000001</v>
      </c>
      <c r="E254" s="36">
        <v>1058.9000000000003</v>
      </c>
      <c r="F254" s="36">
        <v>1042.3500000000001</v>
      </c>
      <c r="G254" s="36">
        <v>1019.6500000000003</v>
      </c>
      <c r="H254" s="36">
        <v>1098.1500000000003</v>
      </c>
      <c r="I254" s="36">
        <v>1120.8500000000001</v>
      </c>
      <c r="J254" s="36">
        <v>1137.4000000000003</v>
      </c>
      <c r="K254" s="31">
        <v>1104.3</v>
      </c>
      <c r="L254" s="31">
        <v>1065.05</v>
      </c>
      <c r="M254" s="31">
        <v>5.2217900000000004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3069.8</v>
      </c>
      <c r="D255" s="36">
        <v>3097.5666666666671</v>
      </c>
      <c r="E255" s="36">
        <v>2998.233333333334</v>
      </c>
      <c r="F255" s="36">
        <v>2926.666666666667</v>
      </c>
      <c r="G255" s="36">
        <v>2827.3333333333339</v>
      </c>
      <c r="H255" s="36">
        <v>3169.1333333333341</v>
      </c>
      <c r="I255" s="36">
        <v>3268.4666666666672</v>
      </c>
      <c r="J255" s="36">
        <v>3340.0333333333342</v>
      </c>
      <c r="K255" s="31">
        <v>3196.9</v>
      </c>
      <c r="L255" s="31">
        <v>3026</v>
      </c>
      <c r="M255" s="31">
        <v>11.68268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1198.7</v>
      </c>
      <c r="D256" s="36">
        <v>1192.8833333333332</v>
      </c>
      <c r="E256" s="36">
        <v>1174.2666666666664</v>
      </c>
      <c r="F256" s="36">
        <v>1149.8333333333333</v>
      </c>
      <c r="G256" s="36">
        <v>1131.2166666666665</v>
      </c>
      <c r="H256" s="36">
        <v>1217.3166666666664</v>
      </c>
      <c r="I256" s="36">
        <v>1235.9333333333332</v>
      </c>
      <c r="J256" s="36">
        <v>1260.3666666666663</v>
      </c>
      <c r="K256" s="31">
        <v>1211.5</v>
      </c>
      <c r="L256" s="31">
        <v>1168.45</v>
      </c>
      <c r="M256" s="31">
        <v>2.70547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1587.15</v>
      </c>
      <c r="D257" s="36">
        <v>1584.3500000000001</v>
      </c>
      <c r="E257" s="36">
        <v>1569.8000000000002</v>
      </c>
      <c r="F257" s="36">
        <v>1552.45</v>
      </c>
      <c r="G257" s="36">
        <v>1537.9</v>
      </c>
      <c r="H257" s="36">
        <v>1601.7000000000003</v>
      </c>
      <c r="I257" s="36">
        <v>1616.25</v>
      </c>
      <c r="J257" s="36">
        <v>1633.6000000000004</v>
      </c>
      <c r="K257" s="31">
        <v>1598.9</v>
      </c>
      <c r="L257" s="31">
        <v>1567</v>
      </c>
      <c r="M257" s="31">
        <v>1.8373299999999999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4296.8999999999996</v>
      </c>
      <c r="D258" s="36">
        <v>4319.9666666666662</v>
      </c>
      <c r="E258" s="36">
        <v>4244.9333333333325</v>
      </c>
      <c r="F258" s="36">
        <v>4192.9666666666662</v>
      </c>
      <c r="G258" s="36">
        <v>4117.9333333333325</v>
      </c>
      <c r="H258" s="36">
        <v>4371.9333333333325</v>
      </c>
      <c r="I258" s="36">
        <v>4446.9666666666672</v>
      </c>
      <c r="J258" s="36">
        <v>4498.9333333333325</v>
      </c>
      <c r="K258" s="31">
        <v>4395</v>
      </c>
      <c r="L258" s="31">
        <v>4268</v>
      </c>
      <c r="M258" s="31">
        <v>0.93008000000000002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1902.25</v>
      </c>
      <c r="D259" s="36">
        <v>1932.7833333333335</v>
      </c>
      <c r="E259" s="36">
        <v>1859.4666666666672</v>
      </c>
      <c r="F259" s="36">
        <v>1816.6833333333336</v>
      </c>
      <c r="G259" s="36">
        <v>1743.3666666666672</v>
      </c>
      <c r="H259" s="36">
        <v>1975.5666666666671</v>
      </c>
      <c r="I259" s="36">
        <v>2048.8833333333332</v>
      </c>
      <c r="J259" s="36">
        <v>2091.666666666667</v>
      </c>
      <c r="K259" s="31">
        <v>2006.1</v>
      </c>
      <c r="L259" s="31">
        <v>1890</v>
      </c>
      <c r="M259" s="31">
        <v>1.64059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899.9</v>
      </c>
      <c r="D260" s="36">
        <v>914.88333333333333</v>
      </c>
      <c r="E260" s="36">
        <v>877.11666666666667</v>
      </c>
      <c r="F260" s="36">
        <v>854.33333333333337</v>
      </c>
      <c r="G260" s="36">
        <v>816.56666666666672</v>
      </c>
      <c r="H260" s="36">
        <v>937.66666666666663</v>
      </c>
      <c r="I260" s="36">
        <v>975.43333333333328</v>
      </c>
      <c r="J260" s="36">
        <v>998.21666666666658</v>
      </c>
      <c r="K260" s="31">
        <v>952.65</v>
      </c>
      <c r="L260" s="31">
        <v>892.1</v>
      </c>
      <c r="M260" s="31">
        <v>2.1911200000000002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374.75</v>
      </c>
      <c r="D261" s="36">
        <v>375.2166666666667</v>
      </c>
      <c r="E261" s="36">
        <v>372.43333333333339</v>
      </c>
      <c r="F261" s="36">
        <v>370.11666666666667</v>
      </c>
      <c r="G261" s="36">
        <v>367.33333333333337</v>
      </c>
      <c r="H261" s="36">
        <v>377.53333333333342</v>
      </c>
      <c r="I261" s="36">
        <v>380.31666666666672</v>
      </c>
      <c r="J261" s="36">
        <v>382.63333333333344</v>
      </c>
      <c r="K261" s="31">
        <v>378</v>
      </c>
      <c r="L261" s="31">
        <v>372.9</v>
      </c>
      <c r="M261" s="31">
        <v>3.9291100000000001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85.5</v>
      </c>
      <c r="D262" s="36">
        <v>83.016666666666666</v>
      </c>
      <c r="E262" s="36">
        <v>78.883333333333326</v>
      </c>
      <c r="F262" s="36">
        <v>72.266666666666666</v>
      </c>
      <c r="G262" s="36">
        <v>68.133333333333326</v>
      </c>
      <c r="H262" s="36">
        <v>89.633333333333326</v>
      </c>
      <c r="I262" s="36">
        <v>93.76666666666668</v>
      </c>
      <c r="J262" s="36">
        <v>100.38333333333333</v>
      </c>
      <c r="K262" s="31">
        <v>87.15</v>
      </c>
      <c r="L262" s="31">
        <v>76.400000000000006</v>
      </c>
      <c r="M262" s="31">
        <v>888.01484000000005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512.04999999999995</v>
      </c>
      <c r="D263" s="36">
        <v>507.56666666666661</v>
      </c>
      <c r="E263" s="36">
        <v>498.73333333333323</v>
      </c>
      <c r="F263" s="36">
        <v>485.41666666666663</v>
      </c>
      <c r="G263" s="36">
        <v>476.58333333333326</v>
      </c>
      <c r="H263" s="36">
        <v>520.88333333333321</v>
      </c>
      <c r="I263" s="36">
        <v>529.71666666666658</v>
      </c>
      <c r="J263" s="36">
        <v>543.03333333333319</v>
      </c>
      <c r="K263" s="31">
        <v>516.4</v>
      </c>
      <c r="L263" s="31">
        <v>494.25</v>
      </c>
      <c r="M263" s="31">
        <v>33.552630000000001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812.9</v>
      </c>
      <c r="D264" s="36">
        <v>811.9666666666667</v>
      </c>
      <c r="E264" s="36">
        <v>800.93333333333339</v>
      </c>
      <c r="F264" s="36">
        <v>788.9666666666667</v>
      </c>
      <c r="G264" s="36">
        <v>777.93333333333339</v>
      </c>
      <c r="H264" s="36">
        <v>823.93333333333339</v>
      </c>
      <c r="I264" s="36">
        <v>834.9666666666667</v>
      </c>
      <c r="J264" s="36">
        <v>846.93333333333339</v>
      </c>
      <c r="K264" s="31">
        <v>823</v>
      </c>
      <c r="L264" s="31">
        <v>800</v>
      </c>
      <c r="M264" s="31">
        <v>20.4162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128.44999999999999</v>
      </c>
      <c r="D265" s="36">
        <v>129.79999999999998</v>
      </c>
      <c r="E265" s="36">
        <v>125.79999999999995</v>
      </c>
      <c r="F265" s="36">
        <v>123.14999999999998</v>
      </c>
      <c r="G265" s="36">
        <v>119.14999999999995</v>
      </c>
      <c r="H265" s="36">
        <v>132.44999999999996</v>
      </c>
      <c r="I265" s="36">
        <v>136.45000000000002</v>
      </c>
      <c r="J265" s="36">
        <v>139.09999999999997</v>
      </c>
      <c r="K265" s="31">
        <v>133.80000000000001</v>
      </c>
      <c r="L265" s="31">
        <v>127.15</v>
      </c>
      <c r="M265" s="31">
        <v>101.40663000000001</v>
      </c>
      <c r="N265" s="1"/>
      <c r="O265" s="1"/>
    </row>
    <row r="266" spans="1:15" ht="12.75" customHeight="1">
      <c r="A266" s="33">
        <v>256</v>
      </c>
      <c r="B266" s="53" t="s">
        <v>892</v>
      </c>
      <c r="C266" s="31">
        <v>462.5</v>
      </c>
      <c r="D266" s="36">
        <v>466.75</v>
      </c>
      <c r="E266" s="36">
        <v>450.75</v>
      </c>
      <c r="F266" s="36">
        <v>439</v>
      </c>
      <c r="G266" s="36">
        <v>423</v>
      </c>
      <c r="H266" s="36">
        <v>478.5</v>
      </c>
      <c r="I266" s="36">
        <v>494.5</v>
      </c>
      <c r="J266" s="36">
        <v>506.25</v>
      </c>
      <c r="K266" s="31">
        <v>482.75</v>
      </c>
      <c r="L266" s="31">
        <v>455</v>
      </c>
      <c r="M266" s="31">
        <v>10.182359999999999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699.1</v>
      </c>
      <c r="D267" s="36">
        <v>692.16666666666663</v>
      </c>
      <c r="E267" s="36">
        <v>676.38333333333321</v>
      </c>
      <c r="F267" s="36">
        <v>653.66666666666663</v>
      </c>
      <c r="G267" s="36">
        <v>637.88333333333321</v>
      </c>
      <c r="H267" s="36">
        <v>714.88333333333321</v>
      </c>
      <c r="I267" s="36">
        <v>730.66666666666674</v>
      </c>
      <c r="J267" s="36">
        <v>753.38333333333321</v>
      </c>
      <c r="K267" s="31">
        <v>707.95</v>
      </c>
      <c r="L267" s="31">
        <v>669.45</v>
      </c>
      <c r="M267" s="31">
        <v>33.879280000000001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830.15</v>
      </c>
      <c r="D268" s="36">
        <v>821.83333333333337</v>
      </c>
      <c r="E268" s="36">
        <v>809.7166666666667</v>
      </c>
      <c r="F268" s="36">
        <v>789.2833333333333</v>
      </c>
      <c r="G268" s="36">
        <v>777.16666666666663</v>
      </c>
      <c r="H268" s="36">
        <v>842.26666666666677</v>
      </c>
      <c r="I268" s="36">
        <v>854.38333333333333</v>
      </c>
      <c r="J268" s="36">
        <v>874.81666666666683</v>
      </c>
      <c r="K268" s="31">
        <v>833.95</v>
      </c>
      <c r="L268" s="31">
        <v>801.4</v>
      </c>
      <c r="M268" s="31">
        <v>22.462350000000001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449.65</v>
      </c>
      <c r="D269" s="36">
        <v>451.95</v>
      </c>
      <c r="E269" s="36">
        <v>443.95</v>
      </c>
      <c r="F269" s="36">
        <v>438.25</v>
      </c>
      <c r="G269" s="36">
        <v>430.25</v>
      </c>
      <c r="H269" s="36">
        <v>457.65</v>
      </c>
      <c r="I269" s="36">
        <v>465.65</v>
      </c>
      <c r="J269" s="36">
        <v>471.34999999999997</v>
      </c>
      <c r="K269" s="31">
        <v>459.95</v>
      </c>
      <c r="L269" s="31">
        <v>446.25</v>
      </c>
      <c r="M269" s="31">
        <v>15.96904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470.85</v>
      </c>
      <c r="D270" s="36">
        <v>471.56666666666666</v>
      </c>
      <c r="E270" s="36">
        <v>460.23333333333335</v>
      </c>
      <c r="F270" s="36">
        <v>449.61666666666667</v>
      </c>
      <c r="G270" s="36">
        <v>438.28333333333336</v>
      </c>
      <c r="H270" s="36">
        <v>482.18333333333334</v>
      </c>
      <c r="I270" s="36">
        <v>493.51666666666671</v>
      </c>
      <c r="J270" s="36">
        <v>504.13333333333333</v>
      </c>
      <c r="K270" s="31">
        <v>482.9</v>
      </c>
      <c r="L270" s="31">
        <v>460.95</v>
      </c>
      <c r="M270" s="31">
        <v>2.36164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598</v>
      </c>
      <c r="D271" s="36">
        <v>598.76666666666665</v>
      </c>
      <c r="E271" s="36">
        <v>585.5333333333333</v>
      </c>
      <c r="F271" s="36">
        <v>573.06666666666661</v>
      </c>
      <c r="G271" s="36">
        <v>559.83333333333326</v>
      </c>
      <c r="H271" s="36">
        <v>611.23333333333335</v>
      </c>
      <c r="I271" s="36">
        <v>624.4666666666667</v>
      </c>
      <c r="J271" s="36">
        <v>636.93333333333339</v>
      </c>
      <c r="K271" s="31">
        <v>612</v>
      </c>
      <c r="L271" s="31">
        <v>586.29999999999995</v>
      </c>
      <c r="M271" s="31">
        <v>15.48578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882.4</v>
      </c>
      <c r="D272" s="36">
        <v>888.0333333333333</v>
      </c>
      <c r="E272" s="36">
        <v>871.36666666666656</v>
      </c>
      <c r="F272" s="36">
        <v>860.33333333333326</v>
      </c>
      <c r="G272" s="36">
        <v>843.66666666666652</v>
      </c>
      <c r="H272" s="36">
        <v>899.06666666666661</v>
      </c>
      <c r="I272" s="36">
        <v>915.73333333333335</v>
      </c>
      <c r="J272" s="36">
        <v>926.76666666666665</v>
      </c>
      <c r="K272" s="31">
        <v>904.7</v>
      </c>
      <c r="L272" s="31">
        <v>877</v>
      </c>
      <c r="M272" s="31">
        <v>2.3071299999999999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423.8</v>
      </c>
      <c r="D273" s="36">
        <v>425.45</v>
      </c>
      <c r="E273" s="36">
        <v>413.4</v>
      </c>
      <c r="F273" s="36">
        <v>403</v>
      </c>
      <c r="G273" s="36">
        <v>390.95</v>
      </c>
      <c r="H273" s="36">
        <v>435.84999999999997</v>
      </c>
      <c r="I273" s="36">
        <v>447.90000000000003</v>
      </c>
      <c r="J273" s="36">
        <v>458.29999999999995</v>
      </c>
      <c r="K273" s="31">
        <v>437.5</v>
      </c>
      <c r="L273" s="31">
        <v>415.05</v>
      </c>
      <c r="M273" s="31">
        <v>9.6436899999999994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799.1</v>
      </c>
      <c r="D274" s="36">
        <v>788.41666666666663</v>
      </c>
      <c r="E274" s="36">
        <v>771.88333333333321</v>
      </c>
      <c r="F274" s="36">
        <v>744.66666666666663</v>
      </c>
      <c r="G274" s="36">
        <v>728.13333333333321</v>
      </c>
      <c r="H274" s="36">
        <v>815.63333333333321</v>
      </c>
      <c r="I274" s="36">
        <v>832.16666666666674</v>
      </c>
      <c r="J274" s="36">
        <v>859.38333333333321</v>
      </c>
      <c r="K274" s="31">
        <v>804.95</v>
      </c>
      <c r="L274" s="31">
        <v>761.2</v>
      </c>
      <c r="M274" s="31">
        <v>5.2339799999999999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3356.55</v>
      </c>
      <c r="D275" s="36">
        <v>3326.25</v>
      </c>
      <c r="E275" s="36">
        <v>3255.3</v>
      </c>
      <c r="F275" s="36">
        <v>3154.05</v>
      </c>
      <c r="G275" s="36">
        <v>3083.1000000000004</v>
      </c>
      <c r="H275" s="36">
        <v>3427.5</v>
      </c>
      <c r="I275" s="36">
        <v>3498.45</v>
      </c>
      <c r="J275" s="36">
        <v>3599.7</v>
      </c>
      <c r="K275" s="31">
        <v>3397.2</v>
      </c>
      <c r="L275" s="31">
        <v>3225</v>
      </c>
      <c r="M275" s="31">
        <v>2.24695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271.39999999999998</v>
      </c>
      <c r="D276" s="36">
        <v>274.10000000000002</v>
      </c>
      <c r="E276" s="36">
        <v>266.40000000000003</v>
      </c>
      <c r="F276" s="36">
        <v>261.40000000000003</v>
      </c>
      <c r="G276" s="36">
        <v>253.70000000000005</v>
      </c>
      <c r="H276" s="36">
        <v>279.10000000000002</v>
      </c>
      <c r="I276" s="36">
        <v>286.80000000000007</v>
      </c>
      <c r="J276" s="36">
        <v>291.8</v>
      </c>
      <c r="K276" s="31">
        <v>281.8</v>
      </c>
      <c r="L276" s="31">
        <v>269.10000000000002</v>
      </c>
      <c r="M276" s="31">
        <v>9.54406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1506.35</v>
      </c>
      <c r="D277" s="36">
        <v>1500.25</v>
      </c>
      <c r="E277" s="36">
        <v>1474.1</v>
      </c>
      <c r="F277" s="36">
        <v>1441.85</v>
      </c>
      <c r="G277" s="36">
        <v>1415.6999999999998</v>
      </c>
      <c r="H277" s="36">
        <v>1532.5</v>
      </c>
      <c r="I277" s="36">
        <v>1558.65</v>
      </c>
      <c r="J277" s="36">
        <v>1590.9</v>
      </c>
      <c r="K277" s="31">
        <v>1526.4</v>
      </c>
      <c r="L277" s="31">
        <v>1468</v>
      </c>
      <c r="M277" s="31">
        <v>7.8634199999999996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299.25</v>
      </c>
      <c r="D278" s="36">
        <v>299.51666666666665</v>
      </c>
      <c r="E278" s="36">
        <v>295.7833333333333</v>
      </c>
      <c r="F278" s="36">
        <v>292.31666666666666</v>
      </c>
      <c r="G278" s="36">
        <v>288.58333333333331</v>
      </c>
      <c r="H278" s="36">
        <v>302.98333333333329</v>
      </c>
      <c r="I278" s="36">
        <v>306.71666666666664</v>
      </c>
      <c r="J278" s="36">
        <v>310.18333333333328</v>
      </c>
      <c r="K278" s="31">
        <v>303.25</v>
      </c>
      <c r="L278" s="31">
        <v>296.05</v>
      </c>
      <c r="M278" s="31">
        <v>5.1530800000000001</v>
      </c>
      <c r="N278" s="1"/>
      <c r="O278" s="1"/>
    </row>
    <row r="279" spans="1:15" ht="12.75" customHeight="1">
      <c r="A279" s="33">
        <v>269</v>
      </c>
      <c r="B279" s="53" t="s">
        <v>837</v>
      </c>
      <c r="C279" s="31">
        <v>3711.7</v>
      </c>
      <c r="D279" s="36">
        <v>3728.2833333333333</v>
      </c>
      <c r="E279" s="36">
        <v>3609.1666666666665</v>
      </c>
      <c r="F279" s="36">
        <v>3506.6333333333332</v>
      </c>
      <c r="G279" s="36">
        <v>3387.5166666666664</v>
      </c>
      <c r="H279" s="36">
        <v>3830.8166666666666</v>
      </c>
      <c r="I279" s="36">
        <v>3949.9333333333334</v>
      </c>
      <c r="J279" s="36">
        <v>4052.4666666666667</v>
      </c>
      <c r="K279" s="31">
        <v>3847.4</v>
      </c>
      <c r="L279" s="31">
        <v>3625.75</v>
      </c>
      <c r="M279" s="31">
        <v>0.39528000000000002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1279.05</v>
      </c>
      <c r="D280" s="36">
        <v>1277.5666666666668</v>
      </c>
      <c r="E280" s="36">
        <v>1266.3833333333337</v>
      </c>
      <c r="F280" s="36">
        <v>1253.7166666666669</v>
      </c>
      <c r="G280" s="36">
        <v>1242.5333333333338</v>
      </c>
      <c r="H280" s="36">
        <v>1290.2333333333336</v>
      </c>
      <c r="I280" s="36">
        <v>1301.4166666666665</v>
      </c>
      <c r="J280" s="36">
        <v>1314.0833333333335</v>
      </c>
      <c r="K280" s="31">
        <v>1288.75</v>
      </c>
      <c r="L280" s="31">
        <v>1264.9000000000001</v>
      </c>
      <c r="M280" s="31">
        <v>2.0799099999999999</v>
      </c>
      <c r="N280" s="1"/>
      <c r="O280" s="1"/>
    </row>
    <row r="281" spans="1:15" ht="12.75" customHeight="1">
      <c r="A281" s="33">
        <v>271</v>
      </c>
      <c r="B281" s="53" t="s">
        <v>824</v>
      </c>
      <c r="C281" s="31">
        <v>985.75</v>
      </c>
      <c r="D281" s="36">
        <v>993.85</v>
      </c>
      <c r="E281" s="36">
        <v>972.95</v>
      </c>
      <c r="F281" s="36">
        <v>960.15</v>
      </c>
      <c r="G281" s="36">
        <v>939.25</v>
      </c>
      <c r="H281" s="36">
        <v>1006.6500000000001</v>
      </c>
      <c r="I281" s="36">
        <v>1027.55</v>
      </c>
      <c r="J281" s="36">
        <v>1040.3500000000001</v>
      </c>
      <c r="K281" s="31">
        <v>1014.75</v>
      </c>
      <c r="L281" s="31">
        <v>981.05</v>
      </c>
      <c r="M281" s="31">
        <v>1.7161999999999999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405.65</v>
      </c>
      <c r="D282" s="36">
        <v>402.41666666666669</v>
      </c>
      <c r="E282" s="36">
        <v>394.93333333333339</v>
      </c>
      <c r="F282" s="36">
        <v>384.2166666666667</v>
      </c>
      <c r="G282" s="36">
        <v>376.73333333333341</v>
      </c>
      <c r="H282" s="36">
        <v>413.13333333333338</v>
      </c>
      <c r="I282" s="36">
        <v>420.61666666666662</v>
      </c>
      <c r="J282" s="36">
        <v>431.33333333333337</v>
      </c>
      <c r="K282" s="31">
        <v>409.9</v>
      </c>
      <c r="L282" s="31">
        <v>391.7</v>
      </c>
      <c r="M282" s="31">
        <v>16.505040000000001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285.45</v>
      </c>
      <c r="D283" s="36">
        <v>285.63333333333333</v>
      </c>
      <c r="E283" s="36">
        <v>283.31666666666666</v>
      </c>
      <c r="F283" s="36">
        <v>281.18333333333334</v>
      </c>
      <c r="G283" s="36">
        <v>278.86666666666667</v>
      </c>
      <c r="H283" s="36">
        <v>287.76666666666665</v>
      </c>
      <c r="I283" s="36">
        <v>290.08333333333326</v>
      </c>
      <c r="J283" s="36">
        <v>292.21666666666664</v>
      </c>
      <c r="K283" s="31">
        <v>287.95</v>
      </c>
      <c r="L283" s="31">
        <v>283.5</v>
      </c>
      <c r="M283" s="31">
        <v>1.6839200000000001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179.8</v>
      </c>
      <c r="D284" s="36">
        <v>180.43333333333331</v>
      </c>
      <c r="E284" s="36">
        <v>175.41666666666663</v>
      </c>
      <c r="F284" s="36">
        <v>171.03333333333333</v>
      </c>
      <c r="G284" s="36">
        <v>166.01666666666665</v>
      </c>
      <c r="H284" s="36">
        <v>184.81666666666661</v>
      </c>
      <c r="I284" s="36">
        <v>189.83333333333331</v>
      </c>
      <c r="J284" s="36">
        <v>194.21666666666658</v>
      </c>
      <c r="K284" s="31">
        <v>185.45</v>
      </c>
      <c r="L284" s="31">
        <v>176.05</v>
      </c>
      <c r="M284" s="31">
        <v>37.876069999999999</v>
      </c>
      <c r="N284" s="1"/>
      <c r="O284" s="1"/>
    </row>
    <row r="285" spans="1:15" ht="12.75" customHeight="1">
      <c r="A285" s="33">
        <v>275</v>
      </c>
      <c r="B285" s="53" t="s">
        <v>893</v>
      </c>
      <c r="C285" s="31">
        <v>3085.3</v>
      </c>
      <c r="D285" s="36">
        <v>3076.3166666666671</v>
      </c>
      <c r="E285" s="36">
        <v>2914.6333333333341</v>
      </c>
      <c r="F285" s="36">
        <v>2743.9666666666672</v>
      </c>
      <c r="G285" s="36">
        <v>2582.2833333333342</v>
      </c>
      <c r="H285" s="36">
        <v>3246.983333333334</v>
      </c>
      <c r="I285" s="36">
        <v>3408.6666666666674</v>
      </c>
      <c r="J285" s="36">
        <v>3579.3333333333339</v>
      </c>
      <c r="K285" s="31">
        <v>3238</v>
      </c>
      <c r="L285" s="31">
        <v>2905.65</v>
      </c>
      <c r="M285" s="31">
        <v>4.7353399999999999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700.3</v>
      </c>
      <c r="D286" s="36">
        <v>708.5</v>
      </c>
      <c r="E286" s="36">
        <v>689.45</v>
      </c>
      <c r="F286" s="36">
        <v>678.6</v>
      </c>
      <c r="G286" s="36">
        <v>659.55000000000007</v>
      </c>
      <c r="H286" s="36">
        <v>719.35</v>
      </c>
      <c r="I286" s="36">
        <v>738.4</v>
      </c>
      <c r="J286" s="36">
        <v>749.25</v>
      </c>
      <c r="K286" s="31">
        <v>727.55</v>
      </c>
      <c r="L286" s="31">
        <v>697.65</v>
      </c>
      <c r="M286" s="31">
        <v>4.2838099999999999</v>
      </c>
      <c r="N286" s="1"/>
      <c r="O286" s="1"/>
    </row>
    <row r="287" spans="1:15" ht="12.75" customHeight="1">
      <c r="A287" s="33">
        <v>277</v>
      </c>
      <c r="B287" s="53" t="s">
        <v>836</v>
      </c>
      <c r="C287" s="31">
        <v>654.45000000000005</v>
      </c>
      <c r="D287" s="36">
        <v>658.4</v>
      </c>
      <c r="E287" s="36">
        <v>633.04999999999995</v>
      </c>
      <c r="F287" s="36">
        <v>611.65</v>
      </c>
      <c r="G287" s="36">
        <v>586.29999999999995</v>
      </c>
      <c r="H287" s="36">
        <v>679.8</v>
      </c>
      <c r="I287" s="36">
        <v>705.15000000000009</v>
      </c>
      <c r="J287" s="36">
        <v>726.55</v>
      </c>
      <c r="K287" s="31">
        <v>683.75</v>
      </c>
      <c r="L287" s="31">
        <v>637</v>
      </c>
      <c r="M287" s="31">
        <v>4.5397699999999999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1759.75</v>
      </c>
      <c r="D288" s="36">
        <v>1750.0333333333335</v>
      </c>
      <c r="E288" s="36">
        <v>1728.116666666667</v>
      </c>
      <c r="F288" s="36">
        <v>1696.4833333333336</v>
      </c>
      <c r="G288" s="36">
        <v>1674.5666666666671</v>
      </c>
      <c r="H288" s="36">
        <v>1781.666666666667</v>
      </c>
      <c r="I288" s="36">
        <v>1803.5833333333335</v>
      </c>
      <c r="J288" s="36">
        <v>1835.2166666666669</v>
      </c>
      <c r="K288" s="31">
        <v>1771.95</v>
      </c>
      <c r="L288" s="31">
        <v>1718.4</v>
      </c>
      <c r="M288" s="31">
        <v>74.517120000000006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2107.0500000000002</v>
      </c>
      <c r="D289" s="36">
        <v>2117.7166666666667</v>
      </c>
      <c r="E289" s="36">
        <v>2079.2333333333336</v>
      </c>
      <c r="F289" s="36">
        <v>2051.416666666667</v>
      </c>
      <c r="G289" s="36">
        <v>2012.9333333333338</v>
      </c>
      <c r="H289" s="36">
        <v>2145.5333333333333</v>
      </c>
      <c r="I289" s="36">
        <v>2184.016666666666</v>
      </c>
      <c r="J289" s="36">
        <v>2211.833333333333</v>
      </c>
      <c r="K289" s="31">
        <v>2156.1999999999998</v>
      </c>
      <c r="L289" s="31">
        <v>2089.9</v>
      </c>
      <c r="M289" s="31">
        <v>1.21217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159.19999999999999</v>
      </c>
      <c r="D290" s="36">
        <v>161.9</v>
      </c>
      <c r="E290" s="36">
        <v>152.30000000000001</v>
      </c>
      <c r="F290" s="36">
        <v>145.4</v>
      </c>
      <c r="G290" s="36">
        <v>135.80000000000001</v>
      </c>
      <c r="H290" s="36">
        <v>168.8</v>
      </c>
      <c r="I290" s="36">
        <v>178.39999999999998</v>
      </c>
      <c r="J290" s="36">
        <v>185.3</v>
      </c>
      <c r="K290" s="31">
        <v>171.5</v>
      </c>
      <c r="L290" s="31">
        <v>155</v>
      </c>
      <c r="M290" s="31">
        <v>237.95169999999999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5285.75</v>
      </c>
      <c r="D291" s="36">
        <v>5240.7833333333338</v>
      </c>
      <c r="E291" s="36">
        <v>5181.9666666666672</v>
      </c>
      <c r="F291" s="36">
        <v>5078.1833333333334</v>
      </c>
      <c r="G291" s="36">
        <v>5019.3666666666668</v>
      </c>
      <c r="H291" s="36">
        <v>5344.5666666666675</v>
      </c>
      <c r="I291" s="36">
        <v>5403.383333333335</v>
      </c>
      <c r="J291" s="36">
        <v>5507.1666666666679</v>
      </c>
      <c r="K291" s="31">
        <v>5299.6</v>
      </c>
      <c r="L291" s="31">
        <v>5137</v>
      </c>
      <c r="M291" s="31">
        <v>1.46468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640.15</v>
      </c>
      <c r="D292" s="36">
        <v>639.86666666666667</v>
      </c>
      <c r="E292" s="36">
        <v>623.2833333333333</v>
      </c>
      <c r="F292" s="36">
        <v>606.41666666666663</v>
      </c>
      <c r="G292" s="36">
        <v>589.83333333333326</v>
      </c>
      <c r="H292" s="36">
        <v>656.73333333333335</v>
      </c>
      <c r="I292" s="36">
        <v>673.31666666666661</v>
      </c>
      <c r="J292" s="36">
        <v>690.18333333333339</v>
      </c>
      <c r="K292" s="31">
        <v>656.45</v>
      </c>
      <c r="L292" s="31">
        <v>623</v>
      </c>
      <c r="M292" s="31">
        <v>27.96433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5164.2</v>
      </c>
      <c r="D293" s="36">
        <v>5138.9333333333334</v>
      </c>
      <c r="E293" s="36">
        <v>5098.5166666666664</v>
      </c>
      <c r="F293" s="36">
        <v>5032.833333333333</v>
      </c>
      <c r="G293" s="36">
        <v>4992.4166666666661</v>
      </c>
      <c r="H293" s="36">
        <v>5204.6166666666668</v>
      </c>
      <c r="I293" s="36">
        <v>5245.0333333333328</v>
      </c>
      <c r="J293" s="36">
        <v>5310.7166666666672</v>
      </c>
      <c r="K293" s="31">
        <v>5179.3500000000004</v>
      </c>
      <c r="L293" s="31">
        <v>5073.25</v>
      </c>
      <c r="M293" s="31">
        <v>6.0811700000000002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14465.75</v>
      </c>
      <c r="D294" s="36">
        <v>14503.1</v>
      </c>
      <c r="E294" s="36">
        <v>14394.050000000001</v>
      </c>
      <c r="F294" s="36">
        <v>14322.35</v>
      </c>
      <c r="G294" s="36">
        <v>14213.300000000001</v>
      </c>
      <c r="H294" s="36">
        <v>14574.800000000001</v>
      </c>
      <c r="I294" s="36">
        <v>14683.85</v>
      </c>
      <c r="J294" s="36">
        <v>14755.550000000001</v>
      </c>
      <c r="K294" s="31">
        <v>14612.15</v>
      </c>
      <c r="L294" s="31">
        <v>14431.4</v>
      </c>
      <c r="M294" s="31">
        <v>1.8290000000000001E-2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3642.2</v>
      </c>
      <c r="D295" s="36">
        <v>3626.9</v>
      </c>
      <c r="E295" s="36">
        <v>3601.3500000000004</v>
      </c>
      <c r="F295" s="36">
        <v>3560.5000000000005</v>
      </c>
      <c r="G295" s="36">
        <v>3534.9500000000007</v>
      </c>
      <c r="H295" s="36">
        <v>3667.75</v>
      </c>
      <c r="I295" s="36">
        <v>3693.3</v>
      </c>
      <c r="J295" s="36">
        <v>3734.1499999999996</v>
      </c>
      <c r="K295" s="31">
        <v>3652.45</v>
      </c>
      <c r="L295" s="31">
        <v>3586.05</v>
      </c>
      <c r="M295" s="31">
        <v>15.00196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498.95</v>
      </c>
      <c r="D296" s="36">
        <v>497.59999999999997</v>
      </c>
      <c r="E296" s="36">
        <v>489.64999999999992</v>
      </c>
      <c r="F296" s="36">
        <v>480.34999999999997</v>
      </c>
      <c r="G296" s="36">
        <v>472.39999999999992</v>
      </c>
      <c r="H296" s="36">
        <v>506.89999999999992</v>
      </c>
      <c r="I296" s="36">
        <v>514.84999999999991</v>
      </c>
      <c r="J296" s="36">
        <v>524.14999999999986</v>
      </c>
      <c r="K296" s="31">
        <v>505.55</v>
      </c>
      <c r="L296" s="31">
        <v>488.3</v>
      </c>
      <c r="M296" s="31">
        <v>6.9731899999999998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410.65</v>
      </c>
      <c r="D297" s="36">
        <v>411.09999999999997</v>
      </c>
      <c r="E297" s="36">
        <v>402.19999999999993</v>
      </c>
      <c r="F297" s="36">
        <v>393.74999999999994</v>
      </c>
      <c r="G297" s="36">
        <v>384.84999999999991</v>
      </c>
      <c r="H297" s="36">
        <v>419.54999999999995</v>
      </c>
      <c r="I297" s="36">
        <v>428.44999999999993</v>
      </c>
      <c r="J297" s="36">
        <v>436.9</v>
      </c>
      <c r="K297" s="31">
        <v>420</v>
      </c>
      <c r="L297" s="31">
        <v>402.65</v>
      </c>
      <c r="M297" s="31">
        <v>22.062180000000001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250.85</v>
      </c>
      <c r="D298" s="36">
        <v>253.44999999999996</v>
      </c>
      <c r="E298" s="36">
        <v>247.94999999999993</v>
      </c>
      <c r="F298" s="36">
        <v>245.04999999999998</v>
      </c>
      <c r="G298" s="36">
        <v>239.54999999999995</v>
      </c>
      <c r="H298" s="36">
        <v>256.34999999999991</v>
      </c>
      <c r="I298" s="36">
        <v>261.84999999999997</v>
      </c>
      <c r="J298" s="36">
        <v>264.74999999999989</v>
      </c>
      <c r="K298" s="31">
        <v>258.95</v>
      </c>
      <c r="L298" s="31">
        <v>250.55</v>
      </c>
      <c r="M298" s="31">
        <v>6.4540699999999998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139.25</v>
      </c>
      <c r="D299" s="36">
        <v>139.29999999999998</v>
      </c>
      <c r="E299" s="36">
        <v>136.79999999999995</v>
      </c>
      <c r="F299" s="36">
        <v>134.34999999999997</v>
      </c>
      <c r="G299" s="36">
        <v>131.84999999999994</v>
      </c>
      <c r="H299" s="36">
        <v>141.74999999999997</v>
      </c>
      <c r="I299" s="36">
        <v>144.25000000000003</v>
      </c>
      <c r="J299" s="36">
        <v>146.69999999999999</v>
      </c>
      <c r="K299" s="31">
        <v>141.80000000000001</v>
      </c>
      <c r="L299" s="31">
        <v>136.85</v>
      </c>
      <c r="M299" s="31">
        <v>45.901490000000003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1010.3</v>
      </c>
      <c r="D300" s="36">
        <v>1014.5</v>
      </c>
      <c r="E300" s="36">
        <v>994.05</v>
      </c>
      <c r="F300" s="36">
        <v>977.8</v>
      </c>
      <c r="G300" s="36">
        <v>957.34999999999991</v>
      </c>
      <c r="H300" s="36">
        <v>1030.75</v>
      </c>
      <c r="I300" s="36">
        <v>1051.1999999999998</v>
      </c>
      <c r="J300" s="36">
        <v>1067.45</v>
      </c>
      <c r="K300" s="31">
        <v>1034.95</v>
      </c>
      <c r="L300" s="31">
        <v>998.25</v>
      </c>
      <c r="M300" s="31">
        <v>25.422899999999998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5607.35</v>
      </c>
      <c r="D301" s="36">
        <v>5574.6833333333334</v>
      </c>
      <c r="E301" s="36">
        <v>5449.3666666666668</v>
      </c>
      <c r="F301" s="36">
        <v>5291.3833333333332</v>
      </c>
      <c r="G301" s="36">
        <v>5166.0666666666666</v>
      </c>
      <c r="H301" s="36">
        <v>5732.666666666667</v>
      </c>
      <c r="I301" s="36">
        <v>5857.9833333333345</v>
      </c>
      <c r="J301" s="36">
        <v>6015.9666666666672</v>
      </c>
      <c r="K301" s="31">
        <v>5700</v>
      </c>
      <c r="L301" s="31">
        <v>5416.7</v>
      </c>
      <c r="M301" s="31">
        <v>1.3118000000000001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1665.4</v>
      </c>
      <c r="D302" s="36">
        <v>1663.4833333333333</v>
      </c>
      <c r="E302" s="36">
        <v>1645.2166666666667</v>
      </c>
      <c r="F302" s="36">
        <v>1625.0333333333333</v>
      </c>
      <c r="G302" s="36">
        <v>1606.7666666666667</v>
      </c>
      <c r="H302" s="36">
        <v>1683.6666666666667</v>
      </c>
      <c r="I302" s="36">
        <v>1701.9333333333336</v>
      </c>
      <c r="J302" s="36">
        <v>1722.1166666666668</v>
      </c>
      <c r="K302" s="31">
        <v>1681.75</v>
      </c>
      <c r="L302" s="31">
        <v>1643.3</v>
      </c>
      <c r="M302" s="31">
        <v>12.190950000000001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1204.3499999999999</v>
      </c>
      <c r="D303" s="36">
        <v>1200.7833333333333</v>
      </c>
      <c r="E303" s="36">
        <v>1183.5666666666666</v>
      </c>
      <c r="F303" s="36">
        <v>1162.7833333333333</v>
      </c>
      <c r="G303" s="36">
        <v>1145.5666666666666</v>
      </c>
      <c r="H303" s="36">
        <v>1221.5666666666666</v>
      </c>
      <c r="I303" s="36">
        <v>1238.7833333333333</v>
      </c>
      <c r="J303" s="36">
        <v>1259.5666666666666</v>
      </c>
      <c r="K303" s="31">
        <v>1218</v>
      </c>
      <c r="L303" s="31">
        <v>1180</v>
      </c>
      <c r="M303" s="31">
        <v>0.74619000000000002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76.650000000000006</v>
      </c>
      <c r="D304" s="36">
        <v>77.966666666666669</v>
      </c>
      <c r="E304" s="36">
        <v>75.333333333333343</v>
      </c>
      <c r="F304" s="36">
        <v>74.01666666666668</v>
      </c>
      <c r="G304" s="36">
        <v>71.383333333333354</v>
      </c>
      <c r="H304" s="36">
        <v>79.283333333333331</v>
      </c>
      <c r="I304" s="36">
        <v>81.916666666666657</v>
      </c>
      <c r="J304" s="36">
        <v>83.23333333333332</v>
      </c>
      <c r="K304" s="31">
        <v>80.599999999999994</v>
      </c>
      <c r="L304" s="31">
        <v>76.650000000000006</v>
      </c>
      <c r="M304" s="31">
        <v>25.341629999999999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145740.1</v>
      </c>
      <c r="D305" s="36">
        <v>145296.68333333335</v>
      </c>
      <c r="E305" s="36">
        <v>144443.41666666669</v>
      </c>
      <c r="F305" s="36">
        <v>143146.73333333334</v>
      </c>
      <c r="G305" s="36">
        <v>142293.46666666667</v>
      </c>
      <c r="H305" s="36">
        <v>146593.3666666667</v>
      </c>
      <c r="I305" s="36">
        <v>147446.63333333336</v>
      </c>
      <c r="J305" s="36">
        <v>148743.31666666671</v>
      </c>
      <c r="K305" s="31">
        <v>146149.95000000001</v>
      </c>
      <c r="L305" s="31">
        <v>144000</v>
      </c>
      <c r="M305" s="31">
        <v>5.5149999999999998E-2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1831.45</v>
      </c>
      <c r="D306" s="36">
        <v>1840.7</v>
      </c>
      <c r="E306" s="36">
        <v>1813</v>
      </c>
      <c r="F306" s="36">
        <v>1794.55</v>
      </c>
      <c r="G306" s="36">
        <v>1766.85</v>
      </c>
      <c r="H306" s="36">
        <v>1859.15</v>
      </c>
      <c r="I306" s="36">
        <v>1886.8500000000004</v>
      </c>
      <c r="J306" s="36">
        <v>1905.3000000000002</v>
      </c>
      <c r="K306" s="31">
        <v>1868.4</v>
      </c>
      <c r="L306" s="31">
        <v>1822.25</v>
      </c>
      <c r="M306" s="31">
        <v>1.26833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1196.6500000000001</v>
      </c>
      <c r="D307" s="36">
        <v>1176.2333333333333</v>
      </c>
      <c r="E307" s="36">
        <v>1146.4166666666667</v>
      </c>
      <c r="F307" s="36">
        <v>1096.1833333333334</v>
      </c>
      <c r="G307" s="36">
        <v>1066.3666666666668</v>
      </c>
      <c r="H307" s="36">
        <v>1226.4666666666667</v>
      </c>
      <c r="I307" s="36">
        <v>1256.2833333333333</v>
      </c>
      <c r="J307" s="36">
        <v>1306.5166666666667</v>
      </c>
      <c r="K307" s="31">
        <v>1206.05</v>
      </c>
      <c r="L307" s="31">
        <v>1126</v>
      </c>
      <c r="M307" s="31">
        <v>10.102119999999999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1329.6</v>
      </c>
      <c r="D308" s="36">
        <v>1383.9666666666665</v>
      </c>
      <c r="E308" s="36">
        <v>1242.9333333333329</v>
      </c>
      <c r="F308" s="36">
        <v>1156.2666666666664</v>
      </c>
      <c r="G308" s="36">
        <v>1015.2333333333329</v>
      </c>
      <c r="H308" s="36">
        <v>1470.633333333333</v>
      </c>
      <c r="I308" s="36">
        <v>1611.6666666666663</v>
      </c>
      <c r="J308" s="36">
        <v>1698.333333333333</v>
      </c>
      <c r="K308" s="31">
        <v>1525</v>
      </c>
      <c r="L308" s="31">
        <v>1297.3</v>
      </c>
      <c r="M308" s="31">
        <v>86.932509999999994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284.2</v>
      </c>
      <c r="D309" s="36">
        <v>284.43333333333334</v>
      </c>
      <c r="E309" s="36">
        <v>277.76666666666665</v>
      </c>
      <c r="F309" s="36">
        <v>271.33333333333331</v>
      </c>
      <c r="G309" s="36">
        <v>264.66666666666663</v>
      </c>
      <c r="H309" s="36">
        <v>290.86666666666667</v>
      </c>
      <c r="I309" s="36">
        <v>297.5333333333333</v>
      </c>
      <c r="J309" s="36">
        <v>303.9666666666667</v>
      </c>
      <c r="K309" s="31">
        <v>291.10000000000002</v>
      </c>
      <c r="L309" s="31">
        <v>278</v>
      </c>
      <c r="M309" s="31">
        <v>44.289209999999997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1970.65</v>
      </c>
      <c r="D310" s="36">
        <v>1957.5166666666667</v>
      </c>
      <c r="E310" s="36">
        <v>1935.1333333333332</v>
      </c>
      <c r="F310" s="36">
        <v>1899.6166666666666</v>
      </c>
      <c r="G310" s="36">
        <v>1877.2333333333331</v>
      </c>
      <c r="H310" s="36">
        <v>1993.0333333333333</v>
      </c>
      <c r="I310" s="36">
        <v>2015.416666666667</v>
      </c>
      <c r="J310" s="36">
        <v>2050.9333333333334</v>
      </c>
      <c r="K310" s="31">
        <v>1979.9</v>
      </c>
      <c r="L310" s="31">
        <v>1922</v>
      </c>
      <c r="M310" s="31">
        <v>16.731829999999999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407.55</v>
      </c>
      <c r="D311" s="36">
        <v>408.26666666666665</v>
      </c>
      <c r="E311" s="36">
        <v>397.2833333333333</v>
      </c>
      <c r="F311" s="36">
        <v>387.01666666666665</v>
      </c>
      <c r="G311" s="36">
        <v>376.0333333333333</v>
      </c>
      <c r="H311" s="36">
        <v>418.5333333333333</v>
      </c>
      <c r="I311" s="36">
        <v>429.51666666666665</v>
      </c>
      <c r="J311" s="36">
        <v>439.7833333333333</v>
      </c>
      <c r="K311" s="31">
        <v>419.25</v>
      </c>
      <c r="L311" s="31">
        <v>398</v>
      </c>
      <c r="M311" s="31">
        <v>2.40767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586.85</v>
      </c>
      <c r="D312" s="36">
        <v>582.06666666666661</v>
      </c>
      <c r="E312" s="36">
        <v>574.13333333333321</v>
      </c>
      <c r="F312" s="36">
        <v>561.41666666666663</v>
      </c>
      <c r="G312" s="36">
        <v>553.48333333333323</v>
      </c>
      <c r="H312" s="36">
        <v>594.78333333333319</v>
      </c>
      <c r="I312" s="36">
        <v>602.71666666666658</v>
      </c>
      <c r="J312" s="36">
        <v>615.43333333333317</v>
      </c>
      <c r="K312" s="31">
        <v>590</v>
      </c>
      <c r="L312" s="31">
        <v>569.35</v>
      </c>
      <c r="M312" s="31">
        <v>3.9203999999999999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173.9</v>
      </c>
      <c r="D313" s="36">
        <v>176.6</v>
      </c>
      <c r="E313" s="36">
        <v>166</v>
      </c>
      <c r="F313" s="36">
        <v>158.1</v>
      </c>
      <c r="G313" s="36">
        <v>147.5</v>
      </c>
      <c r="H313" s="36">
        <v>184.5</v>
      </c>
      <c r="I313" s="36">
        <v>195.09999999999997</v>
      </c>
      <c r="J313" s="36">
        <v>203</v>
      </c>
      <c r="K313" s="31">
        <v>187.2</v>
      </c>
      <c r="L313" s="31">
        <v>168.7</v>
      </c>
      <c r="M313" s="31">
        <v>242.23519999999999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234.6</v>
      </c>
      <c r="D314" s="36">
        <v>235.51666666666665</v>
      </c>
      <c r="E314" s="36">
        <v>227.33333333333331</v>
      </c>
      <c r="F314" s="36">
        <v>220.06666666666666</v>
      </c>
      <c r="G314" s="36">
        <v>211.88333333333333</v>
      </c>
      <c r="H314" s="36">
        <v>242.7833333333333</v>
      </c>
      <c r="I314" s="36">
        <v>250.96666666666664</v>
      </c>
      <c r="J314" s="36">
        <v>258.23333333333329</v>
      </c>
      <c r="K314" s="31">
        <v>243.7</v>
      </c>
      <c r="L314" s="31">
        <v>228.25</v>
      </c>
      <c r="M314" s="31">
        <v>43.976660000000003</v>
      </c>
      <c r="N314" s="1"/>
      <c r="O314" s="1"/>
    </row>
    <row r="315" spans="1:15" ht="12.75" customHeight="1">
      <c r="A315" s="33">
        <v>305</v>
      </c>
      <c r="B315" s="53" t="s">
        <v>842</v>
      </c>
      <c r="C315" s="31">
        <v>2141</v>
      </c>
      <c r="D315" s="36">
        <v>2153.1</v>
      </c>
      <c r="E315" s="36">
        <v>2105.8999999999996</v>
      </c>
      <c r="F315" s="36">
        <v>2070.7999999999997</v>
      </c>
      <c r="G315" s="36">
        <v>2023.5999999999995</v>
      </c>
      <c r="H315" s="36">
        <v>2188.1999999999998</v>
      </c>
      <c r="I315" s="36">
        <v>2235.3999999999996</v>
      </c>
      <c r="J315" s="36">
        <v>2270.5</v>
      </c>
      <c r="K315" s="31">
        <v>2200.3000000000002</v>
      </c>
      <c r="L315" s="31">
        <v>2118</v>
      </c>
      <c r="M315" s="31">
        <v>2.33772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505.65</v>
      </c>
      <c r="D316" s="36">
        <v>507.25</v>
      </c>
      <c r="E316" s="36">
        <v>502.45000000000005</v>
      </c>
      <c r="F316" s="36">
        <v>499.25000000000006</v>
      </c>
      <c r="G316" s="36">
        <v>494.4500000000001</v>
      </c>
      <c r="H316" s="36">
        <v>510.45</v>
      </c>
      <c r="I316" s="36">
        <v>515.25</v>
      </c>
      <c r="J316" s="36">
        <v>518.44999999999993</v>
      </c>
      <c r="K316" s="31">
        <v>512.04999999999995</v>
      </c>
      <c r="L316" s="31">
        <v>504.05</v>
      </c>
      <c r="M316" s="31">
        <v>12.624320000000001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11567.05</v>
      </c>
      <c r="D317" s="36">
        <v>11588.15</v>
      </c>
      <c r="E317" s="36">
        <v>11497.3</v>
      </c>
      <c r="F317" s="36">
        <v>11427.55</v>
      </c>
      <c r="G317" s="36">
        <v>11336.699999999999</v>
      </c>
      <c r="H317" s="36">
        <v>11657.9</v>
      </c>
      <c r="I317" s="36">
        <v>11748.750000000002</v>
      </c>
      <c r="J317" s="36">
        <v>11818.5</v>
      </c>
      <c r="K317" s="31">
        <v>11679</v>
      </c>
      <c r="L317" s="31">
        <v>11518.4</v>
      </c>
      <c r="M317" s="31">
        <v>6.3954199999999997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2883.8</v>
      </c>
      <c r="D318" s="36">
        <v>2902.7666666666664</v>
      </c>
      <c r="E318" s="36">
        <v>2840.9333333333329</v>
      </c>
      <c r="F318" s="36">
        <v>2798.0666666666666</v>
      </c>
      <c r="G318" s="36">
        <v>2736.2333333333331</v>
      </c>
      <c r="H318" s="36">
        <v>2945.6333333333328</v>
      </c>
      <c r="I318" s="36">
        <v>3007.4666666666667</v>
      </c>
      <c r="J318" s="36">
        <v>3050.3333333333326</v>
      </c>
      <c r="K318" s="31">
        <v>2964.6</v>
      </c>
      <c r="L318" s="31">
        <v>2859.9</v>
      </c>
      <c r="M318" s="31">
        <v>0.53998000000000002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980.55</v>
      </c>
      <c r="D319" s="36">
        <v>975.68333333333339</v>
      </c>
      <c r="E319" s="36">
        <v>967.26666666666677</v>
      </c>
      <c r="F319" s="36">
        <v>953.98333333333335</v>
      </c>
      <c r="G319" s="36">
        <v>945.56666666666672</v>
      </c>
      <c r="H319" s="36">
        <v>988.96666666666681</v>
      </c>
      <c r="I319" s="36">
        <v>997.38333333333333</v>
      </c>
      <c r="J319" s="36">
        <v>1010.6666666666669</v>
      </c>
      <c r="K319" s="31">
        <v>984.1</v>
      </c>
      <c r="L319" s="31">
        <v>962.4</v>
      </c>
      <c r="M319" s="31">
        <v>4.6204499999999999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759.5</v>
      </c>
      <c r="D320" s="36">
        <v>750.58333333333337</v>
      </c>
      <c r="E320" s="36">
        <v>736.41666666666674</v>
      </c>
      <c r="F320" s="36">
        <v>713.33333333333337</v>
      </c>
      <c r="G320" s="36">
        <v>699.16666666666674</v>
      </c>
      <c r="H320" s="36">
        <v>773.66666666666674</v>
      </c>
      <c r="I320" s="36">
        <v>787.83333333333348</v>
      </c>
      <c r="J320" s="36">
        <v>810.91666666666674</v>
      </c>
      <c r="K320" s="31">
        <v>764.75</v>
      </c>
      <c r="L320" s="31">
        <v>727.5</v>
      </c>
      <c r="M320" s="31">
        <v>46.645470000000003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2057.65</v>
      </c>
      <c r="D321" s="36">
        <v>2062.4</v>
      </c>
      <c r="E321" s="36">
        <v>2033.25</v>
      </c>
      <c r="F321" s="36">
        <v>2008.85</v>
      </c>
      <c r="G321" s="36">
        <v>1979.6999999999998</v>
      </c>
      <c r="H321" s="36">
        <v>2086.8000000000002</v>
      </c>
      <c r="I321" s="36">
        <v>2115.9500000000007</v>
      </c>
      <c r="J321" s="36">
        <v>2140.3500000000004</v>
      </c>
      <c r="K321" s="31">
        <v>2091.5500000000002</v>
      </c>
      <c r="L321" s="31">
        <v>2038</v>
      </c>
      <c r="M321" s="31">
        <v>5.1636899999999999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699.85</v>
      </c>
      <c r="D322" s="36">
        <v>693.56666666666661</v>
      </c>
      <c r="E322" s="36">
        <v>683.13333333333321</v>
      </c>
      <c r="F322" s="36">
        <v>666.41666666666663</v>
      </c>
      <c r="G322" s="36">
        <v>655.98333333333323</v>
      </c>
      <c r="H322" s="36">
        <v>710.28333333333319</v>
      </c>
      <c r="I322" s="36">
        <v>720.71666666666658</v>
      </c>
      <c r="J322" s="36">
        <v>737.43333333333317</v>
      </c>
      <c r="K322" s="31">
        <v>704</v>
      </c>
      <c r="L322" s="31">
        <v>676.85</v>
      </c>
      <c r="M322" s="31">
        <v>1.8018400000000001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1127.9000000000001</v>
      </c>
      <c r="D323" s="36">
        <v>1124.3999999999999</v>
      </c>
      <c r="E323" s="36">
        <v>1108.4999999999998</v>
      </c>
      <c r="F323" s="36">
        <v>1089.0999999999999</v>
      </c>
      <c r="G323" s="36">
        <v>1073.1999999999998</v>
      </c>
      <c r="H323" s="36">
        <v>1143.7999999999997</v>
      </c>
      <c r="I323" s="36">
        <v>1159.6999999999998</v>
      </c>
      <c r="J323" s="36">
        <v>1179.0999999999997</v>
      </c>
      <c r="K323" s="31">
        <v>1140.3</v>
      </c>
      <c r="L323" s="31">
        <v>1105</v>
      </c>
      <c r="M323" s="31">
        <v>1.2416700000000001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1648.9</v>
      </c>
      <c r="D324" s="36">
        <v>1644.1000000000001</v>
      </c>
      <c r="E324" s="36">
        <v>1625.6000000000004</v>
      </c>
      <c r="F324" s="36">
        <v>1602.3000000000002</v>
      </c>
      <c r="G324" s="36">
        <v>1583.8000000000004</v>
      </c>
      <c r="H324" s="36">
        <v>1667.4000000000003</v>
      </c>
      <c r="I324" s="36">
        <v>1685.8999999999999</v>
      </c>
      <c r="J324" s="36">
        <v>1709.2000000000003</v>
      </c>
      <c r="K324" s="31">
        <v>1662.6</v>
      </c>
      <c r="L324" s="31">
        <v>1620.8</v>
      </c>
      <c r="M324" s="31">
        <v>1.62619</v>
      </c>
      <c r="N324" s="1"/>
      <c r="O324" s="1"/>
    </row>
    <row r="325" spans="1:15" ht="12.75" customHeight="1">
      <c r="A325" s="33">
        <v>315</v>
      </c>
      <c r="B325" s="53" t="s">
        <v>841</v>
      </c>
      <c r="C325" s="31">
        <v>416.85</v>
      </c>
      <c r="D325" s="36">
        <v>418.16666666666669</v>
      </c>
      <c r="E325" s="36">
        <v>407.93333333333339</v>
      </c>
      <c r="F325" s="36">
        <v>399.01666666666671</v>
      </c>
      <c r="G325" s="36">
        <v>388.78333333333342</v>
      </c>
      <c r="H325" s="36">
        <v>427.08333333333337</v>
      </c>
      <c r="I325" s="36">
        <v>437.31666666666661</v>
      </c>
      <c r="J325" s="36">
        <v>446.23333333333335</v>
      </c>
      <c r="K325" s="31">
        <v>428.4</v>
      </c>
      <c r="L325" s="31">
        <v>409.25</v>
      </c>
      <c r="M325" s="31">
        <v>4.5969300000000004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70.099999999999994</v>
      </c>
      <c r="D326" s="36">
        <v>70.133333333333326</v>
      </c>
      <c r="E326" s="36">
        <v>68.966666666666654</v>
      </c>
      <c r="F326" s="36">
        <v>67.833333333333329</v>
      </c>
      <c r="G326" s="36">
        <v>66.666666666666657</v>
      </c>
      <c r="H326" s="36">
        <v>71.266666666666652</v>
      </c>
      <c r="I326" s="36">
        <v>72.433333333333337</v>
      </c>
      <c r="J326" s="36">
        <v>73.566666666666649</v>
      </c>
      <c r="K326" s="31">
        <v>71.3</v>
      </c>
      <c r="L326" s="31">
        <v>69</v>
      </c>
      <c r="M326" s="31">
        <v>62.335090000000001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1629.25</v>
      </c>
      <c r="D327" s="36">
        <v>1644.75</v>
      </c>
      <c r="E327" s="36">
        <v>1590.5</v>
      </c>
      <c r="F327" s="36">
        <v>1551.75</v>
      </c>
      <c r="G327" s="36">
        <v>1497.5</v>
      </c>
      <c r="H327" s="36">
        <v>1683.5</v>
      </c>
      <c r="I327" s="36">
        <v>1737.75</v>
      </c>
      <c r="J327" s="36">
        <v>1776.5</v>
      </c>
      <c r="K327" s="31">
        <v>1699</v>
      </c>
      <c r="L327" s="31">
        <v>1606</v>
      </c>
      <c r="M327" s="31">
        <v>2.2673199999999998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2523.1999999999998</v>
      </c>
      <c r="D328" s="36">
        <v>2506.2999999999997</v>
      </c>
      <c r="E328" s="36">
        <v>2477.8999999999996</v>
      </c>
      <c r="F328" s="36">
        <v>2432.6</v>
      </c>
      <c r="G328" s="36">
        <v>2404.1999999999998</v>
      </c>
      <c r="H328" s="36">
        <v>2551.5999999999995</v>
      </c>
      <c r="I328" s="36">
        <v>2580</v>
      </c>
      <c r="J328" s="36">
        <v>2625.2999999999993</v>
      </c>
      <c r="K328" s="31">
        <v>2534.6999999999998</v>
      </c>
      <c r="L328" s="31">
        <v>2461</v>
      </c>
      <c r="M328" s="31">
        <v>4.4796500000000004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3515.4</v>
      </c>
      <c r="D329" s="36">
        <v>3523.9166666666665</v>
      </c>
      <c r="E329" s="36">
        <v>3449.4833333333331</v>
      </c>
      <c r="F329" s="36">
        <v>3383.5666666666666</v>
      </c>
      <c r="G329" s="36">
        <v>3309.1333333333332</v>
      </c>
      <c r="H329" s="36">
        <v>3589.833333333333</v>
      </c>
      <c r="I329" s="36">
        <v>3664.2666666666664</v>
      </c>
      <c r="J329" s="36">
        <v>3730.1833333333329</v>
      </c>
      <c r="K329" s="31">
        <v>3598.35</v>
      </c>
      <c r="L329" s="31">
        <v>3458</v>
      </c>
      <c r="M329" s="31">
        <v>5.3452299999999999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1392.7</v>
      </c>
      <c r="D330" s="36">
        <v>1386.6499999999999</v>
      </c>
      <c r="E330" s="36">
        <v>1351.9999999999998</v>
      </c>
      <c r="F330" s="36">
        <v>1311.3</v>
      </c>
      <c r="G330" s="36">
        <v>1276.6499999999999</v>
      </c>
      <c r="H330" s="36">
        <v>1427.3499999999997</v>
      </c>
      <c r="I330" s="36">
        <v>1461.9999999999998</v>
      </c>
      <c r="J330" s="36">
        <v>1502.6999999999996</v>
      </c>
      <c r="K330" s="31">
        <v>1421.3</v>
      </c>
      <c r="L330" s="31">
        <v>1345.95</v>
      </c>
      <c r="M330" s="31">
        <v>28.95758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1020.2</v>
      </c>
      <c r="D331" s="36">
        <v>1008.4</v>
      </c>
      <c r="E331" s="36">
        <v>986.8</v>
      </c>
      <c r="F331" s="36">
        <v>953.4</v>
      </c>
      <c r="G331" s="36">
        <v>931.8</v>
      </c>
      <c r="H331" s="36">
        <v>1041.8</v>
      </c>
      <c r="I331" s="36">
        <v>1063.4000000000001</v>
      </c>
      <c r="J331" s="36">
        <v>1096.8</v>
      </c>
      <c r="K331" s="31">
        <v>1030</v>
      </c>
      <c r="L331" s="31">
        <v>975</v>
      </c>
      <c r="M331" s="31">
        <v>27.649930000000001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127.3</v>
      </c>
      <c r="D332" s="36">
        <v>128.75</v>
      </c>
      <c r="E332" s="36">
        <v>124.55000000000001</v>
      </c>
      <c r="F332" s="36">
        <v>121.80000000000001</v>
      </c>
      <c r="G332" s="36">
        <v>117.60000000000002</v>
      </c>
      <c r="H332" s="36">
        <v>131.5</v>
      </c>
      <c r="I332" s="36">
        <v>135.69999999999999</v>
      </c>
      <c r="J332" s="36">
        <v>138.44999999999999</v>
      </c>
      <c r="K332" s="31">
        <v>132.94999999999999</v>
      </c>
      <c r="L332" s="31">
        <v>126</v>
      </c>
      <c r="M332" s="31">
        <v>131.88068000000001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254.5</v>
      </c>
      <c r="D333" s="36">
        <v>256.90000000000003</v>
      </c>
      <c r="E333" s="36">
        <v>249.85000000000008</v>
      </c>
      <c r="F333" s="36">
        <v>245.20000000000005</v>
      </c>
      <c r="G333" s="36">
        <v>238.15000000000009</v>
      </c>
      <c r="H333" s="36">
        <v>261.55000000000007</v>
      </c>
      <c r="I333" s="36">
        <v>268.60000000000002</v>
      </c>
      <c r="J333" s="36">
        <v>273.25000000000006</v>
      </c>
      <c r="K333" s="31">
        <v>263.95</v>
      </c>
      <c r="L333" s="31">
        <v>252.25</v>
      </c>
      <c r="M333" s="31">
        <v>49.982550000000003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91.5</v>
      </c>
      <c r="D334" s="36">
        <v>92.600000000000009</v>
      </c>
      <c r="E334" s="36">
        <v>89.700000000000017</v>
      </c>
      <c r="F334" s="36">
        <v>87.9</v>
      </c>
      <c r="G334" s="36">
        <v>85.000000000000014</v>
      </c>
      <c r="H334" s="36">
        <v>94.40000000000002</v>
      </c>
      <c r="I334" s="36">
        <v>97.300000000000026</v>
      </c>
      <c r="J334" s="36">
        <v>99.100000000000023</v>
      </c>
      <c r="K334" s="31">
        <v>95.5</v>
      </c>
      <c r="L334" s="31">
        <v>90.8</v>
      </c>
      <c r="M334" s="31">
        <v>1201.7483400000001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226.55</v>
      </c>
      <c r="D335" s="36">
        <v>225.45000000000002</v>
      </c>
      <c r="E335" s="36">
        <v>219.20000000000005</v>
      </c>
      <c r="F335" s="36">
        <v>211.85000000000002</v>
      </c>
      <c r="G335" s="36">
        <v>205.60000000000005</v>
      </c>
      <c r="H335" s="36">
        <v>232.80000000000004</v>
      </c>
      <c r="I335" s="36">
        <v>239.04999999999998</v>
      </c>
      <c r="J335" s="36">
        <v>246.40000000000003</v>
      </c>
      <c r="K335" s="31">
        <v>231.7</v>
      </c>
      <c r="L335" s="31">
        <v>218.1</v>
      </c>
      <c r="M335" s="31">
        <v>44.301250000000003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240.95</v>
      </c>
      <c r="D336" s="36">
        <v>240.58333333333334</v>
      </c>
      <c r="E336" s="36">
        <v>235.9666666666667</v>
      </c>
      <c r="F336" s="36">
        <v>230.98333333333335</v>
      </c>
      <c r="G336" s="36">
        <v>226.3666666666667</v>
      </c>
      <c r="H336" s="36">
        <v>245.56666666666669</v>
      </c>
      <c r="I336" s="36">
        <v>250.18333333333331</v>
      </c>
      <c r="J336" s="36">
        <v>255.16666666666669</v>
      </c>
      <c r="K336" s="31">
        <v>245.2</v>
      </c>
      <c r="L336" s="31">
        <v>235.6</v>
      </c>
      <c r="M336" s="31">
        <v>131.36957000000001</v>
      </c>
      <c r="N336" s="1"/>
      <c r="O336" s="1"/>
    </row>
    <row r="337" spans="1:15" ht="12.75" customHeight="1">
      <c r="A337" s="33">
        <v>327</v>
      </c>
      <c r="B337" s="53" t="s">
        <v>839</v>
      </c>
      <c r="C337" s="31">
        <v>60.5</v>
      </c>
      <c r="D337" s="36">
        <v>59.933333333333337</v>
      </c>
      <c r="E337" s="36">
        <v>58.966666666666676</v>
      </c>
      <c r="F337" s="36">
        <v>57.433333333333337</v>
      </c>
      <c r="G337" s="36">
        <v>56.466666666666676</v>
      </c>
      <c r="H337" s="36">
        <v>61.466666666666676</v>
      </c>
      <c r="I337" s="36">
        <v>62.433333333333344</v>
      </c>
      <c r="J337" s="36">
        <v>63.966666666666676</v>
      </c>
      <c r="K337" s="31">
        <v>60.9</v>
      </c>
      <c r="L337" s="31">
        <v>58.4</v>
      </c>
      <c r="M337" s="31">
        <v>107.07033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351.95</v>
      </c>
      <c r="D338" s="36">
        <v>352.13333333333338</v>
      </c>
      <c r="E338" s="36">
        <v>344.81666666666678</v>
      </c>
      <c r="F338" s="36">
        <v>337.68333333333339</v>
      </c>
      <c r="G338" s="36">
        <v>330.36666666666679</v>
      </c>
      <c r="H338" s="36">
        <v>359.26666666666677</v>
      </c>
      <c r="I338" s="36">
        <v>366.58333333333337</v>
      </c>
      <c r="J338" s="36">
        <v>373.71666666666675</v>
      </c>
      <c r="K338" s="31">
        <v>359.45</v>
      </c>
      <c r="L338" s="31">
        <v>345</v>
      </c>
      <c r="M338" s="31">
        <v>131.20921000000001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1204.7</v>
      </c>
      <c r="D339" s="36">
        <v>1212.7166666666667</v>
      </c>
      <c r="E339" s="36">
        <v>1176.9833333333333</v>
      </c>
      <c r="F339" s="36">
        <v>1149.2666666666667</v>
      </c>
      <c r="G339" s="36">
        <v>1113.5333333333333</v>
      </c>
      <c r="H339" s="36">
        <v>1240.4333333333334</v>
      </c>
      <c r="I339" s="36">
        <v>1276.166666666667</v>
      </c>
      <c r="J339" s="36">
        <v>1303.8833333333334</v>
      </c>
      <c r="K339" s="31">
        <v>1248.45</v>
      </c>
      <c r="L339" s="31">
        <v>1185</v>
      </c>
      <c r="M339" s="31">
        <v>6.9046799999999999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163</v>
      </c>
      <c r="D340" s="36">
        <v>162.26666666666668</v>
      </c>
      <c r="E340" s="36">
        <v>158.53333333333336</v>
      </c>
      <c r="F340" s="36">
        <v>154.06666666666669</v>
      </c>
      <c r="G340" s="36">
        <v>150.33333333333337</v>
      </c>
      <c r="H340" s="36">
        <v>166.73333333333335</v>
      </c>
      <c r="I340" s="36">
        <v>170.46666666666664</v>
      </c>
      <c r="J340" s="36">
        <v>174.93333333333334</v>
      </c>
      <c r="K340" s="31">
        <v>166</v>
      </c>
      <c r="L340" s="31">
        <v>157.80000000000001</v>
      </c>
      <c r="M340" s="31">
        <v>233.36023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3025.55</v>
      </c>
      <c r="D341" s="36">
        <v>3026.5166666666664</v>
      </c>
      <c r="E341" s="36">
        <v>2999.0333333333328</v>
      </c>
      <c r="F341" s="36">
        <v>2972.5166666666664</v>
      </c>
      <c r="G341" s="36">
        <v>2945.0333333333328</v>
      </c>
      <c r="H341" s="36">
        <v>3053.0333333333328</v>
      </c>
      <c r="I341" s="36">
        <v>3080.5166666666664</v>
      </c>
      <c r="J341" s="36">
        <v>3107.0333333333328</v>
      </c>
      <c r="K341" s="31">
        <v>3054</v>
      </c>
      <c r="L341" s="31">
        <v>3000</v>
      </c>
      <c r="M341" s="31">
        <v>2.2317900000000002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703.2</v>
      </c>
      <c r="D342" s="36">
        <v>713.7166666666667</v>
      </c>
      <c r="E342" s="36">
        <v>687.48333333333335</v>
      </c>
      <c r="F342" s="36">
        <v>671.76666666666665</v>
      </c>
      <c r="G342" s="36">
        <v>645.5333333333333</v>
      </c>
      <c r="H342" s="36">
        <v>729.43333333333339</v>
      </c>
      <c r="I342" s="36">
        <v>755.66666666666674</v>
      </c>
      <c r="J342" s="36">
        <v>771.38333333333344</v>
      </c>
      <c r="K342" s="31">
        <v>739.95</v>
      </c>
      <c r="L342" s="31">
        <v>698</v>
      </c>
      <c r="M342" s="31">
        <v>3.6364399999999999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2533.0500000000002</v>
      </c>
      <c r="D343" s="36">
        <v>2536.0166666666669</v>
      </c>
      <c r="E343" s="36">
        <v>2505.2833333333338</v>
      </c>
      <c r="F343" s="36">
        <v>2477.5166666666669</v>
      </c>
      <c r="G343" s="36">
        <v>2446.7833333333338</v>
      </c>
      <c r="H343" s="36">
        <v>2563.7833333333338</v>
      </c>
      <c r="I343" s="36">
        <v>2594.5166666666664</v>
      </c>
      <c r="J343" s="36">
        <v>2622.2833333333338</v>
      </c>
      <c r="K343" s="31">
        <v>2566.75</v>
      </c>
      <c r="L343" s="31">
        <v>2508.25</v>
      </c>
      <c r="M343" s="31">
        <v>9.9163999999999994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90.5</v>
      </c>
      <c r="D344" s="36">
        <v>91.666666666666671</v>
      </c>
      <c r="E344" s="36">
        <v>89.333333333333343</v>
      </c>
      <c r="F344" s="36">
        <v>88.166666666666671</v>
      </c>
      <c r="G344" s="36">
        <v>85.833333333333343</v>
      </c>
      <c r="H344" s="36">
        <v>92.833333333333343</v>
      </c>
      <c r="I344" s="36">
        <v>95.166666666666686</v>
      </c>
      <c r="J344" s="36">
        <v>96.333333333333343</v>
      </c>
      <c r="K344" s="31">
        <v>94</v>
      </c>
      <c r="L344" s="31">
        <v>90.5</v>
      </c>
      <c r="M344" s="31">
        <v>12.498950000000001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507.75</v>
      </c>
      <c r="D345" s="36">
        <v>510.5</v>
      </c>
      <c r="E345" s="36">
        <v>500.45000000000005</v>
      </c>
      <c r="F345" s="36">
        <v>493.15000000000003</v>
      </c>
      <c r="G345" s="36">
        <v>483.10000000000008</v>
      </c>
      <c r="H345" s="36">
        <v>517.79999999999995</v>
      </c>
      <c r="I345" s="36">
        <v>527.84999999999991</v>
      </c>
      <c r="J345" s="36">
        <v>535.15</v>
      </c>
      <c r="K345" s="31">
        <v>520.54999999999995</v>
      </c>
      <c r="L345" s="31">
        <v>503.2</v>
      </c>
      <c r="M345" s="31">
        <v>3.82369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320.35000000000002</v>
      </c>
      <c r="D346" s="36">
        <v>322.43333333333334</v>
      </c>
      <c r="E346" s="36">
        <v>314.91666666666669</v>
      </c>
      <c r="F346" s="36">
        <v>309.48333333333335</v>
      </c>
      <c r="G346" s="36">
        <v>301.9666666666667</v>
      </c>
      <c r="H346" s="36">
        <v>327.86666666666667</v>
      </c>
      <c r="I346" s="36">
        <v>335.38333333333333</v>
      </c>
      <c r="J346" s="36">
        <v>340.81666666666666</v>
      </c>
      <c r="K346" s="31">
        <v>329.95</v>
      </c>
      <c r="L346" s="31">
        <v>317</v>
      </c>
      <c r="M346" s="31">
        <v>2.7039200000000001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1354.2</v>
      </c>
      <c r="D347" s="36">
        <v>1354.5833333333333</v>
      </c>
      <c r="E347" s="36">
        <v>1334.1666666666665</v>
      </c>
      <c r="F347" s="36">
        <v>1314.1333333333332</v>
      </c>
      <c r="G347" s="36">
        <v>1293.7166666666665</v>
      </c>
      <c r="H347" s="36">
        <v>1374.6166666666666</v>
      </c>
      <c r="I347" s="36">
        <v>1395.0333333333331</v>
      </c>
      <c r="J347" s="36">
        <v>1415.0666666666666</v>
      </c>
      <c r="K347" s="31">
        <v>1375</v>
      </c>
      <c r="L347" s="31">
        <v>1334.55</v>
      </c>
      <c r="M347" s="31">
        <v>3.5308099999999998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280.25</v>
      </c>
      <c r="D348" s="36">
        <v>279.36666666666662</v>
      </c>
      <c r="E348" s="36">
        <v>274.43333333333322</v>
      </c>
      <c r="F348" s="36">
        <v>268.61666666666662</v>
      </c>
      <c r="G348" s="36">
        <v>263.68333333333322</v>
      </c>
      <c r="H348" s="36">
        <v>285.18333333333322</v>
      </c>
      <c r="I348" s="36">
        <v>290.11666666666662</v>
      </c>
      <c r="J348" s="36">
        <v>295.93333333333322</v>
      </c>
      <c r="K348" s="31">
        <v>284.3</v>
      </c>
      <c r="L348" s="31">
        <v>273.55</v>
      </c>
      <c r="M348" s="31">
        <v>168.07149000000001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633.85</v>
      </c>
      <c r="D349" s="36">
        <v>632.94999999999993</v>
      </c>
      <c r="E349" s="36">
        <v>618.89999999999986</v>
      </c>
      <c r="F349" s="36">
        <v>603.94999999999993</v>
      </c>
      <c r="G349" s="36">
        <v>589.89999999999986</v>
      </c>
      <c r="H349" s="36">
        <v>647.89999999999986</v>
      </c>
      <c r="I349" s="36">
        <v>661.94999999999982</v>
      </c>
      <c r="J349" s="36">
        <v>676.89999999999986</v>
      </c>
      <c r="K349" s="31">
        <v>647</v>
      </c>
      <c r="L349" s="31">
        <v>618</v>
      </c>
      <c r="M349" s="31">
        <v>65.007469999999998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1863.45</v>
      </c>
      <c r="D350" s="36">
        <v>1885.6499999999999</v>
      </c>
      <c r="E350" s="36">
        <v>1829.7999999999997</v>
      </c>
      <c r="F350" s="36">
        <v>1796.1499999999999</v>
      </c>
      <c r="G350" s="36">
        <v>1740.2999999999997</v>
      </c>
      <c r="H350" s="36">
        <v>1919.2999999999997</v>
      </c>
      <c r="I350" s="36">
        <v>1975.1499999999996</v>
      </c>
      <c r="J350" s="36">
        <v>2008.7999999999997</v>
      </c>
      <c r="K350" s="31">
        <v>1941.5</v>
      </c>
      <c r="L350" s="31">
        <v>1852</v>
      </c>
      <c r="M350" s="31">
        <v>10.585990000000001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393.05</v>
      </c>
      <c r="D351" s="36">
        <v>393.76666666666671</v>
      </c>
      <c r="E351" s="36">
        <v>383.38333333333344</v>
      </c>
      <c r="F351" s="36">
        <v>373.71666666666675</v>
      </c>
      <c r="G351" s="36">
        <v>363.33333333333348</v>
      </c>
      <c r="H351" s="36">
        <v>403.43333333333339</v>
      </c>
      <c r="I351" s="36">
        <v>413.81666666666672</v>
      </c>
      <c r="J351" s="36">
        <v>423.48333333333335</v>
      </c>
      <c r="K351" s="31">
        <v>404.15</v>
      </c>
      <c r="L351" s="31">
        <v>384.1</v>
      </c>
      <c r="M351" s="31">
        <v>29.57807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8006.3</v>
      </c>
      <c r="D352" s="36">
        <v>7892.95</v>
      </c>
      <c r="E352" s="36">
        <v>7715.9</v>
      </c>
      <c r="F352" s="36">
        <v>7425.5</v>
      </c>
      <c r="G352" s="36">
        <v>7248.45</v>
      </c>
      <c r="H352" s="36">
        <v>8183.3499999999995</v>
      </c>
      <c r="I352" s="36">
        <v>8360.4000000000015</v>
      </c>
      <c r="J352" s="36">
        <v>8650.7999999999993</v>
      </c>
      <c r="K352" s="31">
        <v>8070</v>
      </c>
      <c r="L352" s="31">
        <v>7602.55</v>
      </c>
      <c r="M352" s="31">
        <v>2.29935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207</v>
      </c>
      <c r="D353" s="36">
        <v>207.85</v>
      </c>
      <c r="E353" s="36">
        <v>203.25</v>
      </c>
      <c r="F353" s="36">
        <v>199.5</v>
      </c>
      <c r="G353" s="36">
        <v>194.9</v>
      </c>
      <c r="H353" s="36">
        <v>211.6</v>
      </c>
      <c r="I353" s="36">
        <v>216.19999999999996</v>
      </c>
      <c r="J353" s="36">
        <v>219.95</v>
      </c>
      <c r="K353" s="31">
        <v>212.45</v>
      </c>
      <c r="L353" s="31">
        <v>204.1</v>
      </c>
      <c r="M353" s="31">
        <v>4.0331099999999998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1067.95</v>
      </c>
      <c r="D354" s="36">
        <v>1066.7166666666669</v>
      </c>
      <c r="E354" s="36">
        <v>1052.0333333333338</v>
      </c>
      <c r="F354" s="36">
        <v>1036.1166666666668</v>
      </c>
      <c r="G354" s="36">
        <v>1021.4333333333336</v>
      </c>
      <c r="H354" s="36">
        <v>1082.6333333333339</v>
      </c>
      <c r="I354" s="36">
        <v>1097.3166666666668</v>
      </c>
      <c r="J354" s="36">
        <v>1113.233333333334</v>
      </c>
      <c r="K354" s="31">
        <v>1081.4000000000001</v>
      </c>
      <c r="L354" s="31">
        <v>1050.8</v>
      </c>
      <c r="M354" s="31">
        <v>14.16647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275.55</v>
      </c>
      <c r="D355" s="36">
        <v>276.34999999999997</v>
      </c>
      <c r="E355" s="36">
        <v>270.89999999999992</v>
      </c>
      <c r="F355" s="36">
        <v>266.24999999999994</v>
      </c>
      <c r="G355" s="36">
        <v>260.7999999999999</v>
      </c>
      <c r="H355" s="36">
        <v>280.99999999999994</v>
      </c>
      <c r="I355" s="36">
        <v>286.45</v>
      </c>
      <c r="J355" s="36">
        <v>291.09999999999997</v>
      </c>
      <c r="K355" s="31">
        <v>281.8</v>
      </c>
      <c r="L355" s="31">
        <v>271.7</v>
      </c>
      <c r="M355" s="31">
        <v>20.735430000000001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3653</v>
      </c>
      <c r="D356" s="36">
        <v>3631.1166666666663</v>
      </c>
      <c r="E356" s="36">
        <v>3602.3333333333326</v>
      </c>
      <c r="F356" s="36">
        <v>3551.6666666666661</v>
      </c>
      <c r="G356" s="36">
        <v>3522.8833333333323</v>
      </c>
      <c r="H356" s="36">
        <v>3681.7833333333328</v>
      </c>
      <c r="I356" s="36">
        <v>3710.5666666666666</v>
      </c>
      <c r="J356" s="36">
        <v>3761.2333333333331</v>
      </c>
      <c r="K356" s="31">
        <v>3659.9</v>
      </c>
      <c r="L356" s="31">
        <v>3580.45</v>
      </c>
      <c r="M356" s="31">
        <v>2.6351100000000001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676.15</v>
      </c>
      <c r="D357" s="36">
        <v>679.41666666666663</v>
      </c>
      <c r="E357" s="36">
        <v>661.88333333333321</v>
      </c>
      <c r="F357" s="36">
        <v>647.61666666666656</v>
      </c>
      <c r="G357" s="36">
        <v>630.08333333333314</v>
      </c>
      <c r="H357" s="36">
        <v>693.68333333333328</v>
      </c>
      <c r="I357" s="36">
        <v>711.21666666666681</v>
      </c>
      <c r="J357" s="36">
        <v>725.48333333333335</v>
      </c>
      <c r="K357" s="31">
        <v>696.95</v>
      </c>
      <c r="L357" s="31">
        <v>665.15</v>
      </c>
      <c r="M357" s="31">
        <v>4.7386299999999997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446.05</v>
      </c>
      <c r="D358" s="36">
        <v>449.2166666666667</v>
      </c>
      <c r="E358" s="36">
        <v>434.43333333333339</v>
      </c>
      <c r="F358" s="36">
        <v>422.81666666666672</v>
      </c>
      <c r="G358" s="36">
        <v>408.03333333333342</v>
      </c>
      <c r="H358" s="36">
        <v>460.83333333333337</v>
      </c>
      <c r="I358" s="36">
        <v>475.61666666666667</v>
      </c>
      <c r="J358" s="36">
        <v>487.23333333333335</v>
      </c>
      <c r="K358" s="31">
        <v>464</v>
      </c>
      <c r="L358" s="31">
        <v>437.6</v>
      </c>
      <c r="M358" s="31">
        <v>12.89977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1378.1</v>
      </c>
      <c r="D359" s="36">
        <v>1374.45</v>
      </c>
      <c r="E359" s="36">
        <v>1357.2</v>
      </c>
      <c r="F359" s="36">
        <v>1336.3</v>
      </c>
      <c r="G359" s="36">
        <v>1319.05</v>
      </c>
      <c r="H359" s="36">
        <v>1395.3500000000001</v>
      </c>
      <c r="I359" s="36">
        <v>1412.6000000000001</v>
      </c>
      <c r="J359" s="36">
        <v>1433.5000000000002</v>
      </c>
      <c r="K359" s="31">
        <v>1391.7</v>
      </c>
      <c r="L359" s="31">
        <v>1353.55</v>
      </c>
      <c r="M359" s="31">
        <v>3.4201800000000002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35709.5</v>
      </c>
      <c r="D360" s="36">
        <v>35613.583333333336</v>
      </c>
      <c r="E360" s="36">
        <v>35477.166666666672</v>
      </c>
      <c r="F360" s="36">
        <v>35244.833333333336</v>
      </c>
      <c r="G360" s="36">
        <v>35108.416666666672</v>
      </c>
      <c r="H360" s="36">
        <v>35845.916666666672</v>
      </c>
      <c r="I360" s="36">
        <v>35982.333333333343</v>
      </c>
      <c r="J360" s="36">
        <v>36214.666666666672</v>
      </c>
      <c r="K360" s="31">
        <v>35750</v>
      </c>
      <c r="L360" s="31">
        <v>35381.25</v>
      </c>
      <c r="M360" s="31">
        <v>0.15679000000000001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1528.1</v>
      </c>
      <c r="D361" s="36">
        <v>1541.7166666666665</v>
      </c>
      <c r="E361" s="36">
        <v>1503.4333333333329</v>
      </c>
      <c r="F361" s="36">
        <v>1478.7666666666664</v>
      </c>
      <c r="G361" s="36">
        <v>1440.4833333333329</v>
      </c>
      <c r="H361" s="36">
        <v>1566.383333333333</v>
      </c>
      <c r="I361" s="36">
        <v>1604.6666666666663</v>
      </c>
      <c r="J361" s="36">
        <v>1629.333333333333</v>
      </c>
      <c r="K361" s="31">
        <v>1580</v>
      </c>
      <c r="L361" s="31">
        <v>1517.05</v>
      </c>
      <c r="M361" s="31">
        <v>2.76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8365.15</v>
      </c>
      <c r="D362" s="36">
        <v>8258.8000000000011</v>
      </c>
      <c r="E362" s="36">
        <v>8131.4500000000025</v>
      </c>
      <c r="F362" s="36">
        <v>7897.7500000000018</v>
      </c>
      <c r="G362" s="36">
        <v>7770.4000000000033</v>
      </c>
      <c r="H362" s="36">
        <v>8492.5000000000018</v>
      </c>
      <c r="I362" s="36">
        <v>8619.85</v>
      </c>
      <c r="J362" s="36">
        <v>8853.5500000000011</v>
      </c>
      <c r="K362" s="31">
        <v>8386.15</v>
      </c>
      <c r="L362" s="31">
        <v>8025.1</v>
      </c>
      <c r="M362" s="31">
        <v>3.2517499999999999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285.7</v>
      </c>
      <c r="D363" s="36">
        <v>286.26666666666665</v>
      </c>
      <c r="E363" s="36">
        <v>279.73333333333329</v>
      </c>
      <c r="F363" s="36">
        <v>273.76666666666665</v>
      </c>
      <c r="G363" s="36">
        <v>267.23333333333329</v>
      </c>
      <c r="H363" s="36">
        <v>292.23333333333329</v>
      </c>
      <c r="I363" s="36">
        <v>298.76666666666659</v>
      </c>
      <c r="J363" s="36">
        <v>304.73333333333329</v>
      </c>
      <c r="K363" s="31">
        <v>292.8</v>
      </c>
      <c r="L363" s="31">
        <v>280.3</v>
      </c>
      <c r="M363" s="31">
        <v>50.109180000000002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4544.25</v>
      </c>
      <c r="D364" s="36">
        <v>4568.083333333333</v>
      </c>
      <c r="E364" s="36">
        <v>4496.1666666666661</v>
      </c>
      <c r="F364" s="36">
        <v>4448.083333333333</v>
      </c>
      <c r="G364" s="36">
        <v>4376.1666666666661</v>
      </c>
      <c r="H364" s="36">
        <v>4616.1666666666661</v>
      </c>
      <c r="I364" s="36">
        <v>4688.0833333333321</v>
      </c>
      <c r="J364" s="36">
        <v>4736.1666666666661</v>
      </c>
      <c r="K364" s="31">
        <v>4640</v>
      </c>
      <c r="L364" s="31">
        <v>4520</v>
      </c>
      <c r="M364" s="31">
        <v>0.13852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2707.3</v>
      </c>
      <c r="D365" s="36">
        <v>2733.5833333333335</v>
      </c>
      <c r="E365" s="36">
        <v>2655.2166666666672</v>
      </c>
      <c r="F365" s="36">
        <v>2603.1333333333337</v>
      </c>
      <c r="G365" s="36">
        <v>2524.7666666666673</v>
      </c>
      <c r="H365" s="36">
        <v>2785.666666666667</v>
      </c>
      <c r="I365" s="36">
        <v>2864.0333333333328</v>
      </c>
      <c r="J365" s="36">
        <v>2916.1166666666668</v>
      </c>
      <c r="K365" s="31">
        <v>2811.95</v>
      </c>
      <c r="L365" s="31">
        <v>2681.5</v>
      </c>
      <c r="M365" s="31">
        <v>9.5220000000000002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2831.55</v>
      </c>
      <c r="D366" s="36">
        <v>2789.5166666666664</v>
      </c>
      <c r="E366" s="36">
        <v>2739.0333333333328</v>
      </c>
      <c r="F366" s="36">
        <v>2646.5166666666664</v>
      </c>
      <c r="G366" s="36">
        <v>2596.0333333333328</v>
      </c>
      <c r="H366" s="36">
        <v>2882.0333333333328</v>
      </c>
      <c r="I366" s="36">
        <v>2932.5166666666664</v>
      </c>
      <c r="J366" s="36">
        <v>3025.0333333333328</v>
      </c>
      <c r="K366" s="31">
        <v>2840</v>
      </c>
      <c r="L366" s="31">
        <v>2697</v>
      </c>
      <c r="M366" s="31">
        <v>15.74389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886.1</v>
      </c>
      <c r="D367" s="36">
        <v>891.95000000000016</v>
      </c>
      <c r="E367" s="36">
        <v>858.70000000000027</v>
      </c>
      <c r="F367" s="36">
        <v>831.30000000000007</v>
      </c>
      <c r="G367" s="36">
        <v>798.05000000000018</v>
      </c>
      <c r="H367" s="36">
        <v>919.35000000000036</v>
      </c>
      <c r="I367" s="36">
        <v>952.60000000000014</v>
      </c>
      <c r="J367" s="36">
        <v>980.00000000000045</v>
      </c>
      <c r="K367" s="31">
        <v>925.2</v>
      </c>
      <c r="L367" s="31">
        <v>864.55</v>
      </c>
      <c r="M367" s="31">
        <v>26.288910000000001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127.2</v>
      </c>
      <c r="D368" s="36">
        <v>126.86666666666667</v>
      </c>
      <c r="E368" s="36">
        <v>125.33333333333334</v>
      </c>
      <c r="F368" s="36">
        <v>123.46666666666667</v>
      </c>
      <c r="G368" s="36">
        <v>121.93333333333334</v>
      </c>
      <c r="H368" s="36">
        <v>128.73333333333335</v>
      </c>
      <c r="I368" s="36">
        <v>130.26666666666668</v>
      </c>
      <c r="J368" s="36">
        <v>132.13333333333335</v>
      </c>
      <c r="K368" s="31">
        <v>128.4</v>
      </c>
      <c r="L368" s="31">
        <v>125</v>
      </c>
      <c r="M368" s="31">
        <v>25.357340000000001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1581.85</v>
      </c>
      <c r="D369" s="36">
        <v>1576.6666666666667</v>
      </c>
      <c r="E369" s="36">
        <v>1558.2833333333335</v>
      </c>
      <c r="F369" s="36">
        <v>1534.7166666666667</v>
      </c>
      <c r="G369" s="36">
        <v>1516.3333333333335</v>
      </c>
      <c r="H369" s="36">
        <v>1600.2333333333336</v>
      </c>
      <c r="I369" s="36">
        <v>1618.6166666666668</v>
      </c>
      <c r="J369" s="36">
        <v>1642.1833333333336</v>
      </c>
      <c r="K369" s="31">
        <v>1595.05</v>
      </c>
      <c r="L369" s="31">
        <v>1553.1</v>
      </c>
      <c r="M369" s="31">
        <v>0.73950000000000005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4880.3</v>
      </c>
      <c r="D370" s="36">
        <v>4874.7</v>
      </c>
      <c r="E370" s="36">
        <v>4810.5999999999995</v>
      </c>
      <c r="F370" s="36">
        <v>4740.8999999999996</v>
      </c>
      <c r="G370" s="36">
        <v>4676.7999999999993</v>
      </c>
      <c r="H370" s="36">
        <v>4944.3999999999996</v>
      </c>
      <c r="I370" s="36">
        <v>5008.5</v>
      </c>
      <c r="J370" s="36">
        <v>5078.2</v>
      </c>
      <c r="K370" s="31">
        <v>4938.8</v>
      </c>
      <c r="L370" s="31">
        <v>4805</v>
      </c>
      <c r="M370" s="31">
        <v>4.83453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869.35</v>
      </c>
      <c r="D371" s="36">
        <v>873.11666666666667</v>
      </c>
      <c r="E371" s="36">
        <v>859.23333333333335</v>
      </c>
      <c r="F371" s="36">
        <v>849.11666666666667</v>
      </c>
      <c r="G371" s="36">
        <v>835.23333333333335</v>
      </c>
      <c r="H371" s="36">
        <v>883.23333333333335</v>
      </c>
      <c r="I371" s="36">
        <v>897.11666666666679</v>
      </c>
      <c r="J371" s="36">
        <v>907.23333333333335</v>
      </c>
      <c r="K371" s="31">
        <v>887</v>
      </c>
      <c r="L371" s="31">
        <v>863</v>
      </c>
      <c r="M371" s="31">
        <v>1.0062800000000001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442.4</v>
      </c>
      <c r="D372" s="36">
        <v>447.68333333333334</v>
      </c>
      <c r="E372" s="36">
        <v>434.16666666666669</v>
      </c>
      <c r="F372" s="36">
        <v>425.93333333333334</v>
      </c>
      <c r="G372" s="36">
        <v>412.41666666666669</v>
      </c>
      <c r="H372" s="36">
        <v>455.91666666666669</v>
      </c>
      <c r="I372" s="36">
        <v>469.43333333333334</v>
      </c>
      <c r="J372" s="36">
        <v>477.66666666666669</v>
      </c>
      <c r="K372" s="31">
        <v>461.2</v>
      </c>
      <c r="L372" s="31">
        <v>439.45</v>
      </c>
      <c r="M372" s="31">
        <v>23.917459999999998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424.2</v>
      </c>
      <c r="D373" s="36">
        <v>423.5</v>
      </c>
      <c r="E373" s="36">
        <v>414.7</v>
      </c>
      <c r="F373" s="36">
        <v>405.2</v>
      </c>
      <c r="G373" s="36">
        <v>396.4</v>
      </c>
      <c r="H373" s="36">
        <v>433</v>
      </c>
      <c r="I373" s="36">
        <v>441.79999999999995</v>
      </c>
      <c r="J373" s="36">
        <v>451.3</v>
      </c>
      <c r="K373" s="31">
        <v>432.3</v>
      </c>
      <c r="L373" s="31">
        <v>414</v>
      </c>
      <c r="M373" s="31">
        <v>192.32334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293.7</v>
      </c>
      <c r="D374" s="36">
        <v>291.7</v>
      </c>
      <c r="E374" s="36">
        <v>288.5</v>
      </c>
      <c r="F374" s="36">
        <v>283.3</v>
      </c>
      <c r="G374" s="36">
        <v>280.10000000000002</v>
      </c>
      <c r="H374" s="36">
        <v>296.89999999999998</v>
      </c>
      <c r="I374" s="36">
        <v>300.09999999999991</v>
      </c>
      <c r="J374" s="36">
        <v>305.29999999999995</v>
      </c>
      <c r="K374" s="31">
        <v>294.89999999999998</v>
      </c>
      <c r="L374" s="31">
        <v>286.5</v>
      </c>
      <c r="M374" s="31">
        <v>159.69435999999999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503.75</v>
      </c>
      <c r="D375" s="36">
        <v>505.33333333333331</v>
      </c>
      <c r="E375" s="36">
        <v>494.66666666666663</v>
      </c>
      <c r="F375" s="36">
        <v>485.58333333333331</v>
      </c>
      <c r="G375" s="36">
        <v>474.91666666666663</v>
      </c>
      <c r="H375" s="36">
        <v>514.41666666666663</v>
      </c>
      <c r="I375" s="36">
        <v>525.08333333333326</v>
      </c>
      <c r="J375" s="36">
        <v>534.16666666666663</v>
      </c>
      <c r="K375" s="31">
        <v>516</v>
      </c>
      <c r="L375" s="31">
        <v>496.25</v>
      </c>
      <c r="M375" s="31">
        <v>4.2801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1195.3499999999999</v>
      </c>
      <c r="D376" s="36">
        <v>1195.6000000000001</v>
      </c>
      <c r="E376" s="36">
        <v>1179.7500000000002</v>
      </c>
      <c r="F376" s="36">
        <v>1164.1500000000001</v>
      </c>
      <c r="G376" s="36">
        <v>1148.3000000000002</v>
      </c>
      <c r="H376" s="36">
        <v>1211.2000000000003</v>
      </c>
      <c r="I376" s="36">
        <v>1227.0500000000002</v>
      </c>
      <c r="J376" s="36">
        <v>1242.6500000000003</v>
      </c>
      <c r="K376" s="31">
        <v>1211.45</v>
      </c>
      <c r="L376" s="31">
        <v>1180</v>
      </c>
      <c r="M376" s="31">
        <v>5.7914700000000003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565.04999999999995</v>
      </c>
      <c r="D377" s="36">
        <v>567.05000000000007</v>
      </c>
      <c r="E377" s="36">
        <v>560.10000000000014</v>
      </c>
      <c r="F377" s="36">
        <v>555.15000000000009</v>
      </c>
      <c r="G377" s="36">
        <v>548.20000000000016</v>
      </c>
      <c r="H377" s="36">
        <v>572.00000000000011</v>
      </c>
      <c r="I377" s="36">
        <v>578.95000000000016</v>
      </c>
      <c r="J377" s="36">
        <v>583.90000000000009</v>
      </c>
      <c r="K377" s="31">
        <v>574</v>
      </c>
      <c r="L377" s="31">
        <v>562.1</v>
      </c>
      <c r="M377" s="31">
        <v>1.1678299999999999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170.05</v>
      </c>
      <c r="D378" s="36">
        <v>172.53333333333333</v>
      </c>
      <c r="E378" s="36">
        <v>166.76666666666665</v>
      </c>
      <c r="F378" s="36">
        <v>163.48333333333332</v>
      </c>
      <c r="G378" s="36">
        <v>157.71666666666664</v>
      </c>
      <c r="H378" s="36">
        <v>175.81666666666666</v>
      </c>
      <c r="I378" s="36">
        <v>181.58333333333337</v>
      </c>
      <c r="J378" s="36">
        <v>184.86666666666667</v>
      </c>
      <c r="K378" s="31">
        <v>178.3</v>
      </c>
      <c r="L378" s="31">
        <v>169.25</v>
      </c>
      <c r="M378" s="31">
        <v>28.802520000000001</v>
      </c>
      <c r="N378" s="1"/>
      <c r="O378" s="1"/>
    </row>
    <row r="379" spans="1:15" ht="12.75" customHeight="1">
      <c r="A379" s="33">
        <v>369</v>
      </c>
      <c r="B379" s="53" t="s">
        <v>894</v>
      </c>
      <c r="C379" s="31">
        <v>5133.25</v>
      </c>
      <c r="D379" s="36">
        <v>5114.083333333333</v>
      </c>
      <c r="E379" s="36">
        <v>5089.1666666666661</v>
      </c>
      <c r="F379" s="36">
        <v>5045.083333333333</v>
      </c>
      <c r="G379" s="36">
        <v>5020.1666666666661</v>
      </c>
      <c r="H379" s="36">
        <v>5158.1666666666661</v>
      </c>
      <c r="I379" s="36">
        <v>5183.0833333333321</v>
      </c>
      <c r="J379" s="36">
        <v>5227.1666666666661</v>
      </c>
      <c r="K379" s="31">
        <v>5139</v>
      </c>
      <c r="L379" s="31">
        <v>5070</v>
      </c>
      <c r="M379" s="31">
        <v>7.1440000000000003E-2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15662.35</v>
      </c>
      <c r="D380" s="36">
        <v>15720.9</v>
      </c>
      <c r="E380" s="36">
        <v>15569.449999999999</v>
      </c>
      <c r="F380" s="36">
        <v>15476.55</v>
      </c>
      <c r="G380" s="36">
        <v>15325.099999999999</v>
      </c>
      <c r="H380" s="36">
        <v>15813.8</v>
      </c>
      <c r="I380" s="36">
        <v>15965.25</v>
      </c>
      <c r="J380" s="36">
        <v>16058.15</v>
      </c>
      <c r="K380" s="31">
        <v>15872.35</v>
      </c>
      <c r="L380" s="31">
        <v>15628</v>
      </c>
      <c r="M380" s="31">
        <v>3.5290000000000002E-2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130.35</v>
      </c>
      <c r="D381" s="36">
        <v>128.88333333333333</v>
      </c>
      <c r="E381" s="36">
        <v>127.06666666666666</v>
      </c>
      <c r="F381" s="36">
        <v>123.78333333333333</v>
      </c>
      <c r="G381" s="36">
        <v>121.96666666666667</v>
      </c>
      <c r="H381" s="36">
        <v>132.16666666666666</v>
      </c>
      <c r="I381" s="36">
        <v>133.98333333333332</v>
      </c>
      <c r="J381" s="36">
        <v>137.26666666666665</v>
      </c>
      <c r="K381" s="31">
        <v>130.69999999999999</v>
      </c>
      <c r="L381" s="31">
        <v>125.6</v>
      </c>
      <c r="M381" s="31">
        <v>829.89653999999996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505</v>
      </c>
      <c r="D382" s="36">
        <v>509.18333333333334</v>
      </c>
      <c r="E382" s="36">
        <v>498.36666666666667</v>
      </c>
      <c r="F382" s="36">
        <v>491.73333333333335</v>
      </c>
      <c r="G382" s="36">
        <v>480.91666666666669</v>
      </c>
      <c r="H382" s="36">
        <v>515.81666666666661</v>
      </c>
      <c r="I382" s="36">
        <v>526.63333333333344</v>
      </c>
      <c r="J382" s="36">
        <v>533.26666666666665</v>
      </c>
      <c r="K382" s="31">
        <v>520</v>
      </c>
      <c r="L382" s="31">
        <v>502.55</v>
      </c>
      <c r="M382" s="31">
        <v>3.9112399999999998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252.95</v>
      </c>
      <c r="D383" s="36">
        <v>252.64999999999998</v>
      </c>
      <c r="E383" s="36">
        <v>247.39999999999998</v>
      </c>
      <c r="F383" s="36">
        <v>241.85</v>
      </c>
      <c r="G383" s="36">
        <v>236.6</v>
      </c>
      <c r="H383" s="36">
        <v>258.19999999999993</v>
      </c>
      <c r="I383" s="36">
        <v>263.44999999999993</v>
      </c>
      <c r="J383" s="36">
        <v>268.99999999999994</v>
      </c>
      <c r="K383" s="31">
        <v>257.89999999999998</v>
      </c>
      <c r="L383" s="31">
        <v>247.1</v>
      </c>
      <c r="M383" s="31">
        <v>185.83813000000001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469.6</v>
      </c>
      <c r="D384" s="36">
        <v>471.2</v>
      </c>
      <c r="E384" s="36">
        <v>461.4</v>
      </c>
      <c r="F384" s="36">
        <v>453.2</v>
      </c>
      <c r="G384" s="36">
        <v>443.4</v>
      </c>
      <c r="H384" s="36">
        <v>479.4</v>
      </c>
      <c r="I384" s="36">
        <v>489.20000000000005</v>
      </c>
      <c r="J384" s="36">
        <v>497.4</v>
      </c>
      <c r="K384" s="31">
        <v>481</v>
      </c>
      <c r="L384" s="31">
        <v>463</v>
      </c>
      <c r="M384" s="31">
        <v>201.62209999999999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558.6</v>
      </c>
      <c r="D385" s="36">
        <v>557.85</v>
      </c>
      <c r="E385" s="36">
        <v>544.75</v>
      </c>
      <c r="F385" s="36">
        <v>530.9</v>
      </c>
      <c r="G385" s="36">
        <v>517.79999999999995</v>
      </c>
      <c r="H385" s="36">
        <v>571.70000000000005</v>
      </c>
      <c r="I385" s="36">
        <v>584.80000000000018</v>
      </c>
      <c r="J385" s="36">
        <v>598.65000000000009</v>
      </c>
      <c r="K385" s="31">
        <v>570.95000000000005</v>
      </c>
      <c r="L385" s="31">
        <v>544</v>
      </c>
      <c r="M385" s="31">
        <v>2.2933300000000001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737.3</v>
      </c>
      <c r="D386" s="36">
        <v>743.51666666666654</v>
      </c>
      <c r="E386" s="36">
        <v>722.8833333333331</v>
      </c>
      <c r="F386" s="36">
        <v>708.46666666666658</v>
      </c>
      <c r="G386" s="36">
        <v>687.83333333333314</v>
      </c>
      <c r="H386" s="36">
        <v>757.93333333333305</v>
      </c>
      <c r="I386" s="36">
        <v>778.56666666666649</v>
      </c>
      <c r="J386" s="36">
        <v>792.98333333333301</v>
      </c>
      <c r="K386" s="31">
        <v>764.15</v>
      </c>
      <c r="L386" s="31">
        <v>729.1</v>
      </c>
      <c r="M386" s="31">
        <v>15.035310000000001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1510.85</v>
      </c>
      <c r="D387" s="36">
        <v>1509.0333333333335</v>
      </c>
      <c r="E387" s="36">
        <v>1482.116666666667</v>
      </c>
      <c r="F387" s="36">
        <v>1453.3833333333334</v>
      </c>
      <c r="G387" s="36">
        <v>1426.4666666666669</v>
      </c>
      <c r="H387" s="36">
        <v>1537.7666666666671</v>
      </c>
      <c r="I387" s="36">
        <v>1564.6833333333336</v>
      </c>
      <c r="J387" s="36">
        <v>1593.4166666666672</v>
      </c>
      <c r="K387" s="31">
        <v>1535.95</v>
      </c>
      <c r="L387" s="31">
        <v>1480.3</v>
      </c>
      <c r="M387" s="31">
        <v>4.98841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237.55</v>
      </c>
      <c r="D388" s="36">
        <v>237.35</v>
      </c>
      <c r="E388" s="36">
        <v>232.25</v>
      </c>
      <c r="F388" s="36">
        <v>226.95000000000002</v>
      </c>
      <c r="G388" s="36">
        <v>221.85000000000002</v>
      </c>
      <c r="H388" s="36">
        <v>242.64999999999998</v>
      </c>
      <c r="I388" s="36">
        <v>247.74999999999994</v>
      </c>
      <c r="J388" s="36">
        <v>253.04999999999995</v>
      </c>
      <c r="K388" s="31">
        <v>242.45</v>
      </c>
      <c r="L388" s="31">
        <v>232.05</v>
      </c>
      <c r="M388" s="31">
        <v>93.294150000000002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175.35</v>
      </c>
      <c r="D389" s="36">
        <v>176.25</v>
      </c>
      <c r="E389" s="36">
        <v>171.1</v>
      </c>
      <c r="F389" s="36">
        <v>166.85</v>
      </c>
      <c r="G389" s="36">
        <v>161.69999999999999</v>
      </c>
      <c r="H389" s="36">
        <v>180.5</v>
      </c>
      <c r="I389" s="36">
        <v>185.64999999999998</v>
      </c>
      <c r="J389" s="36">
        <v>189.9</v>
      </c>
      <c r="K389" s="31">
        <v>181.4</v>
      </c>
      <c r="L389" s="31">
        <v>172</v>
      </c>
      <c r="M389" s="31">
        <v>35.625129999999999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1121.95</v>
      </c>
      <c r="D390" s="36">
        <v>1135.3000000000002</v>
      </c>
      <c r="E390" s="36">
        <v>1100.7000000000003</v>
      </c>
      <c r="F390" s="36">
        <v>1079.45</v>
      </c>
      <c r="G390" s="36">
        <v>1044.8500000000001</v>
      </c>
      <c r="H390" s="36">
        <v>1156.5500000000004</v>
      </c>
      <c r="I390" s="36">
        <v>1191.1500000000003</v>
      </c>
      <c r="J390" s="36">
        <v>1212.4000000000005</v>
      </c>
      <c r="K390" s="31">
        <v>1169.9000000000001</v>
      </c>
      <c r="L390" s="31">
        <v>1114.05</v>
      </c>
      <c r="M390" s="31">
        <v>3.1348699999999998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329.65</v>
      </c>
      <c r="D391" s="36">
        <v>326.2</v>
      </c>
      <c r="E391" s="36">
        <v>321.64999999999998</v>
      </c>
      <c r="F391" s="36">
        <v>313.64999999999998</v>
      </c>
      <c r="G391" s="36">
        <v>309.09999999999997</v>
      </c>
      <c r="H391" s="36">
        <v>334.2</v>
      </c>
      <c r="I391" s="36">
        <v>338.75000000000006</v>
      </c>
      <c r="J391" s="36">
        <v>346.75</v>
      </c>
      <c r="K391" s="31">
        <v>330.75</v>
      </c>
      <c r="L391" s="31">
        <v>318.2</v>
      </c>
      <c r="M391" s="31">
        <v>10.08835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254.35</v>
      </c>
      <c r="D392" s="36">
        <v>253.71666666666667</v>
      </c>
      <c r="E392" s="36">
        <v>248.23333333333335</v>
      </c>
      <c r="F392" s="36">
        <v>242.11666666666667</v>
      </c>
      <c r="G392" s="36">
        <v>236.63333333333335</v>
      </c>
      <c r="H392" s="36">
        <v>259.83333333333337</v>
      </c>
      <c r="I392" s="36">
        <v>265.31666666666661</v>
      </c>
      <c r="J392" s="36">
        <v>271.43333333333334</v>
      </c>
      <c r="K392" s="31">
        <v>259.2</v>
      </c>
      <c r="L392" s="31">
        <v>247.6</v>
      </c>
      <c r="M392" s="31">
        <v>6.3158799999999999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138.5</v>
      </c>
      <c r="D393" s="36">
        <v>139.08333333333334</v>
      </c>
      <c r="E393" s="36">
        <v>135.91666666666669</v>
      </c>
      <c r="F393" s="36">
        <v>133.33333333333334</v>
      </c>
      <c r="G393" s="36">
        <v>130.16666666666669</v>
      </c>
      <c r="H393" s="36">
        <v>141.66666666666669</v>
      </c>
      <c r="I393" s="36">
        <v>144.83333333333337</v>
      </c>
      <c r="J393" s="36">
        <v>147.41666666666669</v>
      </c>
      <c r="K393" s="31">
        <v>142.25</v>
      </c>
      <c r="L393" s="31">
        <v>136.5</v>
      </c>
      <c r="M393" s="31">
        <v>20.4193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2891.55</v>
      </c>
      <c r="D394" s="36">
        <v>2927.7333333333336</v>
      </c>
      <c r="E394" s="36">
        <v>2838.8166666666671</v>
      </c>
      <c r="F394" s="36">
        <v>2786.0833333333335</v>
      </c>
      <c r="G394" s="36">
        <v>2697.166666666667</v>
      </c>
      <c r="H394" s="36">
        <v>2980.4666666666672</v>
      </c>
      <c r="I394" s="36">
        <v>3069.3833333333332</v>
      </c>
      <c r="J394" s="36">
        <v>3122.1166666666672</v>
      </c>
      <c r="K394" s="31">
        <v>3016.65</v>
      </c>
      <c r="L394" s="31">
        <v>2875</v>
      </c>
      <c r="M394" s="31">
        <v>0.73936000000000002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78.150000000000006</v>
      </c>
      <c r="D395" s="36">
        <v>78.55</v>
      </c>
      <c r="E395" s="36">
        <v>76.699999999999989</v>
      </c>
      <c r="F395" s="36">
        <v>75.249999999999986</v>
      </c>
      <c r="G395" s="36">
        <v>73.399999999999977</v>
      </c>
      <c r="H395" s="36">
        <v>80</v>
      </c>
      <c r="I395" s="36">
        <v>81.849999999999994</v>
      </c>
      <c r="J395" s="36">
        <v>83.300000000000011</v>
      </c>
      <c r="K395" s="31">
        <v>80.400000000000006</v>
      </c>
      <c r="L395" s="31">
        <v>77.099999999999994</v>
      </c>
      <c r="M395" s="31">
        <v>48.714959999999998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1762.45</v>
      </c>
      <c r="D396" s="36">
        <v>1769.7333333333333</v>
      </c>
      <c r="E396" s="36">
        <v>1744.4666666666667</v>
      </c>
      <c r="F396" s="36">
        <v>1726.4833333333333</v>
      </c>
      <c r="G396" s="36">
        <v>1701.2166666666667</v>
      </c>
      <c r="H396" s="36">
        <v>1787.7166666666667</v>
      </c>
      <c r="I396" s="36">
        <v>1812.9833333333336</v>
      </c>
      <c r="J396" s="36">
        <v>1830.9666666666667</v>
      </c>
      <c r="K396" s="31">
        <v>1795</v>
      </c>
      <c r="L396" s="31">
        <v>1751.75</v>
      </c>
      <c r="M396" s="31">
        <v>1.2717099999999999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204.9</v>
      </c>
      <c r="D397" s="36">
        <v>206.65</v>
      </c>
      <c r="E397" s="36">
        <v>200.5</v>
      </c>
      <c r="F397" s="36">
        <v>196.1</v>
      </c>
      <c r="G397" s="36">
        <v>189.95</v>
      </c>
      <c r="H397" s="36">
        <v>211.05</v>
      </c>
      <c r="I397" s="36">
        <v>217.20000000000005</v>
      </c>
      <c r="J397" s="36">
        <v>221.60000000000002</v>
      </c>
      <c r="K397" s="31">
        <v>212.8</v>
      </c>
      <c r="L397" s="31">
        <v>202.25</v>
      </c>
      <c r="M397" s="31">
        <v>14.46321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831.5</v>
      </c>
      <c r="D398" s="36">
        <v>831.63333333333333</v>
      </c>
      <c r="E398" s="36">
        <v>824.9666666666667</v>
      </c>
      <c r="F398" s="36">
        <v>818.43333333333339</v>
      </c>
      <c r="G398" s="36">
        <v>811.76666666666677</v>
      </c>
      <c r="H398" s="36">
        <v>838.16666666666663</v>
      </c>
      <c r="I398" s="36">
        <v>844.83333333333337</v>
      </c>
      <c r="J398" s="36">
        <v>851.36666666666656</v>
      </c>
      <c r="K398" s="31">
        <v>838.3</v>
      </c>
      <c r="L398" s="31">
        <v>825.1</v>
      </c>
      <c r="M398" s="31">
        <v>0.54774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3006</v>
      </c>
      <c r="D399" s="36">
        <v>2993.6666666666665</v>
      </c>
      <c r="E399" s="36">
        <v>2969.333333333333</v>
      </c>
      <c r="F399" s="36">
        <v>2932.6666666666665</v>
      </c>
      <c r="G399" s="36">
        <v>2908.333333333333</v>
      </c>
      <c r="H399" s="36">
        <v>3030.333333333333</v>
      </c>
      <c r="I399" s="36">
        <v>3054.6666666666661</v>
      </c>
      <c r="J399" s="36">
        <v>3091.333333333333</v>
      </c>
      <c r="K399" s="31">
        <v>3018</v>
      </c>
      <c r="L399" s="31">
        <v>2957</v>
      </c>
      <c r="M399" s="31">
        <v>39.028379999999999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103.75</v>
      </c>
      <c r="D400" s="36">
        <v>104.51666666666665</v>
      </c>
      <c r="E400" s="36">
        <v>102.3333333333333</v>
      </c>
      <c r="F400" s="36">
        <v>100.91666666666664</v>
      </c>
      <c r="G400" s="36">
        <v>98.733333333333292</v>
      </c>
      <c r="H400" s="36">
        <v>105.93333333333331</v>
      </c>
      <c r="I400" s="36">
        <v>108.11666666666665</v>
      </c>
      <c r="J400" s="36">
        <v>109.53333333333332</v>
      </c>
      <c r="K400" s="31">
        <v>106.7</v>
      </c>
      <c r="L400" s="31">
        <v>103.1</v>
      </c>
      <c r="M400" s="31">
        <v>15.161479999999999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725.45</v>
      </c>
      <c r="D401" s="36">
        <v>727.81666666666661</v>
      </c>
      <c r="E401" s="36">
        <v>716.58333333333326</v>
      </c>
      <c r="F401" s="36">
        <v>707.7166666666667</v>
      </c>
      <c r="G401" s="36">
        <v>696.48333333333335</v>
      </c>
      <c r="H401" s="36">
        <v>736.68333333333317</v>
      </c>
      <c r="I401" s="36">
        <v>747.91666666666652</v>
      </c>
      <c r="J401" s="36">
        <v>756.78333333333308</v>
      </c>
      <c r="K401" s="31">
        <v>739.05</v>
      </c>
      <c r="L401" s="31">
        <v>718.95</v>
      </c>
      <c r="M401" s="31">
        <v>0.78305999999999998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1591.25</v>
      </c>
      <c r="D402" s="36">
        <v>1589.3833333333332</v>
      </c>
      <c r="E402" s="36">
        <v>1578.8666666666663</v>
      </c>
      <c r="F402" s="36">
        <v>1566.4833333333331</v>
      </c>
      <c r="G402" s="36">
        <v>1555.9666666666662</v>
      </c>
      <c r="H402" s="36">
        <v>1601.7666666666664</v>
      </c>
      <c r="I402" s="36">
        <v>1612.2833333333333</v>
      </c>
      <c r="J402" s="36">
        <v>1624.6666666666665</v>
      </c>
      <c r="K402" s="31">
        <v>1599.9</v>
      </c>
      <c r="L402" s="31">
        <v>1577</v>
      </c>
      <c r="M402" s="31">
        <v>0.81877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702.2</v>
      </c>
      <c r="D403" s="36">
        <v>705.0333333333333</v>
      </c>
      <c r="E403" s="36">
        <v>695.16666666666663</v>
      </c>
      <c r="F403" s="36">
        <v>688.13333333333333</v>
      </c>
      <c r="G403" s="36">
        <v>678.26666666666665</v>
      </c>
      <c r="H403" s="36">
        <v>712.06666666666661</v>
      </c>
      <c r="I403" s="36">
        <v>721.93333333333339</v>
      </c>
      <c r="J403" s="36">
        <v>728.96666666666658</v>
      </c>
      <c r="K403" s="31">
        <v>714.9</v>
      </c>
      <c r="L403" s="31">
        <v>698</v>
      </c>
      <c r="M403" s="31">
        <v>17.724440000000001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1520.4</v>
      </c>
      <c r="D404" s="36">
        <v>1510.4333333333334</v>
      </c>
      <c r="E404" s="36">
        <v>1496.9666666666667</v>
      </c>
      <c r="F404" s="36">
        <v>1473.5333333333333</v>
      </c>
      <c r="G404" s="36">
        <v>1460.0666666666666</v>
      </c>
      <c r="H404" s="36">
        <v>1533.8666666666668</v>
      </c>
      <c r="I404" s="36">
        <v>1547.3333333333335</v>
      </c>
      <c r="J404" s="36">
        <v>1570.7666666666669</v>
      </c>
      <c r="K404" s="31">
        <v>1523.9</v>
      </c>
      <c r="L404" s="31">
        <v>1487</v>
      </c>
      <c r="M404" s="31">
        <v>15.68041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119.45</v>
      </c>
      <c r="D405" s="36">
        <v>119.39999999999999</v>
      </c>
      <c r="E405" s="36">
        <v>116.84999999999998</v>
      </c>
      <c r="F405" s="36">
        <v>114.24999999999999</v>
      </c>
      <c r="G405" s="36">
        <v>111.69999999999997</v>
      </c>
      <c r="H405" s="36">
        <v>121.99999999999999</v>
      </c>
      <c r="I405" s="36">
        <v>124.55</v>
      </c>
      <c r="J405" s="36">
        <v>127.14999999999999</v>
      </c>
      <c r="K405" s="31">
        <v>121.95</v>
      </c>
      <c r="L405" s="31">
        <v>116.8</v>
      </c>
      <c r="M405" s="31">
        <v>182.23921000000001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4395.5</v>
      </c>
      <c r="D406" s="36">
        <v>4431.6166666666659</v>
      </c>
      <c r="E406" s="36">
        <v>4353.8333333333321</v>
      </c>
      <c r="F406" s="36">
        <v>4312.1666666666661</v>
      </c>
      <c r="G406" s="36">
        <v>4234.3833333333323</v>
      </c>
      <c r="H406" s="36">
        <v>4473.2833333333319</v>
      </c>
      <c r="I406" s="36">
        <v>4551.0666666666666</v>
      </c>
      <c r="J406" s="36">
        <v>4592.7333333333318</v>
      </c>
      <c r="K406" s="31">
        <v>4509.3999999999996</v>
      </c>
      <c r="L406" s="31">
        <v>4389.95</v>
      </c>
      <c r="M406" s="31">
        <v>0.25651000000000002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2411.6999999999998</v>
      </c>
      <c r="D407" s="36">
        <v>2397.25</v>
      </c>
      <c r="E407" s="36">
        <v>2378.5</v>
      </c>
      <c r="F407" s="36">
        <v>2345.3000000000002</v>
      </c>
      <c r="G407" s="36">
        <v>2326.5500000000002</v>
      </c>
      <c r="H407" s="36">
        <v>2430.4499999999998</v>
      </c>
      <c r="I407" s="36">
        <v>2449.1999999999998</v>
      </c>
      <c r="J407" s="36">
        <v>2482.3999999999996</v>
      </c>
      <c r="K407" s="31">
        <v>2416</v>
      </c>
      <c r="L407" s="31">
        <v>2364.0500000000002</v>
      </c>
      <c r="M407" s="31">
        <v>2.32307</v>
      </c>
      <c r="N407" s="1"/>
      <c r="O407" s="1"/>
    </row>
    <row r="408" spans="1:15" ht="12.75" customHeight="1">
      <c r="A408" s="33">
        <v>398</v>
      </c>
      <c r="B408" s="53" t="s">
        <v>895</v>
      </c>
      <c r="C408" s="31">
        <v>1999.1</v>
      </c>
      <c r="D408" s="36">
        <v>2011.9833333333333</v>
      </c>
      <c r="E408" s="36">
        <v>1958.1166666666668</v>
      </c>
      <c r="F408" s="36">
        <v>1917.1333333333334</v>
      </c>
      <c r="G408" s="36">
        <v>1863.2666666666669</v>
      </c>
      <c r="H408" s="36">
        <v>2052.9666666666667</v>
      </c>
      <c r="I408" s="36">
        <v>2106.833333333333</v>
      </c>
      <c r="J408" s="36">
        <v>2147.8166666666666</v>
      </c>
      <c r="K408" s="31">
        <v>2065.85</v>
      </c>
      <c r="L408" s="31">
        <v>1971</v>
      </c>
      <c r="M408" s="31">
        <v>0.78186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120.85</v>
      </c>
      <c r="D409" s="36">
        <v>120.83333333333333</v>
      </c>
      <c r="E409" s="36">
        <v>117.86666666666666</v>
      </c>
      <c r="F409" s="36">
        <v>114.88333333333333</v>
      </c>
      <c r="G409" s="36">
        <v>111.91666666666666</v>
      </c>
      <c r="H409" s="36">
        <v>123.81666666666666</v>
      </c>
      <c r="I409" s="36">
        <v>126.78333333333333</v>
      </c>
      <c r="J409" s="36">
        <v>129.76666666666665</v>
      </c>
      <c r="K409" s="31">
        <v>123.8</v>
      </c>
      <c r="L409" s="31">
        <v>117.85</v>
      </c>
      <c r="M409" s="31">
        <v>4633.23045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8529.75</v>
      </c>
      <c r="D410" s="36">
        <v>8524.5</v>
      </c>
      <c r="E410" s="36">
        <v>8354.65</v>
      </c>
      <c r="F410" s="36">
        <v>8179.5499999999993</v>
      </c>
      <c r="G410" s="36">
        <v>8009.6999999999989</v>
      </c>
      <c r="H410" s="36">
        <v>8699.6</v>
      </c>
      <c r="I410" s="36">
        <v>8869.4499999999989</v>
      </c>
      <c r="J410" s="36">
        <v>9044.5500000000011</v>
      </c>
      <c r="K410" s="31">
        <v>8694.35</v>
      </c>
      <c r="L410" s="31">
        <v>8349.4</v>
      </c>
      <c r="M410" s="31">
        <v>0.20715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1499.2</v>
      </c>
      <c r="D411" s="36">
        <v>1501.4666666666665</v>
      </c>
      <c r="E411" s="36">
        <v>1477.7333333333329</v>
      </c>
      <c r="F411" s="36">
        <v>1456.2666666666664</v>
      </c>
      <c r="G411" s="36">
        <v>1432.5333333333328</v>
      </c>
      <c r="H411" s="36">
        <v>1522.9333333333329</v>
      </c>
      <c r="I411" s="36">
        <v>1546.6666666666665</v>
      </c>
      <c r="J411" s="36">
        <v>1568.133333333333</v>
      </c>
      <c r="K411" s="31">
        <v>1525.2</v>
      </c>
      <c r="L411" s="31">
        <v>1480</v>
      </c>
      <c r="M411" s="31">
        <v>1.47173</v>
      </c>
      <c r="N411" s="1"/>
      <c r="O411" s="1"/>
    </row>
    <row r="412" spans="1:15" ht="12.75" customHeight="1">
      <c r="A412" s="33">
        <v>402</v>
      </c>
      <c r="B412" t="s">
        <v>896</v>
      </c>
      <c r="C412" s="31">
        <v>385.35</v>
      </c>
      <c r="D412" s="36">
        <v>386.55</v>
      </c>
      <c r="E412" s="36">
        <v>376.90000000000003</v>
      </c>
      <c r="F412" s="36">
        <v>368.45000000000005</v>
      </c>
      <c r="G412" s="36">
        <v>358.80000000000007</v>
      </c>
      <c r="H412" s="36">
        <v>395</v>
      </c>
      <c r="I412" s="36">
        <v>404.65</v>
      </c>
      <c r="J412" s="36">
        <v>413.09999999999997</v>
      </c>
      <c r="K412" s="31">
        <v>396.2</v>
      </c>
      <c r="L412" s="31">
        <v>378.1</v>
      </c>
      <c r="M412" s="31">
        <v>3.2471800000000002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2849.3</v>
      </c>
      <c r="D413" s="36">
        <v>2854.0166666666669</v>
      </c>
      <c r="E413" s="36">
        <v>2821.3833333333337</v>
      </c>
      <c r="F413" s="36">
        <v>2793.4666666666667</v>
      </c>
      <c r="G413" s="36">
        <v>2760.8333333333335</v>
      </c>
      <c r="H413" s="36">
        <v>2881.9333333333338</v>
      </c>
      <c r="I413" s="36">
        <v>2914.5666666666671</v>
      </c>
      <c r="J413" s="36">
        <v>2942.483333333334</v>
      </c>
      <c r="K413" s="31">
        <v>2886.65</v>
      </c>
      <c r="L413" s="31">
        <v>2826.1</v>
      </c>
      <c r="M413" s="31">
        <v>0.44695000000000001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351.95</v>
      </c>
      <c r="D414" s="36">
        <v>353.66666666666669</v>
      </c>
      <c r="E414" s="36">
        <v>348.33333333333337</v>
      </c>
      <c r="F414" s="36">
        <v>344.7166666666667</v>
      </c>
      <c r="G414" s="36">
        <v>339.38333333333338</v>
      </c>
      <c r="H414" s="36">
        <v>357.28333333333336</v>
      </c>
      <c r="I414" s="36">
        <v>362.61666666666673</v>
      </c>
      <c r="J414" s="36">
        <v>366.23333333333335</v>
      </c>
      <c r="K414" s="31">
        <v>359</v>
      </c>
      <c r="L414" s="31">
        <v>350.05</v>
      </c>
      <c r="M414" s="31">
        <v>1.13879</v>
      </c>
      <c r="N414" s="1"/>
      <c r="O414" s="1"/>
    </row>
    <row r="415" spans="1:15" ht="12.75" customHeight="1">
      <c r="A415" s="33">
        <v>405</v>
      </c>
      <c r="B415" s="53" t="s">
        <v>897</v>
      </c>
      <c r="C415" s="31">
        <v>1012.9</v>
      </c>
      <c r="D415" s="36">
        <v>1015.6333333333333</v>
      </c>
      <c r="E415" s="36">
        <v>1000.8666666666666</v>
      </c>
      <c r="F415" s="36">
        <v>988.83333333333326</v>
      </c>
      <c r="G415" s="36">
        <v>974.06666666666649</v>
      </c>
      <c r="H415" s="36">
        <v>1027.6666666666665</v>
      </c>
      <c r="I415" s="36">
        <v>1042.4333333333334</v>
      </c>
      <c r="J415" s="36">
        <v>1054.4666666666667</v>
      </c>
      <c r="K415" s="31">
        <v>1030.4000000000001</v>
      </c>
      <c r="L415" s="31">
        <v>1003.6</v>
      </c>
      <c r="M415" s="31">
        <v>0.41588999999999998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725.95</v>
      </c>
      <c r="D416" s="36">
        <v>728.16666666666663</v>
      </c>
      <c r="E416" s="36">
        <v>714.7833333333333</v>
      </c>
      <c r="F416" s="36">
        <v>703.61666666666667</v>
      </c>
      <c r="G416" s="36">
        <v>690.23333333333335</v>
      </c>
      <c r="H416" s="36">
        <v>739.33333333333326</v>
      </c>
      <c r="I416" s="36">
        <v>752.7166666666667</v>
      </c>
      <c r="J416" s="36">
        <v>763.88333333333321</v>
      </c>
      <c r="K416" s="31">
        <v>741.55</v>
      </c>
      <c r="L416" s="31">
        <v>717</v>
      </c>
      <c r="M416" s="31">
        <v>0.33062000000000002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24754.25</v>
      </c>
      <c r="D417" s="36">
        <v>24779.850000000002</v>
      </c>
      <c r="E417" s="36">
        <v>24432.400000000005</v>
      </c>
      <c r="F417" s="36">
        <v>24110.550000000003</v>
      </c>
      <c r="G417" s="36">
        <v>23763.100000000006</v>
      </c>
      <c r="H417" s="36">
        <v>25101.700000000004</v>
      </c>
      <c r="I417" s="36">
        <v>25449.15</v>
      </c>
      <c r="J417" s="36">
        <v>25771.000000000004</v>
      </c>
      <c r="K417" s="31">
        <v>25127.3</v>
      </c>
      <c r="L417" s="31">
        <v>24458</v>
      </c>
      <c r="M417" s="31">
        <v>0.33595999999999998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45.25</v>
      </c>
      <c r="D418" s="36">
        <v>45.5</v>
      </c>
      <c r="E418" s="36">
        <v>44.6</v>
      </c>
      <c r="F418" s="36">
        <v>43.95</v>
      </c>
      <c r="G418" s="36">
        <v>43.050000000000004</v>
      </c>
      <c r="H418" s="36">
        <v>46.15</v>
      </c>
      <c r="I418" s="36">
        <v>47.050000000000004</v>
      </c>
      <c r="J418" s="36">
        <v>47.699999999999996</v>
      </c>
      <c r="K418" s="31">
        <v>46.4</v>
      </c>
      <c r="L418" s="31">
        <v>44.85</v>
      </c>
      <c r="M418" s="31">
        <v>59.928579999999997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2374.6</v>
      </c>
      <c r="D419" s="36">
        <v>2392.1666666666665</v>
      </c>
      <c r="E419" s="36">
        <v>2331.333333333333</v>
      </c>
      <c r="F419" s="36">
        <v>2288.0666666666666</v>
      </c>
      <c r="G419" s="36">
        <v>2227.2333333333331</v>
      </c>
      <c r="H419" s="36">
        <v>2435.4333333333329</v>
      </c>
      <c r="I419" s="36">
        <v>2496.266666666666</v>
      </c>
      <c r="J419" s="36">
        <v>2539.5333333333328</v>
      </c>
      <c r="K419" s="31">
        <v>2453</v>
      </c>
      <c r="L419" s="31">
        <v>2348.9</v>
      </c>
      <c r="M419" s="31">
        <v>13.48944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629.5</v>
      </c>
      <c r="D420" s="36">
        <v>635.15</v>
      </c>
      <c r="E420" s="36">
        <v>616.9</v>
      </c>
      <c r="F420" s="36">
        <v>604.29999999999995</v>
      </c>
      <c r="G420" s="36">
        <v>586.04999999999995</v>
      </c>
      <c r="H420" s="36">
        <v>647.75</v>
      </c>
      <c r="I420" s="36">
        <v>666</v>
      </c>
      <c r="J420" s="36">
        <v>678.6</v>
      </c>
      <c r="K420" s="31">
        <v>653.4</v>
      </c>
      <c r="L420" s="31">
        <v>622.54999999999995</v>
      </c>
      <c r="M420" s="31">
        <v>9.2304099999999991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4708.55</v>
      </c>
      <c r="D421" s="36">
        <v>4694.55</v>
      </c>
      <c r="E421" s="36">
        <v>4644.1000000000004</v>
      </c>
      <c r="F421" s="36">
        <v>4579.6500000000005</v>
      </c>
      <c r="G421" s="36">
        <v>4529.2000000000007</v>
      </c>
      <c r="H421" s="36">
        <v>4759</v>
      </c>
      <c r="I421" s="36">
        <v>4809.4499999999989</v>
      </c>
      <c r="J421" s="36">
        <v>4873.8999999999996</v>
      </c>
      <c r="K421" s="31">
        <v>4745</v>
      </c>
      <c r="L421" s="31">
        <v>4630.1000000000004</v>
      </c>
      <c r="M421" s="31">
        <v>1.7288300000000001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1512.9</v>
      </c>
      <c r="D422" s="36">
        <v>1527.3499999999997</v>
      </c>
      <c r="E422" s="36">
        <v>1447.8999999999994</v>
      </c>
      <c r="F422" s="36">
        <v>1382.8999999999996</v>
      </c>
      <c r="G422" s="36">
        <v>1303.4499999999994</v>
      </c>
      <c r="H422" s="36">
        <v>1592.3499999999995</v>
      </c>
      <c r="I422" s="36">
        <v>1671.7999999999997</v>
      </c>
      <c r="J422" s="36">
        <v>1736.7999999999995</v>
      </c>
      <c r="K422" s="31">
        <v>1606.8</v>
      </c>
      <c r="L422" s="31">
        <v>1462.35</v>
      </c>
      <c r="M422" s="31">
        <v>3.2834400000000001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7218.3</v>
      </c>
      <c r="D423" s="36">
        <v>7325.6833333333334</v>
      </c>
      <c r="E423" s="36">
        <v>6867.6166666666668</v>
      </c>
      <c r="F423" s="36">
        <v>6516.9333333333334</v>
      </c>
      <c r="G423" s="36">
        <v>6058.8666666666668</v>
      </c>
      <c r="H423" s="36">
        <v>7676.3666666666668</v>
      </c>
      <c r="I423" s="36">
        <v>8134.4333333333343</v>
      </c>
      <c r="J423" s="36">
        <v>8485.1166666666668</v>
      </c>
      <c r="K423" s="31">
        <v>7783.75</v>
      </c>
      <c r="L423" s="31">
        <v>6975</v>
      </c>
      <c r="M423" s="31">
        <v>5.0571700000000002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681.3</v>
      </c>
      <c r="D424" s="36">
        <v>677.05000000000007</v>
      </c>
      <c r="E424" s="36">
        <v>667.40000000000009</v>
      </c>
      <c r="F424" s="36">
        <v>653.5</v>
      </c>
      <c r="G424" s="36">
        <v>643.85</v>
      </c>
      <c r="H424" s="36">
        <v>690.95000000000016</v>
      </c>
      <c r="I424" s="36">
        <v>700.6</v>
      </c>
      <c r="J424" s="36">
        <v>714.50000000000023</v>
      </c>
      <c r="K424" s="31">
        <v>686.7</v>
      </c>
      <c r="L424" s="31">
        <v>663.15</v>
      </c>
      <c r="M424" s="31">
        <v>12.827120000000001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805.1</v>
      </c>
      <c r="D425" s="36">
        <v>801.68333333333339</v>
      </c>
      <c r="E425" s="36">
        <v>778.36666666666679</v>
      </c>
      <c r="F425" s="36">
        <v>751.63333333333344</v>
      </c>
      <c r="G425" s="36">
        <v>728.31666666666683</v>
      </c>
      <c r="H425" s="36">
        <v>828.41666666666674</v>
      </c>
      <c r="I425" s="36">
        <v>851.73333333333335</v>
      </c>
      <c r="J425" s="36">
        <v>878.4666666666667</v>
      </c>
      <c r="K425" s="31">
        <v>825</v>
      </c>
      <c r="L425" s="31">
        <v>774.95</v>
      </c>
      <c r="M425" s="31">
        <v>6.6031300000000002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553.65</v>
      </c>
      <c r="D426" s="36">
        <v>549.61666666666667</v>
      </c>
      <c r="E426" s="36">
        <v>543.0333333333333</v>
      </c>
      <c r="F426" s="36">
        <v>532.41666666666663</v>
      </c>
      <c r="G426" s="36">
        <v>525.83333333333326</v>
      </c>
      <c r="H426" s="36">
        <v>560.23333333333335</v>
      </c>
      <c r="I426" s="36">
        <v>566.81666666666661</v>
      </c>
      <c r="J426" s="36">
        <v>577.43333333333339</v>
      </c>
      <c r="K426" s="31">
        <v>556.20000000000005</v>
      </c>
      <c r="L426" s="31">
        <v>539</v>
      </c>
      <c r="M426" s="31">
        <v>4.6765100000000004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783.9</v>
      </c>
      <c r="D427" s="36">
        <v>782.36666666666667</v>
      </c>
      <c r="E427" s="36">
        <v>774.43333333333339</v>
      </c>
      <c r="F427" s="36">
        <v>764.9666666666667</v>
      </c>
      <c r="G427" s="36">
        <v>757.03333333333342</v>
      </c>
      <c r="H427" s="36">
        <v>791.83333333333337</v>
      </c>
      <c r="I427" s="36">
        <v>799.76666666666654</v>
      </c>
      <c r="J427" s="36">
        <v>809.23333333333335</v>
      </c>
      <c r="K427" s="31">
        <v>790.3</v>
      </c>
      <c r="L427" s="31">
        <v>772.9</v>
      </c>
      <c r="M427" s="31">
        <v>267.10525000000001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139.05000000000001</v>
      </c>
      <c r="D428" s="36">
        <v>138.08333333333334</v>
      </c>
      <c r="E428" s="36">
        <v>134.16666666666669</v>
      </c>
      <c r="F428" s="36">
        <v>129.28333333333333</v>
      </c>
      <c r="G428" s="36">
        <v>125.36666666666667</v>
      </c>
      <c r="H428" s="36">
        <v>142.9666666666667</v>
      </c>
      <c r="I428" s="36">
        <v>146.88333333333338</v>
      </c>
      <c r="J428" s="36">
        <v>151.76666666666671</v>
      </c>
      <c r="K428" s="31">
        <v>142</v>
      </c>
      <c r="L428" s="31">
        <v>133.19999999999999</v>
      </c>
      <c r="M428" s="31">
        <v>609.77882999999997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579.4</v>
      </c>
      <c r="D429" s="36">
        <v>580.48333333333323</v>
      </c>
      <c r="E429" s="36">
        <v>568.06666666666649</v>
      </c>
      <c r="F429" s="36">
        <v>556.73333333333323</v>
      </c>
      <c r="G429" s="36">
        <v>544.31666666666649</v>
      </c>
      <c r="H429" s="36">
        <v>591.81666666666649</v>
      </c>
      <c r="I429" s="36">
        <v>604.23333333333323</v>
      </c>
      <c r="J429" s="36">
        <v>615.56666666666649</v>
      </c>
      <c r="K429" s="31">
        <v>592.9</v>
      </c>
      <c r="L429" s="31">
        <v>569.15</v>
      </c>
      <c r="M429" s="31">
        <v>7.2297000000000002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132.15</v>
      </c>
      <c r="D430" s="36">
        <v>133.21666666666667</v>
      </c>
      <c r="E430" s="36">
        <v>130.63333333333333</v>
      </c>
      <c r="F430" s="36">
        <v>129.11666666666665</v>
      </c>
      <c r="G430" s="36">
        <v>126.5333333333333</v>
      </c>
      <c r="H430" s="36">
        <v>134.73333333333335</v>
      </c>
      <c r="I430" s="36">
        <v>137.31666666666666</v>
      </c>
      <c r="J430" s="36">
        <v>138.83333333333337</v>
      </c>
      <c r="K430" s="31">
        <v>135.80000000000001</v>
      </c>
      <c r="L430" s="31">
        <v>131.69999999999999</v>
      </c>
      <c r="M430" s="31">
        <v>11.64777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361.6</v>
      </c>
      <c r="D431" s="36">
        <v>364.3</v>
      </c>
      <c r="E431" s="36">
        <v>355.85</v>
      </c>
      <c r="F431" s="36">
        <v>350.1</v>
      </c>
      <c r="G431" s="36">
        <v>341.65000000000003</v>
      </c>
      <c r="H431" s="36">
        <v>370.05</v>
      </c>
      <c r="I431" s="36">
        <v>378.49999999999994</v>
      </c>
      <c r="J431" s="36">
        <v>384.25</v>
      </c>
      <c r="K431" s="31">
        <v>372.75</v>
      </c>
      <c r="L431" s="31">
        <v>358.55</v>
      </c>
      <c r="M431" s="31">
        <v>4.4525199999999998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391.95</v>
      </c>
      <c r="D432" s="36">
        <v>386.81666666666666</v>
      </c>
      <c r="E432" s="36">
        <v>380.13333333333333</v>
      </c>
      <c r="F432" s="36">
        <v>368.31666666666666</v>
      </c>
      <c r="G432" s="36">
        <v>361.63333333333333</v>
      </c>
      <c r="H432" s="36">
        <v>398.63333333333333</v>
      </c>
      <c r="I432" s="36">
        <v>405.31666666666661</v>
      </c>
      <c r="J432" s="36">
        <v>417.13333333333333</v>
      </c>
      <c r="K432" s="31">
        <v>393.5</v>
      </c>
      <c r="L432" s="31">
        <v>375</v>
      </c>
      <c r="M432" s="31">
        <v>2.9003399999999999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1604</v>
      </c>
      <c r="D433" s="36">
        <v>1592.3833333333332</v>
      </c>
      <c r="E433" s="36">
        <v>1578.0166666666664</v>
      </c>
      <c r="F433" s="36">
        <v>1552.0333333333333</v>
      </c>
      <c r="G433" s="36">
        <v>1537.6666666666665</v>
      </c>
      <c r="H433" s="36">
        <v>1618.3666666666663</v>
      </c>
      <c r="I433" s="36">
        <v>1632.7333333333331</v>
      </c>
      <c r="J433" s="36">
        <v>1658.7166666666662</v>
      </c>
      <c r="K433" s="31">
        <v>1606.75</v>
      </c>
      <c r="L433" s="31">
        <v>1566.4</v>
      </c>
      <c r="M433" s="31">
        <v>17.610320000000002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615.9</v>
      </c>
      <c r="D434" s="36">
        <v>619.83333333333337</v>
      </c>
      <c r="E434" s="36">
        <v>593.66666666666674</v>
      </c>
      <c r="F434" s="36">
        <v>571.43333333333339</v>
      </c>
      <c r="G434" s="36">
        <v>545.26666666666677</v>
      </c>
      <c r="H434" s="36">
        <v>642.06666666666672</v>
      </c>
      <c r="I434" s="36">
        <v>668.23333333333346</v>
      </c>
      <c r="J434" s="36">
        <v>690.4666666666667</v>
      </c>
      <c r="K434" s="31">
        <v>646</v>
      </c>
      <c r="L434" s="31">
        <v>597.6</v>
      </c>
      <c r="M434" s="31">
        <v>10.26553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4199.55</v>
      </c>
      <c r="D435" s="36">
        <v>4196.9666666666672</v>
      </c>
      <c r="E435" s="36">
        <v>4182.5833333333339</v>
      </c>
      <c r="F435" s="36">
        <v>4165.6166666666668</v>
      </c>
      <c r="G435" s="36">
        <v>4151.2333333333336</v>
      </c>
      <c r="H435" s="36">
        <v>4213.9333333333343</v>
      </c>
      <c r="I435" s="36">
        <v>4228.3166666666675</v>
      </c>
      <c r="J435" s="36">
        <v>4245.2833333333347</v>
      </c>
      <c r="K435" s="31">
        <v>4211.3500000000004</v>
      </c>
      <c r="L435" s="31">
        <v>4180</v>
      </c>
      <c r="M435" s="31">
        <v>3.1901799999999998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1037.2</v>
      </c>
      <c r="D436" s="36">
        <v>1032.6833333333332</v>
      </c>
      <c r="E436" s="36">
        <v>1019.6166666666663</v>
      </c>
      <c r="F436" s="36">
        <v>1002.0333333333332</v>
      </c>
      <c r="G436" s="36">
        <v>988.96666666666636</v>
      </c>
      <c r="H436" s="36">
        <v>1050.2666666666664</v>
      </c>
      <c r="I436" s="36">
        <v>1063.3333333333335</v>
      </c>
      <c r="J436" s="36">
        <v>1080.9166666666663</v>
      </c>
      <c r="K436" s="31">
        <v>1045.75</v>
      </c>
      <c r="L436" s="31">
        <v>1015.1</v>
      </c>
      <c r="M436" s="31">
        <v>1.04345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459.35</v>
      </c>
      <c r="D437" s="36">
        <v>458.73333333333335</v>
      </c>
      <c r="E437" s="36">
        <v>449.11666666666667</v>
      </c>
      <c r="F437" s="36">
        <v>438.88333333333333</v>
      </c>
      <c r="G437" s="36">
        <v>429.26666666666665</v>
      </c>
      <c r="H437" s="36">
        <v>468.9666666666667</v>
      </c>
      <c r="I437" s="36">
        <v>478.58333333333337</v>
      </c>
      <c r="J437" s="36">
        <v>488.81666666666672</v>
      </c>
      <c r="K437" s="31">
        <v>468.35</v>
      </c>
      <c r="L437" s="31">
        <v>448.5</v>
      </c>
      <c r="M437" s="31">
        <v>2.8900999999999999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434.8</v>
      </c>
      <c r="D438" s="36">
        <v>434.36666666666662</v>
      </c>
      <c r="E438" s="36">
        <v>426.48333333333323</v>
      </c>
      <c r="F438" s="36">
        <v>418.16666666666663</v>
      </c>
      <c r="G438" s="36">
        <v>410.28333333333325</v>
      </c>
      <c r="H438" s="36">
        <v>442.68333333333322</v>
      </c>
      <c r="I438" s="36">
        <v>450.56666666666655</v>
      </c>
      <c r="J438" s="36">
        <v>458.88333333333321</v>
      </c>
      <c r="K438" s="31">
        <v>442.25</v>
      </c>
      <c r="L438" s="31">
        <v>426.05</v>
      </c>
      <c r="M438" s="31">
        <v>4.3037400000000003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3966.75</v>
      </c>
      <c r="D439" s="36">
        <v>3963.3666666666668</v>
      </c>
      <c r="E439" s="36">
        <v>3913.3833333333337</v>
      </c>
      <c r="F439" s="36">
        <v>3860.0166666666669</v>
      </c>
      <c r="G439" s="36">
        <v>3810.0333333333338</v>
      </c>
      <c r="H439" s="36">
        <v>4016.7333333333336</v>
      </c>
      <c r="I439" s="36">
        <v>4066.7166666666672</v>
      </c>
      <c r="J439" s="36">
        <v>4120.0833333333339</v>
      </c>
      <c r="K439" s="31">
        <v>4013.35</v>
      </c>
      <c r="L439" s="31">
        <v>3910</v>
      </c>
      <c r="M439" s="31">
        <v>0.90322000000000002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675.1</v>
      </c>
      <c r="D440" s="36">
        <v>666.43333333333328</v>
      </c>
      <c r="E440" s="36">
        <v>653.96666666666658</v>
      </c>
      <c r="F440" s="36">
        <v>632.83333333333326</v>
      </c>
      <c r="G440" s="36">
        <v>620.36666666666656</v>
      </c>
      <c r="H440" s="36">
        <v>687.56666666666661</v>
      </c>
      <c r="I440" s="36">
        <v>700.0333333333333</v>
      </c>
      <c r="J440" s="36">
        <v>721.16666666666663</v>
      </c>
      <c r="K440" s="31">
        <v>678.9</v>
      </c>
      <c r="L440" s="31">
        <v>645.29999999999995</v>
      </c>
      <c r="M440" s="31">
        <v>5.1426400000000001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38.700000000000003</v>
      </c>
      <c r="D441" s="36">
        <v>38.800000000000004</v>
      </c>
      <c r="E441" s="36">
        <v>38.600000000000009</v>
      </c>
      <c r="F441" s="36">
        <v>38.500000000000007</v>
      </c>
      <c r="G441" s="36">
        <v>38.300000000000011</v>
      </c>
      <c r="H441" s="36">
        <v>38.900000000000006</v>
      </c>
      <c r="I441" s="36">
        <v>39.100000000000009</v>
      </c>
      <c r="J441" s="36">
        <v>39.200000000000003</v>
      </c>
      <c r="K441" s="31">
        <v>39</v>
      </c>
      <c r="L441" s="31">
        <v>38.700000000000003</v>
      </c>
      <c r="M441" s="31">
        <v>290.49668000000003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696.65</v>
      </c>
      <c r="D442" s="36">
        <v>701.58333333333337</v>
      </c>
      <c r="E442" s="36">
        <v>673.16666666666674</v>
      </c>
      <c r="F442" s="36">
        <v>649.68333333333339</v>
      </c>
      <c r="G442" s="36">
        <v>621.26666666666677</v>
      </c>
      <c r="H442" s="36">
        <v>725.06666666666672</v>
      </c>
      <c r="I442" s="36">
        <v>753.48333333333346</v>
      </c>
      <c r="J442" s="36">
        <v>776.9666666666667</v>
      </c>
      <c r="K442" s="31">
        <v>730</v>
      </c>
      <c r="L442" s="31">
        <v>678.1</v>
      </c>
      <c r="M442" s="31">
        <v>54.02749</v>
      </c>
      <c r="N442" s="1"/>
      <c r="O442" s="1"/>
    </row>
    <row r="443" spans="1:15" ht="12.75" customHeight="1">
      <c r="A443" s="33">
        <v>433</v>
      </c>
      <c r="B443" s="53" t="s">
        <v>898</v>
      </c>
      <c r="C443" s="31">
        <v>878.6</v>
      </c>
      <c r="D443" s="36">
        <v>884.29999999999984</v>
      </c>
      <c r="E443" s="36">
        <v>869.34999999999968</v>
      </c>
      <c r="F443" s="36">
        <v>860.0999999999998</v>
      </c>
      <c r="G443" s="36">
        <v>845.14999999999964</v>
      </c>
      <c r="H443" s="36">
        <v>893.54999999999973</v>
      </c>
      <c r="I443" s="36">
        <v>908.49999999999977</v>
      </c>
      <c r="J443" s="36">
        <v>917.74999999999977</v>
      </c>
      <c r="K443" s="31">
        <v>899.25</v>
      </c>
      <c r="L443" s="31">
        <v>875.05</v>
      </c>
      <c r="M443" s="31">
        <v>0.76231000000000004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688.1</v>
      </c>
      <c r="D444" s="36">
        <v>686.5333333333333</v>
      </c>
      <c r="E444" s="36">
        <v>680.16666666666663</v>
      </c>
      <c r="F444" s="36">
        <v>672.23333333333335</v>
      </c>
      <c r="G444" s="36">
        <v>665.86666666666667</v>
      </c>
      <c r="H444" s="36">
        <v>694.46666666666658</v>
      </c>
      <c r="I444" s="36">
        <v>700.83333333333337</v>
      </c>
      <c r="J444" s="36">
        <v>708.76666666666654</v>
      </c>
      <c r="K444" s="31">
        <v>692.9</v>
      </c>
      <c r="L444" s="31">
        <v>678.6</v>
      </c>
      <c r="M444" s="31">
        <v>21.02975</v>
      </c>
      <c r="N444" s="1"/>
      <c r="O444" s="1"/>
    </row>
    <row r="445" spans="1:15" ht="12.75" customHeight="1">
      <c r="A445" s="33">
        <v>435</v>
      </c>
      <c r="B445" s="53" t="s">
        <v>899</v>
      </c>
      <c r="C445" s="31">
        <v>519.79999999999995</v>
      </c>
      <c r="D445" s="36">
        <v>522.15</v>
      </c>
      <c r="E445" s="36">
        <v>512.65</v>
      </c>
      <c r="F445" s="36">
        <v>505.5</v>
      </c>
      <c r="G445" s="36">
        <v>496</v>
      </c>
      <c r="H445" s="36">
        <v>529.29999999999995</v>
      </c>
      <c r="I445" s="36">
        <v>538.79999999999995</v>
      </c>
      <c r="J445" s="36">
        <v>545.94999999999993</v>
      </c>
      <c r="K445" s="31">
        <v>531.65</v>
      </c>
      <c r="L445" s="31">
        <v>515</v>
      </c>
      <c r="M445" s="31">
        <v>4.2692800000000002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715.65</v>
      </c>
      <c r="D446" s="36">
        <v>721.34999999999991</v>
      </c>
      <c r="E446" s="36">
        <v>705.39999999999986</v>
      </c>
      <c r="F446" s="36">
        <v>695.15</v>
      </c>
      <c r="G446" s="36">
        <v>679.19999999999993</v>
      </c>
      <c r="H446" s="36">
        <v>731.5999999999998</v>
      </c>
      <c r="I446" s="36">
        <v>747.54999999999984</v>
      </c>
      <c r="J446" s="36">
        <v>757.79999999999973</v>
      </c>
      <c r="K446" s="31">
        <v>737.3</v>
      </c>
      <c r="L446" s="31">
        <v>711.1</v>
      </c>
      <c r="M446" s="31">
        <v>0.50719999999999998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51.45</v>
      </c>
      <c r="D447" s="36">
        <v>51.783333333333331</v>
      </c>
      <c r="E447" s="36">
        <v>50.566666666666663</v>
      </c>
      <c r="F447" s="36">
        <v>49.68333333333333</v>
      </c>
      <c r="G447" s="36">
        <v>48.466666666666661</v>
      </c>
      <c r="H447" s="36">
        <v>52.666666666666664</v>
      </c>
      <c r="I447" s="36">
        <v>53.883333333333333</v>
      </c>
      <c r="J447" s="36">
        <v>54.766666666666666</v>
      </c>
      <c r="K447" s="31">
        <v>53</v>
      </c>
      <c r="L447" s="31">
        <v>50.9</v>
      </c>
      <c r="M447" s="31">
        <v>49.268549999999998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2280</v>
      </c>
      <c r="D448" s="36">
        <v>2268.7666666666664</v>
      </c>
      <c r="E448" s="36">
        <v>2242.333333333333</v>
      </c>
      <c r="F448" s="36">
        <v>2204.6666666666665</v>
      </c>
      <c r="G448" s="36">
        <v>2178.2333333333331</v>
      </c>
      <c r="H448" s="36">
        <v>2306.4333333333329</v>
      </c>
      <c r="I448" s="36">
        <v>2332.8666666666663</v>
      </c>
      <c r="J448" s="36">
        <v>2370.5333333333328</v>
      </c>
      <c r="K448" s="31">
        <v>2295.1999999999998</v>
      </c>
      <c r="L448" s="31">
        <v>2231.1</v>
      </c>
      <c r="M448" s="31">
        <v>12.48715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947.45</v>
      </c>
      <c r="D449" s="36">
        <v>953.33333333333337</v>
      </c>
      <c r="E449" s="36">
        <v>936.11666666666679</v>
      </c>
      <c r="F449" s="36">
        <v>924.78333333333342</v>
      </c>
      <c r="G449" s="36">
        <v>907.56666666666683</v>
      </c>
      <c r="H449" s="36">
        <v>964.66666666666674</v>
      </c>
      <c r="I449" s="36">
        <v>981.88333333333321</v>
      </c>
      <c r="J449" s="36">
        <v>993.2166666666667</v>
      </c>
      <c r="K449" s="31">
        <v>970.55</v>
      </c>
      <c r="L449" s="31">
        <v>942</v>
      </c>
      <c r="M449" s="31">
        <v>2.7522600000000002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1178.45</v>
      </c>
      <c r="D450" s="36">
        <v>1142.95</v>
      </c>
      <c r="E450" s="36">
        <v>1083.0500000000002</v>
      </c>
      <c r="F450" s="36">
        <v>987.65000000000009</v>
      </c>
      <c r="G450" s="36">
        <v>927.75000000000023</v>
      </c>
      <c r="H450" s="36">
        <v>1238.3500000000001</v>
      </c>
      <c r="I450" s="36">
        <v>1298.2500000000002</v>
      </c>
      <c r="J450" s="36">
        <v>1393.65</v>
      </c>
      <c r="K450" s="31">
        <v>1202.8499999999999</v>
      </c>
      <c r="L450" s="31">
        <v>1047.55</v>
      </c>
      <c r="M450" s="31">
        <v>189.67589000000001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1991.9</v>
      </c>
      <c r="D451" s="36">
        <v>1978.6500000000003</v>
      </c>
      <c r="E451" s="36">
        <v>1953.3500000000006</v>
      </c>
      <c r="F451" s="36">
        <v>1914.8000000000002</v>
      </c>
      <c r="G451" s="36">
        <v>1889.5000000000005</v>
      </c>
      <c r="H451" s="36">
        <v>2017.2000000000007</v>
      </c>
      <c r="I451" s="36">
        <v>2042.5000000000005</v>
      </c>
      <c r="J451" s="36">
        <v>2081.0500000000011</v>
      </c>
      <c r="K451" s="31">
        <v>2003.95</v>
      </c>
      <c r="L451" s="31">
        <v>1940.1</v>
      </c>
      <c r="M451" s="31">
        <v>9.3500999999999994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4064.3</v>
      </c>
      <c r="D452" s="36">
        <v>4031.5833333333335</v>
      </c>
      <c r="E452" s="36">
        <v>3991.166666666667</v>
      </c>
      <c r="F452" s="36">
        <v>3918.0333333333333</v>
      </c>
      <c r="G452" s="36">
        <v>3877.6166666666668</v>
      </c>
      <c r="H452" s="36">
        <v>4104.7166666666672</v>
      </c>
      <c r="I452" s="36">
        <v>4145.1333333333341</v>
      </c>
      <c r="J452" s="36">
        <v>4218.2666666666673</v>
      </c>
      <c r="K452" s="31">
        <v>4072</v>
      </c>
      <c r="L452" s="31">
        <v>3958.45</v>
      </c>
      <c r="M452" s="31">
        <v>17.442039999999999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1220.05</v>
      </c>
      <c r="D453" s="36">
        <v>1211.6833333333334</v>
      </c>
      <c r="E453" s="36">
        <v>1200.3666666666668</v>
      </c>
      <c r="F453" s="36">
        <v>1180.6833333333334</v>
      </c>
      <c r="G453" s="36">
        <v>1169.3666666666668</v>
      </c>
      <c r="H453" s="36">
        <v>1231.3666666666668</v>
      </c>
      <c r="I453" s="36">
        <v>1242.6833333333334</v>
      </c>
      <c r="J453" s="36">
        <v>1262.3666666666668</v>
      </c>
      <c r="K453" s="31">
        <v>1223</v>
      </c>
      <c r="L453" s="31">
        <v>1192</v>
      </c>
      <c r="M453" s="31">
        <v>13.672599999999999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7602.3</v>
      </c>
      <c r="D454" s="36">
        <v>7622.1000000000013</v>
      </c>
      <c r="E454" s="36">
        <v>7520.3000000000029</v>
      </c>
      <c r="F454" s="36">
        <v>7438.300000000002</v>
      </c>
      <c r="G454" s="36">
        <v>7336.5000000000036</v>
      </c>
      <c r="H454" s="36">
        <v>7704.1000000000022</v>
      </c>
      <c r="I454" s="36">
        <v>7805.9</v>
      </c>
      <c r="J454" s="36">
        <v>7887.9000000000015</v>
      </c>
      <c r="K454" s="31">
        <v>7723.9</v>
      </c>
      <c r="L454" s="31">
        <v>7540.1</v>
      </c>
      <c r="M454" s="31">
        <v>1.0652200000000001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9292.25</v>
      </c>
      <c r="D455" s="36">
        <v>9011.8333333333339</v>
      </c>
      <c r="E455" s="36">
        <v>8731.4166666666679</v>
      </c>
      <c r="F455" s="36">
        <v>8170.5833333333339</v>
      </c>
      <c r="G455" s="36">
        <v>7890.1666666666679</v>
      </c>
      <c r="H455" s="36">
        <v>9572.6666666666679</v>
      </c>
      <c r="I455" s="36">
        <v>9853.0833333333358</v>
      </c>
      <c r="J455" s="36">
        <v>10413.916666666668</v>
      </c>
      <c r="K455" s="31">
        <v>9292.25</v>
      </c>
      <c r="L455" s="31">
        <v>8451</v>
      </c>
      <c r="M455" s="31">
        <v>1.5998000000000001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678.7</v>
      </c>
      <c r="D456" s="36">
        <v>677.5333333333333</v>
      </c>
      <c r="E456" s="36">
        <v>671.26666666666665</v>
      </c>
      <c r="F456" s="36">
        <v>663.83333333333337</v>
      </c>
      <c r="G456" s="36">
        <v>657.56666666666672</v>
      </c>
      <c r="H456" s="36">
        <v>684.96666666666658</v>
      </c>
      <c r="I456" s="36">
        <v>691.23333333333323</v>
      </c>
      <c r="J456" s="36">
        <v>698.66666666666652</v>
      </c>
      <c r="K456" s="31">
        <v>683.8</v>
      </c>
      <c r="L456" s="31">
        <v>670.1</v>
      </c>
      <c r="M456" s="31">
        <v>21.90307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1017.65</v>
      </c>
      <c r="D457" s="36">
        <v>1019.1</v>
      </c>
      <c r="E457" s="36">
        <v>1007.55</v>
      </c>
      <c r="F457" s="36">
        <v>997.44999999999993</v>
      </c>
      <c r="G457" s="36">
        <v>985.89999999999986</v>
      </c>
      <c r="H457" s="36">
        <v>1029.2</v>
      </c>
      <c r="I457" s="36">
        <v>1040.75</v>
      </c>
      <c r="J457" s="36">
        <v>1050.8500000000001</v>
      </c>
      <c r="K457" s="31">
        <v>1030.6500000000001</v>
      </c>
      <c r="L457" s="31">
        <v>1009</v>
      </c>
      <c r="M457" s="31">
        <v>142.14823000000001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394.95</v>
      </c>
      <c r="D458" s="36">
        <v>392.41666666666669</v>
      </c>
      <c r="E458" s="36">
        <v>387.23333333333335</v>
      </c>
      <c r="F458" s="36">
        <v>379.51666666666665</v>
      </c>
      <c r="G458" s="36">
        <v>374.33333333333331</v>
      </c>
      <c r="H458" s="36">
        <v>400.13333333333338</v>
      </c>
      <c r="I458" s="36">
        <v>405.31666666666666</v>
      </c>
      <c r="J458" s="36">
        <v>413.03333333333342</v>
      </c>
      <c r="K458" s="31">
        <v>397.6</v>
      </c>
      <c r="L458" s="31">
        <v>384.7</v>
      </c>
      <c r="M458" s="31">
        <v>157.95532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151.6</v>
      </c>
      <c r="D459" s="36">
        <v>150.71666666666667</v>
      </c>
      <c r="E459" s="36">
        <v>148.78333333333333</v>
      </c>
      <c r="F459" s="36">
        <v>145.96666666666667</v>
      </c>
      <c r="G459" s="36">
        <v>144.03333333333333</v>
      </c>
      <c r="H459" s="36">
        <v>153.53333333333333</v>
      </c>
      <c r="I459" s="36">
        <v>155.46666666666667</v>
      </c>
      <c r="J459" s="36">
        <v>158.28333333333333</v>
      </c>
      <c r="K459" s="31">
        <v>152.65</v>
      </c>
      <c r="L459" s="31">
        <v>147.9</v>
      </c>
      <c r="M459" s="31">
        <v>517.82443999999998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83.35</v>
      </c>
      <c r="D460" s="36">
        <v>83.55</v>
      </c>
      <c r="E460" s="36">
        <v>80.8</v>
      </c>
      <c r="F460" s="36">
        <v>78.25</v>
      </c>
      <c r="G460" s="36">
        <v>75.5</v>
      </c>
      <c r="H460" s="36">
        <v>86.1</v>
      </c>
      <c r="I460" s="36">
        <v>88.85</v>
      </c>
      <c r="J460" s="36">
        <v>91.399999999999991</v>
      </c>
      <c r="K460" s="31">
        <v>86.3</v>
      </c>
      <c r="L460" s="31">
        <v>81</v>
      </c>
      <c r="M460" s="31">
        <v>44.412129999999998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2950.9</v>
      </c>
      <c r="D461" s="36">
        <v>2915.2666666666664</v>
      </c>
      <c r="E461" s="36">
        <v>2839.5333333333328</v>
      </c>
      <c r="F461" s="36">
        <v>2728.1666666666665</v>
      </c>
      <c r="G461" s="36">
        <v>2652.4333333333329</v>
      </c>
      <c r="H461" s="36">
        <v>3026.6333333333328</v>
      </c>
      <c r="I461" s="36">
        <v>3102.3666666666663</v>
      </c>
      <c r="J461" s="36">
        <v>3213.7333333333327</v>
      </c>
      <c r="K461" s="31">
        <v>2991</v>
      </c>
      <c r="L461" s="31">
        <v>2803.9</v>
      </c>
      <c r="M461" s="31">
        <v>0.84160999999999997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1271</v>
      </c>
      <c r="D462" s="36">
        <v>1265.1499999999999</v>
      </c>
      <c r="E462" s="36">
        <v>1255.9499999999998</v>
      </c>
      <c r="F462" s="36">
        <v>1240.8999999999999</v>
      </c>
      <c r="G462" s="36">
        <v>1231.6999999999998</v>
      </c>
      <c r="H462" s="36">
        <v>1280.1999999999998</v>
      </c>
      <c r="I462" s="36">
        <v>1289.4000000000001</v>
      </c>
      <c r="J462" s="36">
        <v>1304.4499999999998</v>
      </c>
      <c r="K462" s="31">
        <v>1274.3499999999999</v>
      </c>
      <c r="L462" s="31">
        <v>1250.0999999999999</v>
      </c>
      <c r="M462" s="31">
        <v>20.6435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728.8</v>
      </c>
      <c r="D463" s="36">
        <v>731.25</v>
      </c>
      <c r="E463" s="36">
        <v>717</v>
      </c>
      <c r="F463" s="36">
        <v>705.2</v>
      </c>
      <c r="G463" s="36">
        <v>690.95</v>
      </c>
      <c r="H463" s="36">
        <v>743.05</v>
      </c>
      <c r="I463" s="36">
        <v>757.3</v>
      </c>
      <c r="J463" s="36">
        <v>769.09999999999991</v>
      </c>
      <c r="K463" s="31">
        <v>745.5</v>
      </c>
      <c r="L463" s="31">
        <v>719.45</v>
      </c>
      <c r="M463" s="31">
        <v>2.6200800000000002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260.2</v>
      </c>
      <c r="D464" s="36">
        <v>263.73333333333335</v>
      </c>
      <c r="E464" s="36">
        <v>254.26666666666671</v>
      </c>
      <c r="F464" s="36">
        <v>248.33333333333337</v>
      </c>
      <c r="G464" s="36">
        <v>238.86666666666673</v>
      </c>
      <c r="H464" s="36">
        <v>269.66666666666669</v>
      </c>
      <c r="I464" s="36">
        <v>279.13333333333338</v>
      </c>
      <c r="J464" s="36">
        <v>285.06666666666666</v>
      </c>
      <c r="K464" s="31">
        <v>273.2</v>
      </c>
      <c r="L464" s="31">
        <v>257.8</v>
      </c>
      <c r="M464" s="31">
        <v>18.267150000000001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802.1</v>
      </c>
      <c r="D465" s="36">
        <v>810.0333333333333</v>
      </c>
      <c r="E465" s="36">
        <v>788.71666666666658</v>
      </c>
      <c r="F465" s="36">
        <v>775.33333333333326</v>
      </c>
      <c r="G465" s="36">
        <v>754.01666666666654</v>
      </c>
      <c r="H465" s="36">
        <v>823.41666666666663</v>
      </c>
      <c r="I465" s="36">
        <v>844.73333333333323</v>
      </c>
      <c r="J465" s="36">
        <v>858.11666666666667</v>
      </c>
      <c r="K465" s="31">
        <v>831.35</v>
      </c>
      <c r="L465" s="31">
        <v>796.65</v>
      </c>
      <c r="M465" s="31">
        <v>18.451789999999999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3575.1</v>
      </c>
      <c r="D466" s="36">
        <v>3603.35</v>
      </c>
      <c r="E466" s="36">
        <v>3522.75</v>
      </c>
      <c r="F466" s="36">
        <v>3470.4</v>
      </c>
      <c r="G466" s="36">
        <v>3389.8</v>
      </c>
      <c r="H466" s="36">
        <v>3655.7</v>
      </c>
      <c r="I466" s="36">
        <v>3736.2999999999993</v>
      </c>
      <c r="J466" s="36">
        <v>3788.6499999999996</v>
      </c>
      <c r="K466" s="31">
        <v>3683.95</v>
      </c>
      <c r="L466" s="31">
        <v>3551</v>
      </c>
      <c r="M466" s="31">
        <v>0.84684000000000004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2633.35</v>
      </c>
      <c r="D467" s="36">
        <v>2624.0666666666666</v>
      </c>
      <c r="E467" s="36">
        <v>2579.4833333333331</v>
      </c>
      <c r="F467" s="36">
        <v>2525.6166666666663</v>
      </c>
      <c r="G467" s="36">
        <v>2481.0333333333328</v>
      </c>
      <c r="H467" s="36">
        <v>2677.9333333333334</v>
      </c>
      <c r="I467" s="36">
        <v>2722.5166666666673</v>
      </c>
      <c r="J467" s="36">
        <v>2776.3833333333337</v>
      </c>
      <c r="K467" s="31">
        <v>2668.65</v>
      </c>
      <c r="L467" s="31">
        <v>2570.1999999999998</v>
      </c>
      <c r="M467" s="31">
        <v>0.65637999999999996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3810.75</v>
      </c>
      <c r="D468" s="36">
        <v>3776.15</v>
      </c>
      <c r="E468" s="36">
        <v>3737.3</v>
      </c>
      <c r="F468" s="36">
        <v>3663.85</v>
      </c>
      <c r="G468" s="36">
        <v>3625</v>
      </c>
      <c r="H468" s="36">
        <v>3849.6000000000004</v>
      </c>
      <c r="I468" s="36">
        <v>3888.45</v>
      </c>
      <c r="J468" s="36">
        <v>3961.9000000000005</v>
      </c>
      <c r="K468" s="31">
        <v>3815</v>
      </c>
      <c r="L468" s="31">
        <v>3702.7</v>
      </c>
      <c r="M468" s="31">
        <v>7.6560199999999998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2691.2</v>
      </c>
      <c r="D469" s="36">
        <v>2692.0666666666662</v>
      </c>
      <c r="E469" s="36">
        <v>2641.5333333333324</v>
      </c>
      <c r="F469" s="36">
        <v>2591.8666666666663</v>
      </c>
      <c r="G469" s="36">
        <v>2541.3333333333326</v>
      </c>
      <c r="H469" s="36">
        <v>2741.7333333333322</v>
      </c>
      <c r="I469" s="36">
        <v>2792.266666666666</v>
      </c>
      <c r="J469" s="36">
        <v>2841.933333333332</v>
      </c>
      <c r="K469" s="31">
        <v>2742.6</v>
      </c>
      <c r="L469" s="31">
        <v>2642.4</v>
      </c>
      <c r="M469" s="31">
        <v>5.3887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1161.75</v>
      </c>
      <c r="D470" s="36">
        <v>1158.45</v>
      </c>
      <c r="E470" s="36">
        <v>1142.9000000000001</v>
      </c>
      <c r="F470" s="36">
        <v>1124.05</v>
      </c>
      <c r="G470" s="36">
        <v>1108.5</v>
      </c>
      <c r="H470" s="36">
        <v>1177.3000000000002</v>
      </c>
      <c r="I470" s="36">
        <v>1192.8499999999999</v>
      </c>
      <c r="J470" s="36">
        <v>1211.7000000000003</v>
      </c>
      <c r="K470" s="31">
        <v>1174</v>
      </c>
      <c r="L470" s="31">
        <v>1139.5999999999999</v>
      </c>
      <c r="M470" s="31">
        <v>10.1706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3872</v>
      </c>
      <c r="D471" s="36">
        <v>3838.7000000000003</v>
      </c>
      <c r="E471" s="36">
        <v>3783.5500000000006</v>
      </c>
      <c r="F471" s="36">
        <v>3695.1000000000004</v>
      </c>
      <c r="G471" s="36">
        <v>3639.9500000000007</v>
      </c>
      <c r="H471" s="36">
        <v>3927.1500000000005</v>
      </c>
      <c r="I471" s="36">
        <v>3982.3</v>
      </c>
      <c r="J471" s="36">
        <v>4070.7500000000005</v>
      </c>
      <c r="K471" s="31">
        <v>3893.85</v>
      </c>
      <c r="L471" s="31">
        <v>3750.25</v>
      </c>
      <c r="M471" s="31">
        <v>10.096780000000001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40.1</v>
      </c>
      <c r="D472" s="36">
        <v>40.299999999999997</v>
      </c>
      <c r="E472" s="36">
        <v>39.099999999999994</v>
      </c>
      <c r="F472" s="36">
        <v>38.099999999999994</v>
      </c>
      <c r="G472" s="36">
        <v>36.899999999999991</v>
      </c>
      <c r="H472" s="36">
        <v>41.3</v>
      </c>
      <c r="I472" s="36">
        <v>42.5</v>
      </c>
      <c r="J472" s="36">
        <v>43.5</v>
      </c>
      <c r="K472" s="31">
        <v>41.5</v>
      </c>
      <c r="L472" s="31">
        <v>39.299999999999997</v>
      </c>
      <c r="M472" s="31">
        <v>143.44028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335.55</v>
      </c>
      <c r="D473" s="36">
        <v>337.84999999999997</v>
      </c>
      <c r="E473" s="36">
        <v>330.69999999999993</v>
      </c>
      <c r="F473" s="36">
        <v>325.84999999999997</v>
      </c>
      <c r="G473" s="36">
        <v>318.69999999999993</v>
      </c>
      <c r="H473" s="36">
        <v>342.69999999999993</v>
      </c>
      <c r="I473" s="36">
        <v>349.84999999999991</v>
      </c>
      <c r="J473" s="36">
        <v>354.69999999999993</v>
      </c>
      <c r="K473" s="31">
        <v>345</v>
      </c>
      <c r="L473" s="31">
        <v>333</v>
      </c>
      <c r="M473" s="31">
        <v>4.90578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475.6</v>
      </c>
      <c r="D474" s="36">
        <v>476.63333333333338</v>
      </c>
      <c r="E474" s="36">
        <v>462.26666666666677</v>
      </c>
      <c r="F474" s="36">
        <v>448.93333333333339</v>
      </c>
      <c r="G474" s="36">
        <v>434.56666666666678</v>
      </c>
      <c r="H474" s="36">
        <v>489.96666666666675</v>
      </c>
      <c r="I474" s="36">
        <v>504.33333333333343</v>
      </c>
      <c r="J474" s="36">
        <v>517.66666666666674</v>
      </c>
      <c r="K474" s="31">
        <v>491</v>
      </c>
      <c r="L474" s="31">
        <v>463.3</v>
      </c>
      <c r="M474" s="31">
        <v>13.67047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3543.05</v>
      </c>
      <c r="D475" s="36">
        <v>3540.9333333333329</v>
      </c>
      <c r="E475" s="36">
        <v>3503.266666666666</v>
      </c>
      <c r="F475" s="36">
        <v>3463.4833333333331</v>
      </c>
      <c r="G475" s="36">
        <v>3425.8166666666662</v>
      </c>
      <c r="H475" s="36">
        <v>3580.7166666666658</v>
      </c>
      <c r="I475" s="36">
        <v>3618.3833333333328</v>
      </c>
      <c r="J475" s="36">
        <v>3658.1666666666656</v>
      </c>
      <c r="K475" s="31">
        <v>3578.6</v>
      </c>
      <c r="L475" s="31">
        <v>3501.15</v>
      </c>
      <c r="M475" s="31">
        <v>2.1115400000000002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58.55</v>
      </c>
      <c r="D476" s="36">
        <v>59.35</v>
      </c>
      <c r="E476" s="36">
        <v>57.2</v>
      </c>
      <c r="F476" s="36">
        <v>55.85</v>
      </c>
      <c r="G476" s="36">
        <v>53.7</v>
      </c>
      <c r="H476" s="36">
        <v>60.7</v>
      </c>
      <c r="I476" s="36">
        <v>62.849999999999994</v>
      </c>
      <c r="J476" s="36">
        <v>64.2</v>
      </c>
      <c r="K476" s="31">
        <v>61.5</v>
      </c>
      <c r="L476" s="31">
        <v>58</v>
      </c>
      <c r="M476" s="31">
        <v>279.83760000000001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635.20000000000005</v>
      </c>
      <c r="D477" s="36">
        <v>634.4666666666667</v>
      </c>
      <c r="E477" s="36">
        <v>629.23333333333335</v>
      </c>
      <c r="F477" s="36">
        <v>623.26666666666665</v>
      </c>
      <c r="G477" s="36">
        <v>618.0333333333333</v>
      </c>
      <c r="H477" s="36">
        <v>640.43333333333339</v>
      </c>
      <c r="I477" s="36">
        <v>645.66666666666674</v>
      </c>
      <c r="J477" s="36">
        <v>651.63333333333344</v>
      </c>
      <c r="K477" s="31">
        <v>639.70000000000005</v>
      </c>
      <c r="L477" s="31">
        <v>628.5</v>
      </c>
      <c r="M477" s="31">
        <v>3.9763700000000002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473.2</v>
      </c>
      <c r="D478" s="36">
        <v>471.73333333333335</v>
      </c>
      <c r="E478" s="36">
        <v>465.9666666666667</v>
      </c>
      <c r="F478" s="36">
        <v>458.73333333333335</v>
      </c>
      <c r="G478" s="36">
        <v>452.9666666666667</v>
      </c>
      <c r="H478" s="36">
        <v>478.9666666666667</v>
      </c>
      <c r="I478" s="36">
        <v>484.73333333333335</v>
      </c>
      <c r="J478" s="36">
        <v>491.9666666666667</v>
      </c>
      <c r="K478" s="31">
        <v>477.5</v>
      </c>
      <c r="L478" s="31">
        <v>464.5</v>
      </c>
      <c r="M478" s="31">
        <v>32.132930000000002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875.9</v>
      </c>
      <c r="D479" s="36">
        <v>883.11666666666679</v>
      </c>
      <c r="E479" s="36">
        <v>862.23333333333358</v>
      </c>
      <c r="F479" s="36">
        <v>848.56666666666683</v>
      </c>
      <c r="G479" s="36">
        <v>827.68333333333362</v>
      </c>
      <c r="H479" s="36">
        <v>896.78333333333353</v>
      </c>
      <c r="I479" s="36">
        <v>917.66666666666674</v>
      </c>
      <c r="J479" s="36">
        <v>931.33333333333348</v>
      </c>
      <c r="K479" s="31">
        <v>904</v>
      </c>
      <c r="L479" s="31">
        <v>869.45</v>
      </c>
      <c r="M479" s="31">
        <v>1.19292</v>
      </c>
      <c r="N479" s="1"/>
      <c r="O479" s="1"/>
    </row>
    <row r="480" spans="1:15" ht="12.75" customHeight="1">
      <c r="A480" s="33">
        <v>470</v>
      </c>
      <c r="B480" s="53" t="s">
        <v>900</v>
      </c>
      <c r="C480" s="31">
        <v>51.45</v>
      </c>
      <c r="D480" s="36">
        <v>51.516666666666673</v>
      </c>
      <c r="E480" s="36">
        <v>50.733333333333348</v>
      </c>
      <c r="F480" s="36">
        <v>50.016666666666673</v>
      </c>
      <c r="G480" s="36">
        <v>49.233333333333348</v>
      </c>
      <c r="H480" s="36">
        <v>52.233333333333348</v>
      </c>
      <c r="I480" s="36">
        <v>53.016666666666666</v>
      </c>
      <c r="J480" s="36">
        <v>53.733333333333348</v>
      </c>
      <c r="K480" s="31">
        <v>52.3</v>
      </c>
      <c r="L480" s="31">
        <v>50.8</v>
      </c>
      <c r="M480" s="31">
        <v>49.433500000000002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9641.0499999999993</v>
      </c>
      <c r="D481" s="36">
        <v>9695.7666666666664</v>
      </c>
      <c r="E481" s="36">
        <v>9477.2833333333328</v>
      </c>
      <c r="F481" s="36">
        <v>9313.5166666666664</v>
      </c>
      <c r="G481" s="36">
        <v>9095.0333333333328</v>
      </c>
      <c r="H481" s="36">
        <v>9859.5333333333328</v>
      </c>
      <c r="I481" s="36">
        <v>10078.016666666666</v>
      </c>
      <c r="J481" s="31">
        <v>10241.783333333333</v>
      </c>
      <c r="K481" s="31">
        <v>9914.25</v>
      </c>
      <c r="L481" s="31">
        <v>9532</v>
      </c>
      <c r="M481" s="53">
        <v>5.3482500000000002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155</v>
      </c>
      <c r="D482" s="36">
        <v>155.53333333333333</v>
      </c>
      <c r="E482" s="36">
        <v>152.46666666666667</v>
      </c>
      <c r="F482" s="36">
        <v>149.93333333333334</v>
      </c>
      <c r="G482" s="36">
        <v>146.86666666666667</v>
      </c>
      <c r="H482" s="36">
        <v>158.06666666666666</v>
      </c>
      <c r="I482" s="36">
        <v>161.13333333333333</v>
      </c>
      <c r="J482" s="31">
        <v>163.66666666666666</v>
      </c>
      <c r="K482" s="31">
        <v>158.6</v>
      </c>
      <c r="L482" s="31">
        <v>153</v>
      </c>
      <c r="M482" s="53">
        <v>274.99977999999999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1714.05</v>
      </c>
      <c r="D483" s="36">
        <v>1702.5666666666668</v>
      </c>
      <c r="E483" s="36">
        <v>1685.3833333333337</v>
      </c>
      <c r="F483" s="36">
        <v>1656.7166666666669</v>
      </c>
      <c r="G483" s="36">
        <v>1639.5333333333338</v>
      </c>
      <c r="H483" s="36">
        <v>1731.2333333333336</v>
      </c>
      <c r="I483" s="36">
        <v>1748.4166666666665</v>
      </c>
      <c r="J483" s="36">
        <v>1777.0833333333335</v>
      </c>
      <c r="K483" s="31">
        <v>1719.75</v>
      </c>
      <c r="L483" s="31">
        <v>1673.9</v>
      </c>
      <c r="M483" s="31">
        <v>1.4280999999999999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1153.3</v>
      </c>
      <c r="D484" s="36">
        <v>1144.6333333333332</v>
      </c>
      <c r="E484" s="36">
        <v>1131.7166666666665</v>
      </c>
      <c r="F484" s="36">
        <v>1110.1333333333332</v>
      </c>
      <c r="G484" s="36">
        <v>1097.2166666666665</v>
      </c>
      <c r="H484" s="36">
        <v>1166.2166666666665</v>
      </c>
      <c r="I484" s="36">
        <v>1179.1333333333334</v>
      </c>
      <c r="J484" s="31">
        <v>1200.7166666666665</v>
      </c>
      <c r="K484" s="31">
        <v>1157.55</v>
      </c>
      <c r="L484" s="31">
        <v>1123.05</v>
      </c>
      <c r="M484" s="53">
        <v>9.7450200000000002</v>
      </c>
      <c r="N484" s="1"/>
      <c r="O484" s="1"/>
    </row>
    <row r="485" spans="1:15" ht="12.75" customHeight="1">
      <c r="A485" s="33">
        <v>475</v>
      </c>
      <c r="B485" s="31" t="s">
        <v>901</v>
      </c>
      <c r="C485" s="31">
        <v>307.60000000000002</v>
      </c>
      <c r="D485" s="36">
        <v>310.18333333333334</v>
      </c>
      <c r="E485" s="36">
        <v>300.41666666666669</v>
      </c>
      <c r="F485" s="36">
        <v>293.23333333333335</v>
      </c>
      <c r="G485" s="36">
        <v>283.4666666666667</v>
      </c>
      <c r="H485" s="36">
        <v>317.36666666666667</v>
      </c>
      <c r="I485" s="36">
        <v>327.13333333333333</v>
      </c>
      <c r="J485" s="36">
        <v>334.31666666666666</v>
      </c>
      <c r="K485" s="31">
        <v>319.95</v>
      </c>
      <c r="L485" s="31">
        <v>303</v>
      </c>
      <c r="M485" s="31">
        <v>17.575310000000002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343.1</v>
      </c>
      <c r="D486" s="36">
        <v>339.86666666666667</v>
      </c>
      <c r="E486" s="36">
        <v>335.23333333333335</v>
      </c>
      <c r="F486" s="36">
        <v>327.36666666666667</v>
      </c>
      <c r="G486" s="36">
        <v>322.73333333333335</v>
      </c>
      <c r="H486" s="36">
        <v>347.73333333333335</v>
      </c>
      <c r="I486" s="36">
        <v>352.36666666666667</v>
      </c>
      <c r="J486" s="36">
        <v>360.23333333333335</v>
      </c>
      <c r="K486" s="31">
        <v>344.5</v>
      </c>
      <c r="L486" s="31">
        <v>332</v>
      </c>
      <c r="M486" s="31">
        <v>6.5827900000000001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1882</v>
      </c>
      <c r="D487" s="36">
        <v>1884.9833333333333</v>
      </c>
      <c r="E487" s="36">
        <v>1866.1166666666668</v>
      </c>
      <c r="F487" s="36">
        <v>1850.2333333333333</v>
      </c>
      <c r="G487" s="36">
        <v>1831.3666666666668</v>
      </c>
      <c r="H487" s="36">
        <v>1900.8666666666668</v>
      </c>
      <c r="I487" s="36">
        <v>1919.7333333333331</v>
      </c>
      <c r="J487" s="36">
        <v>1935.6166666666668</v>
      </c>
      <c r="K487" s="31">
        <v>1903.85</v>
      </c>
      <c r="L487" s="31">
        <v>1869.1</v>
      </c>
      <c r="M487" s="31">
        <v>0.11454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540.5</v>
      </c>
      <c r="D488" s="36">
        <v>543.83333333333337</v>
      </c>
      <c r="E488" s="36">
        <v>535.66666666666674</v>
      </c>
      <c r="F488" s="36">
        <v>530.83333333333337</v>
      </c>
      <c r="G488" s="36">
        <v>522.66666666666674</v>
      </c>
      <c r="H488" s="36">
        <v>548.66666666666674</v>
      </c>
      <c r="I488" s="36">
        <v>556.83333333333348</v>
      </c>
      <c r="J488" s="36">
        <v>561.66666666666674</v>
      </c>
      <c r="K488" s="31">
        <v>552</v>
      </c>
      <c r="L488" s="31">
        <v>539</v>
      </c>
      <c r="M488" s="31">
        <v>6.4418600000000001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415.4</v>
      </c>
      <c r="D489" s="36">
        <v>418.34999999999997</v>
      </c>
      <c r="E489" s="36">
        <v>407.74999999999994</v>
      </c>
      <c r="F489" s="36">
        <v>400.09999999999997</v>
      </c>
      <c r="G489" s="36">
        <v>389.49999999999994</v>
      </c>
      <c r="H489" s="36">
        <v>425.99999999999994</v>
      </c>
      <c r="I489" s="36">
        <v>436.59999999999997</v>
      </c>
      <c r="J489" s="36">
        <v>444.24999999999994</v>
      </c>
      <c r="K489" s="31">
        <v>428.95</v>
      </c>
      <c r="L489" s="31">
        <v>410.7</v>
      </c>
      <c r="M489" s="31">
        <v>3.8201499999999999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434.55</v>
      </c>
      <c r="D490" s="36">
        <v>433.93333333333334</v>
      </c>
      <c r="E490" s="36">
        <v>427.91666666666669</v>
      </c>
      <c r="F490" s="36">
        <v>421.28333333333336</v>
      </c>
      <c r="G490" s="36">
        <v>415.26666666666671</v>
      </c>
      <c r="H490" s="36">
        <v>440.56666666666666</v>
      </c>
      <c r="I490" s="36">
        <v>446.58333333333331</v>
      </c>
      <c r="J490" s="36">
        <v>453.21666666666664</v>
      </c>
      <c r="K490" s="31">
        <v>439.95</v>
      </c>
      <c r="L490" s="31">
        <v>427.3</v>
      </c>
      <c r="M490" s="31">
        <v>2.0025900000000001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492.5</v>
      </c>
      <c r="D491" s="36">
        <v>497.7</v>
      </c>
      <c r="E491" s="36">
        <v>484.79999999999995</v>
      </c>
      <c r="F491" s="36">
        <v>477.09999999999997</v>
      </c>
      <c r="G491" s="36">
        <v>464.19999999999993</v>
      </c>
      <c r="H491" s="36">
        <v>505.4</v>
      </c>
      <c r="I491" s="36">
        <v>518.29999999999995</v>
      </c>
      <c r="J491" s="36">
        <v>526</v>
      </c>
      <c r="K491" s="31">
        <v>510.6</v>
      </c>
      <c r="L491" s="31">
        <v>490</v>
      </c>
      <c r="M491" s="31">
        <v>3.7064699999999999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1433.85</v>
      </c>
      <c r="D492" s="36">
        <v>1414.5166666666667</v>
      </c>
      <c r="E492" s="36">
        <v>1381.3333333333333</v>
      </c>
      <c r="F492" s="36">
        <v>1328.8166666666666</v>
      </c>
      <c r="G492" s="36">
        <v>1295.6333333333332</v>
      </c>
      <c r="H492" s="36">
        <v>1467.0333333333333</v>
      </c>
      <c r="I492" s="36">
        <v>1500.2166666666667</v>
      </c>
      <c r="J492" s="36">
        <v>1552.7333333333333</v>
      </c>
      <c r="K492" s="31">
        <v>1447.7</v>
      </c>
      <c r="L492" s="31">
        <v>1362</v>
      </c>
      <c r="M492" s="31">
        <v>29.48329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980.8</v>
      </c>
      <c r="D493" s="36">
        <v>987.91666666666663</v>
      </c>
      <c r="E493" s="36">
        <v>961.93333333333328</v>
      </c>
      <c r="F493" s="36">
        <v>943.06666666666661</v>
      </c>
      <c r="G493" s="36">
        <v>917.08333333333326</v>
      </c>
      <c r="H493" s="36">
        <v>1006.7833333333333</v>
      </c>
      <c r="I493" s="36">
        <v>1032.7666666666667</v>
      </c>
      <c r="J493" s="36">
        <v>1051.6333333333332</v>
      </c>
      <c r="K493" s="31">
        <v>1013.9</v>
      </c>
      <c r="L493" s="31">
        <v>969.05</v>
      </c>
      <c r="M493" s="31">
        <v>2.0135800000000001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282.45</v>
      </c>
      <c r="D494" s="36">
        <v>282.23333333333335</v>
      </c>
      <c r="E494" s="36">
        <v>275.2166666666667</v>
      </c>
      <c r="F494" s="36">
        <v>267.98333333333335</v>
      </c>
      <c r="G494" s="36">
        <v>260.9666666666667</v>
      </c>
      <c r="H494" s="36">
        <v>289.4666666666667</v>
      </c>
      <c r="I494" s="36">
        <v>296.48333333333335</v>
      </c>
      <c r="J494" s="36">
        <v>303.7166666666667</v>
      </c>
      <c r="K494" s="31">
        <v>289.25</v>
      </c>
      <c r="L494" s="31">
        <v>275</v>
      </c>
      <c r="M494" s="31">
        <v>139.4443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622.6</v>
      </c>
      <c r="D495" s="36">
        <v>622.41666666666663</v>
      </c>
      <c r="E495" s="36">
        <v>611.43333333333328</v>
      </c>
      <c r="F495" s="36">
        <v>600.26666666666665</v>
      </c>
      <c r="G495" s="36">
        <v>589.2833333333333</v>
      </c>
      <c r="H495" s="36">
        <v>633.58333333333326</v>
      </c>
      <c r="I495" s="36">
        <v>644.56666666666661</v>
      </c>
      <c r="J495" s="36">
        <v>655.73333333333323</v>
      </c>
      <c r="K495" s="31">
        <v>633.4</v>
      </c>
      <c r="L495" s="31">
        <v>611.25</v>
      </c>
      <c r="M495" s="31">
        <v>1.50722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1614.65</v>
      </c>
      <c r="D496" s="36">
        <v>1621.4333333333332</v>
      </c>
      <c r="E496" s="36">
        <v>1605.0666666666664</v>
      </c>
      <c r="F496" s="36">
        <v>1595.4833333333331</v>
      </c>
      <c r="G496" s="36">
        <v>1579.1166666666663</v>
      </c>
      <c r="H496" s="36">
        <v>1631.0166666666664</v>
      </c>
      <c r="I496" s="36">
        <v>1647.3833333333332</v>
      </c>
      <c r="J496" s="36">
        <v>1656.9666666666665</v>
      </c>
      <c r="K496" s="31">
        <v>1637.8</v>
      </c>
      <c r="L496" s="31">
        <v>1611.85</v>
      </c>
      <c r="M496" s="31">
        <v>0.50622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14.1</v>
      </c>
      <c r="D497" s="36">
        <v>14.1</v>
      </c>
      <c r="E497" s="36">
        <v>13.799999999999999</v>
      </c>
      <c r="F497" s="36">
        <v>13.5</v>
      </c>
      <c r="G497" s="36">
        <v>13.2</v>
      </c>
      <c r="H497" s="36">
        <v>14.399999999999999</v>
      </c>
      <c r="I497" s="36">
        <v>14.7</v>
      </c>
      <c r="J497" s="36">
        <v>14.999999999999998</v>
      </c>
      <c r="K497" s="31">
        <v>14.4</v>
      </c>
      <c r="L497" s="31">
        <v>13.8</v>
      </c>
      <c r="M497" s="31">
        <v>3807.4352399999998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1061.95</v>
      </c>
      <c r="D498" s="36">
        <v>1061.0166666666667</v>
      </c>
      <c r="E498" s="36">
        <v>1044.3333333333333</v>
      </c>
      <c r="F498" s="36">
        <v>1026.7166666666667</v>
      </c>
      <c r="G498" s="36">
        <v>1010.0333333333333</v>
      </c>
      <c r="H498" s="36">
        <v>1078.6333333333332</v>
      </c>
      <c r="I498" s="36">
        <v>1095.3166666666666</v>
      </c>
      <c r="J498" s="36">
        <v>1112.9333333333332</v>
      </c>
      <c r="K498" s="31">
        <v>1077.7</v>
      </c>
      <c r="L498" s="31">
        <v>1043.4000000000001</v>
      </c>
      <c r="M498" s="31">
        <v>14.43427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537.95000000000005</v>
      </c>
      <c r="D499" s="36">
        <v>539.7166666666667</v>
      </c>
      <c r="E499" s="36">
        <v>525.43333333333339</v>
      </c>
      <c r="F499" s="36">
        <v>512.91666666666674</v>
      </c>
      <c r="G499" s="36">
        <v>498.63333333333344</v>
      </c>
      <c r="H499" s="36">
        <v>552.23333333333335</v>
      </c>
      <c r="I499" s="36">
        <v>566.51666666666665</v>
      </c>
      <c r="J499" s="36">
        <v>579.0333333333333</v>
      </c>
      <c r="K499" s="31">
        <v>554</v>
      </c>
      <c r="L499" s="31">
        <v>527.20000000000005</v>
      </c>
      <c r="M499" s="31">
        <v>5.1908099999999999</v>
      </c>
      <c r="N499" s="1"/>
      <c r="O499" s="1"/>
    </row>
    <row r="500" spans="1:15" ht="12.75" customHeight="1">
      <c r="A500" s="33">
        <v>490</v>
      </c>
      <c r="B500" s="53" t="s">
        <v>902</v>
      </c>
      <c r="C500" s="53">
        <v>146.15</v>
      </c>
      <c r="D500" s="36">
        <v>147.88333333333335</v>
      </c>
      <c r="E500" s="36">
        <v>142.9666666666667</v>
      </c>
      <c r="F500" s="36">
        <v>139.78333333333333</v>
      </c>
      <c r="G500" s="36">
        <v>134.86666666666667</v>
      </c>
      <c r="H500" s="36">
        <v>151.06666666666672</v>
      </c>
      <c r="I500" s="36">
        <v>155.98333333333341</v>
      </c>
      <c r="J500" s="36">
        <v>159.16666666666674</v>
      </c>
      <c r="K500" s="31">
        <v>152.80000000000001</v>
      </c>
      <c r="L500" s="31">
        <v>144.69999999999999</v>
      </c>
      <c r="M500" s="31">
        <v>16.363939999999999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768.85</v>
      </c>
      <c r="D501" s="36">
        <v>773.41666666666663</v>
      </c>
      <c r="E501" s="36">
        <v>758.43333333333328</v>
      </c>
      <c r="F501" s="36">
        <v>748.01666666666665</v>
      </c>
      <c r="G501" s="36">
        <v>733.0333333333333</v>
      </c>
      <c r="H501" s="36">
        <v>783.83333333333326</v>
      </c>
      <c r="I501" s="36">
        <v>798.81666666666661</v>
      </c>
      <c r="J501" s="36">
        <v>809.23333333333323</v>
      </c>
      <c r="K501" s="31">
        <v>788.4</v>
      </c>
      <c r="L501" s="31">
        <v>763</v>
      </c>
      <c r="M501" s="31">
        <v>5.3654400000000004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1246.8</v>
      </c>
      <c r="D502" s="36">
        <v>1242.9999999999998</v>
      </c>
      <c r="E502" s="36">
        <v>1227.1499999999996</v>
      </c>
      <c r="F502" s="36">
        <v>1207.4999999999998</v>
      </c>
      <c r="G502" s="36">
        <v>1191.6499999999996</v>
      </c>
      <c r="H502" s="36">
        <v>1262.6499999999996</v>
      </c>
      <c r="I502" s="36">
        <v>1278.4999999999995</v>
      </c>
      <c r="J502" s="36">
        <v>1298.1499999999996</v>
      </c>
      <c r="K502" s="31">
        <v>1258.8499999999999</v>
      </c>
      <c r="L502" s="31">
        <v>1223.3499999999999</v>
      </c>
      <c r="M502" s="31">
        <v>1.08467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513.15</v>
      </c>
      <c r="D503" s="36">
        <v>509.33333333333331</v>
      </c>
      <c r="E503" s="36">
        <v>503.81666666666661</v>
      </c>
      <c r="F503" s="36">
        <v>494.48333333333329</v>
      </c>
      <c r="G503" s="36">
        <v>488.96666666666658</v>
      </c>
      <c r="H503" s="36">
        <v>518.66666666666663</v>
      </c>
      <c r="I503" s="36">
        <v>524.18333333333339</v>
      </c>
      <c r="J503" s="31">
        <v>533.51666666666665</v>
      </c>
      <c r="K503" s="31">
        <v>514.85</v>
      </c>
      <c r="L503" s="31">
        <v>500</v>
      </c>
      <c r="M503" s="53">
        <v>55.459609999999998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23.6</v>
      </c>
      <c r="D504" s="36">
        <v>23.866666666666664</v>
      </c>
      <c r="E504" s="36">
        <v>23.233333333333327</v>
      </c>
      <c r="F504" s="36">
        <v>22.866666666666664</v>
      </c>
      <c r="G504" s="36">
        <v>22.233333333333327</v>
      </c>
      <c r="H504" s="36">
        <v>24.233333333333327</v>
      </c>
      <c r="I504" s="36">
        <v>24.86666666666666</v>
      </c>
      <c r="J504" s="31">
        <v>25.233333333333327</v>
      </c>
      <c r="K504" s="31">
        <v>24.5</v>
      </c>
      <c r="L504" s="31">
        <v>23.5</v>
      </c>
      <c r="M504" s="53">
        <v>3106.2540199999999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14442.55</v>
      </c>
      <c r="D505" s="36">
        <v>14525.199999999999</v>
      </c>
      <c r="E505" s="36">
        <v>14287.349999999999</v>
      </c>
      <c r="F505" s="36">
        <v>14132.15</v>
      </c>
      <c r="G505" s="36">
        <v>13894.3</v>
      </c>
      <c r="H505" s="36">
        <v>14680.399999999998</v>
      </c>
      <c r="I505" s="36">
        <v>14918.25</v>
      </c>
      <c r="J505" s="36">
        <v>15073.449999999997</v>
      </c>
      <c r="K505" s="31">
        <v>14763.05</v>
      </c>
      <c r="L505" s="31">
        <v>14370</v>
      </c>
      <c r="M505" s="31">
        <v>1.7049999999999999E-2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154.05000000000001</v>
      </c>
      <c r="D506" s="36">
        <v>153.45000000000002</v>
      </c>
      <c r="E506" s="36">
        <v>150.60000000000002</v>
      </c>
      <c r="F506" s="36">
        <v>147.15</v>
      </c>
      <c r="G506" s="36">
        <v>144.30000000000001</v>
      </c>
      <c r="H506" s="36">
        <v>156.90000000000003</v>
      </c>
      <c r="I506" s="36">
        <v>159.75</v>
      </c>
      <c r="J506" s="36">
        <v>163.20000000000005</v>
      </c>
      <c r="K506" s="31">
        <v>156.30000000000001</v>
      </c>
      <c r="L506" s="31">
        <v>150</v>
      </c>
      <c r="M506" s="31">
        <v>161.47540000000001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563.5</v>
      </c>
      <c r="D507" s="36">
        <v>553.06666666666672</v>
      </c>
      <c r="E507" s="36">
        <v>539.13333333333344</v>
      </c>
      <c r="F507" s="36">
        <v>514.76666666666677</v>
      </c>
      <c r="G507" s="36">
        <v>500.83333333333348</v>
      </c>
      <c r="H507" s="36">
        <v>577.43333333333339</v>
      </c>
      <c r="I507" s="36">
        <v>591.36666666666656</v>
      </c>
      <c r="J507" s="31">
        <v>615.73333333333335</v>
      </c>
      <c r="K507" s="31">
        <v>567</v>
      </c>
      <c r="L507" s="31">
        <v>528.70000000000005</v>
      </c>
      <c r="M507" s="53">
        <v>15.543559999999999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161.55000000000001</v>
      </c>
      <c r="D508" s="36">
        <v>161.15</v>
      </c>
      <c r="E508" s="36">
        <v>157.9</v>
      </c>
      <c r="F508" s="36">
        <v>154.25</v>
      </c>
      <c r="G508" s="36">
        <v>151</v>
      </c>
      <c r="H508" s="36">
        <v>164.8</v>
      </c>
      <c r="I508" s="36">
        <v>168.05</v>
      </c>
      <c r="J508" s="36">
        <v>171.70000000000002</v>
      </c>
      <c r="K508" s="31">
        <v>164.4</v>
      </c>
      <c r="L508" s="31">
        <v>157.5</v>
      </c>
      <c r="M508" s="31">
        <v>956.21547999999996</v>
      </c>
      <c r="N508" s="1"/>
      <c r="O508" s="1"/>
    </row>
    <row r="509" spans="1:15" ht="12.75" customHeight="1">
      <c r="A509" s="229">
        <v>499</v>
      </c>
      <c r="B509" s="230" t="s">
        <v>242</v>
      </c>
      <c r="C509" s="230">
        <v>961.85</v>
      </c>
      <c r="D509" s="231">
        <v>953.69999999999993</v>
      </c>
      <c r="E509" s="231">
        <v>942.49999999999989</v>
      </c>
      <c r="F509" s="231">
        <v>923.15</v>
      </c>
      <c r="G509" s="231">
        <v>911.94999999999993</v>
      </c>
      <c r="H509" s="231">
        <v>973.04999999999984</v>
      </c>
      <c r="I509" s="231">
        <v>984.24999999999989</v>
      </c>
      <c r="J509" s="231">
        <v>1003.5999999999998</v>
      </c>
      <c r="K509" s="232">
        <v>964.9</v>
      </c>
      <c r="L509" s="232">
        <v>934.35</v>
      </c>
      <c r="M509" s="232">
        <v>8.4011700000000005</v>
      </c>
      <c r="N509" s="1"/>
      <c r="O509" s="1"/>
    </row>
    <row r="510" spans="1:15" ht="12.75" customHeight="1">
      <c r="A510" s="245">
        <v>500</v>
      </c>
      <c r="B510" s="247" t="s">
        <v>549</v>
      </c>
      <c r="C510" s="247">
        <v>1576.95</v>
      </c>
      <c r="D510" s="248">
        <v>1579.6833333333334</v>
      </c>
      <c r="E510" s="248">
        <v>1559.4166666666667</v>
      </c>
      <c r="F510" s="248">
        <v>1541.8833333333334</v>
      </c>
      <c r="G510" s="248">
        <v>1521.6166666666668</v>
      </c>
      <c r="H510" s="248">
        <v>1597.2166666666667</v>
      </c>
      <c r="I510" s="248">
        <v>1617.4833333333331</v>
      </c>
      <c r="J510" s="248">
        <v>1635.0166666666667</v>
      </c>
      <c r="K510" s="245">
        <v>1599.95</v>
      </c>
      <c r="L510" s="245">
        <v>1562.15</v>
      </c>
      <c r="M510" s="245">
        <v>0.16117000000000001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85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45"/>
      <c r="B5" s="346"/>
      <c r="C5" s="345"/>
      <c r="D5" s="346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47" t="s">
        <v>552</v>
      </c>
      <c r="C7" s="347"/>
      <c r="D7" s="7">
        <f>Main!B10</f>
        <v>45358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45357</v>
      </c>
      <c r="B10" s="32">
        <v>513119</v>
      </c>
      <c r="C10" s="31" t="s">
        <v>1037</v>
      </c>
      <c r="D10" s="31" t="s">
        <v>1038</v>
      </c>
      <c r="E10" s="31" t="s">
        <v>562</v>
      </c>
      <c r="F10" s="84">
        <v>24990</v>
      </c>
      <c r="G10" s="32">
        <v>63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45357</v>
      </c>
      <c r="B11" s="32">
        <v>513119</v>
      </c>
      <c r="C11" s="31" t="s">
        <v>1037</v>
      </c>
      <c r="D11" s="31" t="s">
        <v>1039</v>
      </c>
      <c r="E11" s="31" t="s">
        <v>562</v>
      </c>
      <c r="F11" s="84">
        <v>27990</v>
      </c>
      <c r="G11" s="32">
        <v>66.900000000000006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45357</v>
      </c>
      <c r="B12" s="32">
        <v>513119</v>
      </c>
      <c r="C12" s="31" t="s">
        <v>1037</v>
      </c>
      <c r="D12" s="31" t="s">
        <v>1039</v>
      </c>
      <c r="E12" s="31" t="s">
        <v>561</v>
      </c>
      <c r="F12" s="84">
        <v>24984</v>
      </c>
      <c r="G12" s="32">
        <v>63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45357</v>
      </c>
      <c r="B13" s="32">
        <v>513119</v>
      </c>
      <c r="C13" s="31" t="s">
        <v>1037</v>
      </c>
      <c r="D13" s="31" t="s">
        <v>1003</v>
      </c>
      <c r="E13" s="31" t="s">
        <v>561</v>
      </c>
      <c r="F13" s="84">
        <v>15095</v>
      </c>
      <c r="G13" s="32">
        <v>67.11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45357</v>
      </c>
      <c r="B14" s="32">
        <v>531525</v>
      </c>
      <c r="C14" s="31" t="s">
        <v>1040</v>
      </c>
      <c r="D14" s="31" t="s">
        <v>1041</v>
      </c>
      <c r="E14" s="31" t="s">
        <v>561</v>
      </c>
      <c r="F14" s="84">
        <v>42000</v>
      </c>
      <c r="G14" s="32">
        <v>105.12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45357</v>
      </c>
      <c r="B15" s="32">
        <v>539277</v>
      </c>
      <c r="C15" s="31" t="s">
        <v>906</v>
      </c>
      <c r="D15" s="31" t="s">
        <v>985</v>
      </c>
      <c r="E15" s="31" t="s">
        <v>561</v>
      </c>
      <c r="F15" s="84">
        <v>500000</v>
      </c>
      <c r="G15" s="32">
        <v>0.73</v>
      </c>
      <c r="H15" s="32" t="s">
        <v>332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45357</v>
      </c>
      <c r="B16" s="32">
        <v>539277</v>
      </c>
      <c r="C16" s="31" t="s">
        <v>906</v>
      </c>
      <c r="D16" s="31" t="s">
        <v>985</v>
      </c>
      <c r="E16" s="31" t="s">
        <v>562</v>
      </c>
      <c r="F16" s="84">
        <v>8126222</v>
      </c>
      <c r="G16" s="32">
        <v>0.73</v>
      </c>
      <c r="H16" s="32" t="s">
        <v>332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45357</v>
      </c>
      <c r="B17" s="32">
        <v>544037</v>
      </c>
      <c r="C17" s="31" t="s">
        <v>1042</v>
      </c>
      <c r="D17" s="31" t="s">
        <v>1043</v>
      </c>
      <c r="E17" s="31" t="s">
        <v>562</v>
      </c>
      <c r="F17" s="84">
        <v>79000</v>
      </c>
      <c r="G17" s="32">
        <v>704.01</v>
      </c>
      <c r="H17" s="32" t="s">
        <v>332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45357</v>
      </c>
      <c r="B18" s="32">
        <v>531017</v>
      </c>
      <c r="C18" s="31" t="s">
        <v>1044</v>
      </c>
      <c r="D18" s="31" t="s">
        <v>1045</v>
      </c>
      <c r="E18" s="31" t="s">
        <v>561</v>
      </c>
      <c r="F18" s="84">
        <v>490</v>
      </c>
      <c r="G18" s="32">
        <v>21.5</v>
      </c>
      <c r="H18" s="32" t="s">
        <v>332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45357</v>
      </c>
      <c r="B19" s="32">
        <v>531017</v>
      </c>
      <c r="C19" s="31" t="s">
        <v>1044</v>
      </c>
      <c r="D19" s="31" t="s">
        <v>1045</v>
      </c>
      <c r="E19" s="31" t="s">
        <v>562</v>
      </c>
      <c r="F19" s="84">
        <v>30397</v>
      </c>
      <c r="G19" s="32">
        <v>21.5</v>
      </c>
      <c r="H19" s="32" t="s">
        <v>332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45357</v>
      </c>
      <c r="B20" s="32">
        <v>531017</v>
      </c>
      <c r="C20" s="31" t="s">
        <v>1044</v>
      </c>
      <c r="D20" s="31" t="s">
        <v>1046</v>
      </c>
      <c r="E20" s="31" t="s">
        <v>561</v>
      </c>
      <c r="F20" s="84">
        <v>29700</v>
      </c>
      <c r="G20" s="32">
        <v>21.5</v>
      </c>
      <c r="H20" s="32" t="s">
        <v>332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45357</v>
      </c>
      <c r="B21" s="32">
        <v>539946</v>
      </c>
      <c r="C21" s="31" t="s">
        <v>1047</v>
      </c>
      <c r="D21" s="31" t="s">
        <v>1048</v>
      </c>
      <c r="E21" s="31" t="s">
        <v>562</v>
      </c>
      <c r="F21" s="84">
        <v>14440</v>
      </c>
      <c r="G21" s="32">
        <v>40.01</v>
      </c>
      <c r="H21" s="32" t="s">
        <v>332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45357</v>
      </c>
      <c r="B22" s="32">
        <v>543333</v>
      </c>
      <c r="C22" s="31" t="s">
        <v>1049</v>
      </c>
      <c r="D22" s="31" t="s">
        <v>1050</v>
      </c>
      <c r="E22" s="31" t="s">
        <v>562</v>
      </c>
      <c r="F22" s="84">
        <v>316000</v>
      </c>
      <c r="G22" s="32">
        <v>738.5</v>
      </c>
      <c r="H22" s="32" t="s">
        <v>332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45357</v>
      </c>
      <c r="B23" s="32">
        <v>543333</v>
      </c>
      <c r="C23" s="31" t="s">
        <v>1049</v>
      </c>
      <c r="D23" s="31" t="s">
        <v>1051</v>
      </c>
      <c r="E23" s="31" t="s">
        <v>562</v>
      </c>
      <c r="F23" s="84">
        <v>632000</v>
      </c>
      <c r="G23" s="32">
        <v>738.5</v>
      </c>
      <c r="H23" s="32" t="s">
        <v>332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45357</v>
      </c>
      <c r="B24" s="32">
        <v>543333</v>
      </c>
      <c r="C24" s="31" t="s">
        <v>1049</v>
      </c>
      <c r="D24" s="31" t="s">
        <v>1052</v>
      </c>
      <c r="E24" s="31" t="s">
        <v>561</v>
      </c>
      <c r="F24" s="84">
        <v>271000</v>
      </c>
      <c r="G24" s="32">
        <v>738.5</v>
      </c>
      <c r="H24" s="32" t="s">
        <v>332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45357</v>
      </c>
      <c r="B25" s="32">
        <v>543333</v>
      </c>
      <c r="C25" s="31" t="s">
        <v>1049</v>
      </c>
      <c r="D25" s="31" t="s">
        <v>1053</v>
      </c>
      <c r="E25" s="31" t="s">
        <v>561</v>
      </c>
      <c r="F25" s="84">
        <v>340000</v>
      </c>
      <c r="G25" s="32">
        <v>738.5</v>
      </c>
      <c r="H25" s="32" t="s">
        <v>332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45357</v>
      </c>
      <c r="B26" s="32">
        <v>543333</v>
      </c>
      <c r="C26" s="31" t="s">
        <v>1049</v>
      </c>
      <c r="D26" s="31" t="s">
        <v>1053</v>
      </c>
      <c r="E26" s="31" t="s">
        <v>561</v>
      </c>
      <c r="F26" s="84">
        <v>337000</v>
      </c>
      <c r="G26" s="32">
        <v>738.5</v>
      </c>
      <c r="H26" s="32" t="s">
        <v>332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45357</v>
      </c>
      <c r="B27" s="32">
        <v>539598</v>
      </c>
      <c r="C27" s="31" t="s">
        <v>986</v>
      </c>
      <c r="D27" s="31" t="s">
        <v>988</v>
      </c>
      <c r="E27" s="31" t="s">
        <v>562</v>
      </c>
      <c r="F27" s="84">
        <v>68171</v>
      </c>
      <c r="G27" s="32">
        <v>151.88</v>
      </c>
      <c r="H27" s="32" t="s">
        <v>332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45357</v>
      </c>
      <c r="B28" s="32">
        <v>539598</v>
      </c>
      <c r="C28" s="31" t="s">
        <v>986</v>
      </c>
      <c r="D28" s="31" t="s">
        <v>989</v>
      </c>
      <c r="E28" s="31" t="s">
        <v>562</v>
      </c>
      <c r="F28" s="84">
        <v>65800</v>
      </c>
      <c r="G28" s="32">
        <v>152.46</v>
      </c>
      <c r="H28" s="32" t="s">
        <v>332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45357</v>
      </c>
      <c r="B29" s="32">
        <v>539598</v>
      </c>
      <c r="C29" s="31" t="s">
        <v>986</v>
      </c>
      <c r="D29" s="31" t="s">
        <v>1054</v>
      </c>
      <c r="E29" s="31" t="s">
        <v>561</v>
      </c>
      <c r="F29" s="84">
        <v>133971</v>
      </c>
      <c r="G29" s="32">
        <v>152.16</v>
      </c>
      <c r="H29" s="32" t="s">
        <v>332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45357</v>
      </c>
      <c r="B30" s="32">
        <v>512379</v>
      </c>
      <c r="C30" s="31" t="s">
        <v>1055</v>
      </c>
      <c r="D30" s="31" t="s">
        <v>1056</v>
      </c>
      <c r="E30" s="31" t="s">
        <v>561</v>
      </c>
      <c r="F30" s="84">
        <v>2285704</v>
      </c>
      <c r="G30" s="32">
        <v>18.86</v>
      </c>
      <c r="H30" s="32" t="s">
        <v>332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45357</v>
      </c>
      <c r="B31" s="32">
        <v>512379</v>
      </c>
      <c r="C31" s="31" t="s">
        <v>1055</v>
      </c>
      <c r="D31" s="31" t="s">
        <v>1056</v>
      </c>
      <c r="E31" s="31" t="s">
        <v>562</v>
      </c>
      <c r="F31" s="84">
        <v>2458327</v>
      </c>
      <c r="G31" s="32">
        <v>18.940000000000001</v>
      </c>
      <c r="H31" s="32" t="s">
        <v>332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45357</v>
      </c>
      <c r="B32" s="32">
        <v>539596</v>
      </c>
      <c r="C32" s="31" t="s">
        <v>991</v>
      </c>
      <c r="D32" s="31" t="s">
        <v>1057</v>
      </c>
      <c r="E32" s="31" t="s">
        <v>561</v>
      </c>
      <c r="F32" s="84">
        <v>200000</v>
      </c>
      <c r="G32" s="32">
        <v>24.67</v>
      </c>
      <c r="H32" s="32" t="s">
        <v>332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45357</v>
      </c>
      <c r="B33" s="32">
        <v>539596</v>
      </c>
      <c r="C33" s="31" t="s">
        <v>991</v>
      </c>
      <c r="D33" s="31" t="s">
        <v>1058</v>
      </c>
      <c r="E33" s="31" t="s">
        <v>561</v>
      </c>
      <c r="F33" s="84">
        <v>51500</v>
      </c>
      <c r="G33" s="32">
        <v>24.26</v>
      </c>
      <c r="H33" s="32" t="s">
        <v>332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45357</v>
      </c>
      <c r="B34" s="32">
        <v>539596</v>
      </c>
      <c r="C34" s="31" t="s">
        <v>991</v>
      </c>
      <c r="D34" s="31" t="s">
        <v>1059</v>
      </c>
      <c r="E34" s="31" t="s">
        <v>561</v>
      </c>
      <c r="F34" s="84">
        <v>56725</v>
      </c>
      <c r="G34" s="32">
        <v>23.97</v>
      </c>
      <c r="H34" s="32" t="s">
        <v>332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45357</v>
      </c>
      <c r="B35" s="32">
        <v>539596</v>
      </c>
      <c r="C35" s="31" t="s">
        <v>991</v>
      </c>
      <c r="D35" s="31" t="s">
        <v>1060</v>
      </c>
      <c r="E35" s="31" t="s">
        <v>562</v>
      </c>
      <c r="F35" s="84">
        <v>87774</v>
      </c>
      <c r="G35" s="32">
        <v>24.21</v>
      </c>
      <c r="H35" s="32" t="s">
        <v>332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45357</v>
      </c>
      <c r="B36" s="32">
        <v>539596</v>
      </c>
      <c r="C36" s="31" t="s">
        <v>991</v>
      </c>
      <c r="D36" s="31" t="s">
        <v>1061</v>
      </c>
      <c r="E36" s="31" t="s">
        <v>562</v>
      </c>
      <c r="F36" s="84">
        <v>98000</v>
      </c>
      <c r="G36" s="32">
        <v>24.67</v>
      </c>
      <c r="H36" s="32" t="s">
        <v>332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45357</v>
      </c>
      <c r="B37" s="32">
        <v>539596</v>
      </c>
      <c r="C37" s="31" t="s">
        <v>991</v>
      </c>
      <c r="D37" s="31" t="s">
        <v>1062</v>
      </c>
      <c r="E37" s="31" t="s">
        <v>562</v>
      </c>
      <c r="F37" s="84">
        <v>50000</v>
      </c>
      <c r="G37" s="32">
        <v>24.67</v>
      </c>
      <c r="H37" s="32" t="s">
        <v>332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45357</v>
      </c>
      <c r="B38" s="32">
        <v>539596</v>
      </c>
      <c r="C38" s="31" t="s">
        <v>991</v>
      </c>
      <c r="D38" s="31" t="s">
        <v>1063</v>
      </c>
      <c r="E38" s="31" t="s">
        <v>562</v>
      </c>
      <c r="F38" s="84">
        <v>30000</v>
      </c>
      <c r="G38" s="32">
        <v>24.67</v>
      </c>
      <c r="H38" s="32" t="s">
        <v>332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45357</v>
      </c>
      <c r="B39" s="32">
        <v>539596</v>
      </c>
      <c r="C39" s="31" t="s">
        <v>991</v>
      </c>
      <c r="D39" s="31" t="s">
        <v>1064</v>
      </c>
      <c r="E39" s="31" t="s">
        <v>562</v>
      </c>
      <c r="F39" s="84">
        <v>29900</v>
      </c>
      <c r="G39" s="32">
        <v>24.67</v>
      </c>
      <c r="H39" s="32" t="s">
        <v>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45357</v>
      </c>
      <c r="B40" s="32">
        <v>543594</v>
      </c>
      <c r="C40" s="31" t="s">
        <v>992</v>
      </c>
      <c r="D40" s="31" t="s">
        <v>994</v>
      </c>
      <c r="E40" s="31" t="s">
        <v>561</v>
      </c>
      <c r="F40" s="84">
        <v>231000</v>
      </c>
      <c r="G40" s="32">
        <v>12.61</v>
      </c>
      <c r="H40" s="32" t="s">
        <v>332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45357</v>
      </c>
      <c r="B41" s="32">
        <v>543594</v>
      </c>
      <c r="C41" s="31" t="s">
        <v>992</v>
      </c>
      <c r="D41" s="31" t="s">
        <v>993</v>
      </c>
      <c r="E41" s="31" t="s">
        <v>562</v>
      </c>
      <c r="F41" s="84">
        <v>201000</v>
      </c>
      <c r="G41" s="32">
        <v>12.62</v>
      </c>
      <c r="H41" s="32" t="s">
        <v>332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45357</v>
      </c>
      <c r="B42" s="32">
        <v>539216</v>
      </c>
      <c r="C42" s="31" t="s">
        <v>1065</v>
      </c>
      <c r="D42" s="31" t="s">
        <v>1066</v>
      </c>
      <c r="E42" s="31" t="s">
        <v>562</v>
      </c>
      <c r="F42" s="84">
        <v>4500000</v>
      </c>
      <c r="G42" s="32">
        <v>7.01</v>
      </c>
      <c r="H42" s="32" t="s">
        <v>332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45357</v>
      </c>
      <c r="B43" s="32">
        <v>539216</v>
      </c>
      <c r="C43" s="31" t="s">
        <v>1065</v>
      </c>
      <c r="D43" s="31" t="s">
        <v>1067</v>
      </c>
      <c r="E43" s="31" t="s">
        <v>562</v>
      </c>
      <c r="F43" s="84">
        <v>4500000</v>
      </c>
      <c r="G43" s="32">
        <v>7.01</v>
      </c>
      <c r="H43" s="32" t="s">
        <v>332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45357</v>
      </c>
      <c r="B44" s="32">
        <v>539216</v>
      </c>
      <c r="C44" s="31" t="s">
        <v>1065</v>
      </c>
      <c r="D44" s="31" t="s">
        <v>948</v>
      </c>
      <c r="E44" s="31" t="s">
        <v>561</v>
      </c>
      <c r="F44" s="84">
        <v>1400000</v>
      </c>
      <c r="G44" s="32">
        <v>7</v>
      </c>
      <c r="H44" s="32" t="s">
        <v>332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45357</v>
      </c>
      <c r="B45" s="32">
        <v>539216</v>
      </c>
      <c r="C45" s="31" t="s">
        <v>1065</v>
      </c>
      <c r="D45" s="31" t="s">
        <v>1068</v>
      </c>
      <c r="E45" s="31" t="s">
        <v>561</v>
      </c>
      <c r="F45" s="84">
        <v>1300000</v>
      </c>
      <c r="G45" s="32">
        <v>7.01</v>
      </c>
      <c r="H45" s="32" t="s">
        <v>332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45357</v>
      </c>
      <c r="B46" s="32">
        <v>530469</v>
      </c>
      <c r="C46" s="31" t="s">
        <v>1069</v>
      </c>
      <c r="D46" s="31" t="s">
        <v>1070</v>
      </c>
      <c r="E46" s="31" t="s">
        <v>562</v>
      </c>
      <c r="F46" s="84">
        <v>22500</v>
      </c>
      <c r="G46" s="32">
        <v>13.86</v>
      </c>
      <c r="H46" s="32" t="s">
        <v>332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45357</v>
      </c>
      <c r="B47" s="32">
        <v>539692</v>
      </c>
      <c r="C47" s="31" t="s">
        <v>1071</v>
      </c>
      <c r="D47" s="31" t="s">
        <v>1072</v>
      </c>
      <c r="E47" s="31" t="s">
        <v>562</v>
      </c>
      <c r="F47" s="84">
        <v>22732</v>
      </c>
      <c r="G47" s="32">
        <v>20.22</v>
      </c>
      <c r="H47" s="32" t="s">
        <v>332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5" customHeight="1">
      <c r="A48" s="83">
        <v>45357</v>
      </c>
      <c r="B48" s="32">
        <v>524522</v>
      </c>
      <c r="C48" s="31" t="s">
        <v>1073</v>
      </c>
      <c r="D48" s="31" t="s">
        <v>1074</v>
      </c>
      <c r="E48" s="31" t="s">
        <v>561</v>
      </c>
      <c r="F48" s="84">
        <v>50365</v>
      </c>
      <c r="G48" s="32">
        <v>52.58</v>
      </c>
      <c r="H48" s="32" t="s">
        <v>332</v>
      </c>
    </row>
    <row r="49" spans="1:8" ht="15" customHeight="1">
      <c r="A49" s="83">
        <v>45357</v>
      </c>
      <c r="B49" s="32">
        <v>524522</v>
      </c>
      <c r="C49" s="31" t="s">
        <v>1073</v>
      </c>
      <c r="D49" s="31" t="s">
        <v>1074</v>
      </c>
      <c r="E49" s="31" t="s">
        <v>562</v>
      </c>
      <c r="F49" s="84">
        <v>24263</v>
      </c>
      <c r="G49" s="32">
        <v>53.09</v>
      </c>
      <c r="H49" s="32" t="s">
        <v>332</v>
      </c>
    </row>
    <row r="50" spans="1:8" ht="15" customHeight="1">
      <c r="A50" s="83">
        <v>45357</v>
      </c>
      <c r="B50" s="32">
        <v>543207</v>
      </c>
      <c r="C50" s="31" t="s">
        <v>1075</v>
      </c>
      <c r="D50" s="31" t="s">
        <v>1076</v>
      </c>
      <c r="E50" s="31" t="s">
        <v>561</v>
      </c>
      <c r="F50" s="84">
        <v>58000</v>
      </c>
      <c r="G50" s="32">
        <v>11.71</v>
      </c>
      <c r="H50" s="32" t="s">
        <v>332</v>
      </c>
    </row>
    <row r="51" spans="1:8" ht="15" customHeight="1">
      <c r="A51" s="83">
        <v>45357</v>
      </c>
      <c r="B51" s="32">
        <v>542206</v>
      </c>
      <c r="C51" s="31" t="s">
        <v>1077</v>
      </c>
      <c r="D51" s="31" t="s">
        <v>1078</v>
      </c>
      <c r="E51" s="31" t="s">
        <v>561</v>
      </c>
      <c r="F51" s="84">
        <v>600000</v>
      </c>
      <c r="G51" s="32">
        <v>4.3600000000000003</v>
      </c>
      <c r="H51" s="32" t="s">
        <v>332</v>
      </c>
    </row>
    <row r="52" spans="1:8" ht="15" customHeight="1">
      <c r="A52" s="83">
        <v>45357</v>
      </c>
      <c r="B52" s="32">
        <v>543522</v>
      </c>
      <c r="C52" s="31" t="s">
        <v>1079</v>
      </c>
      <c r="D52" s="31" t="s">
        <v>1080</v>
      </c>
      <c r="E52" s="31" t="s">
        <v>561</v>
      </c>
      <c r="F52" s="84">
        <v>78000</v>
      </c>
      <c r="G52" s="32">
        <v>50.18</v>
      </c>
      <c r="H52" s="32" t="s">
        <v>332</v>
      </c>
    </row>
    <row r="53" spans="1:8" ht="15" customHeight="1">
      <c r="A53" s="83">
        <v>45357</v>
      </c>
      <c r="B53" s="32">
        <v>541206</v>
      </c>
      <c r="C53" s="31" t="s">
        <v>1081</v>
      </c>
      <c r="D53" s="31" t="s">
        <v>990</v>
      </c>
      <c r="E53" s="31" t="s">
        <v>561</v>
      </c>
      <c r="F53" s="84">
        <v>126000</v>
      </c>
      <c r="G53" s="32">
        <v>60.66</v>
      </c>
      <c r="H53" s="32" t="s">
        <v>332</v>
      </c>
    </row>
    <row r="54" spans="1:8" ht="15" customHeight="1">
      <c r="A54" s="83">
        <v>45357</v>
      </c>
      <c r="B54" s="32">
        <v>541703</v>
      </c>
      <c r="C54" s="31" t="s">
        <v>1082</v>
      </c>
      <c r="D54" s="31" t="s">
        <v>1083</v>
      </c>
      <c r="E54" s="31" t="s">
        <v>561</v>
      </c>
      <c r="F54" s="84">
        <v>16000</v>
      </c>
      <c r="G54" s="32">
        <v>25</v>
      </c>
      <c r="H54" s="32" t="s">
        <v>332</v>
      </c>
    </row>
    <row r="55" spans="1:8" ht="15" customHeight="1">
      <c r="A55" s="83">
        <v>45357</v>
      </c>
      <c r="B55" s="32">
        <v>530951</v>
      </c>
      <c r="C55" s="31" t="s">
        <v>995</v>
      </c>
      <c r="D55" s="31" t="s">
        <v>996</v>
      </c>
      <c r="E55" s="31" t="s">
        <v>561</v>
      </c>
      <c r="F55" s="84">
        <v>450</v>
      </c>
      <c r="G55" s="32">
        <v>151.69999999999999</v>
      </c>
      <c r="H55" s="32" t="s">
        <v>332</v>
      </c>
    </row>
    <row r="56" spans="1:8" ht="15" customHeight="1">
      <c r="A56" s="83">
        <v>45357</v>
      </c>
      <c r="B56" s="32">
        <v>530951</v>
      </c>
      <c r="C56" s="31" t="s">
        <v>995</v>
      </c>
      <c r="D56" s="31" t="s">
        <v>996</v>
      </c>
      <c r="E56" s="31" t="s">
        <v>562</v>
      </c>
      <c r="F56" s="84">
        <v>42844</v>
      </c>
      <c r="G56" s="32">
        <v>158.25</v>
      </c>
      <c r="H56" s="32" t="s">
        <v>332</v>
      </c>
    </row>
    <row r="57" spans="1:8" ht="15" customHeight="1">
      <c r="A57" s="83">
        <v>45357</v>
      </c>
      <c r="B57" s="32">
        <v>519191</v>
      </c>
      <c r="C57" s="31" t="s">
        <v>1084</v>
      </c>
      <c r="D57" s="31" t="s">
        <v>1076</v>
      </c>
      <c r="E57" s="31" t="s">
        <v>561</v>
      </c>
      <c r="F57" s="84">
        <v>164450</v>
      </c>
      <c r="G57" s="32">
        <v>14.07</v>
      </c>
      <c r="H57" s="32" t="s">
        <v>332</v>
      </c>
    </row>
    <row r="58" spans="1:8" ht="15" customHeight="1">
      <c r="A58" s="83">
        <v>45357</v>
      </c>
      <c r="B58" s="32">
        <v>519191</v>
      </c>
      <c r="C58" s="31" t="s">
        <v>1084</v>
      </c>
      <c r="D58" s="31" t="s">
        <v>1085</v>
      </c>
      <c r="E58" s="31" t="s">
        <v>562</v>
      </c>
      <c r="F58" s="84">
        <v>93659</v>
      </c>
      <c r="G58" s="32">
        <v>14.14</v>
      </c>
      <c r="H58" s="32" t="s">
        <v>332</v>
      </c>
    </row>
    <row r="59" spans="1:8" ht="15" customHeight="1">
      <c r="A59" s="83">
        <v>45357</v>
      </c>
      <c r="B59" s="32">
        <v>512115</v>
      </c>
      <c r="C59" s="31" t="s">
        <v>1086</v>
      </c>
      <c r="D59" s="31" t="s">
        <v>1087</v>
      </c>
      <c r="E59" s="31" t="s">
        <v>562</v>
      </c>
      <c r="F59" s="84">
        <v>54837</v>
      </c>
      <c r="G59" s="32">
        <v>145.30000000000001</v>
      </c>
      <c r="H59" s="32" t="s">
        <v>332</v>
      </c>
    </row>
    <row r="60" spans="1:8" ht="15" customHeight="1">
      <c r="A60" s="83">
        <v>45357</v>
      </c>
      <c r="B60" s="32">
        <v>530617</v>
      </c>
      <c r="C60" s="31" t="s">
        <v>1088</v>
      </c>
      <c r="D60" s="31" t="s">
        <v>1089</v>
      </c>
      <c r="E60" s="31" t="s">
        <v>561</v>
      </c>
      <c r="F60" s="84">
        <v>35000</v>
      </c>
      <c r="G60" s="32">
        <v>61.25</v>
      </c>
      <c r="H60" s="32" t="s">
        <v>332</v>
      </c>
    </row>
    <row r="61" spans="1:8" ht="15" customHeight="1">
      <c r="A61" s="83">
        <v>45357</v>
      </c>
      <c r="B61" s="32">
        <v>530617</v>
      </c>
      <c r="C61" s="31" t="s">
        <v>1088</v>
      </c>
      <c r="D61" s="31" t="s">
        <v>1090</v>
      </c>
      <c r="E61" s="31" t="s">
        <v>562</v>
      </c>
      <c r="F61" s="84">
        <v>35000</v>
      </c>
      <c r="G61" s="32">
        <v>61.25</v>
      </c>
      <c r="H61" s="32" t="s">
        <v>332</v>
      </c>
    </row>
    <row r="62" spans="1:8" ht="15" customHeight="1">
      <c r="A62" s="83">
        <v>45357</v>
      </c>
      <c r="B62" s="32">
        <v>543537</v>
      </c>
      <c r="C62" s="31" t="s">
        <v>997</v>
      </c>
      <c r="D62" s="31" t="s">
        <v>998</v>
      </c>
      <c r="E62" s="31" t="s">
        <v>562</v>
      </c>
      <c r="F62" s="84">
        <v>30000</v>
      </c>
      <c r="G62" s="32">
        <v>130</v>
      </c>
      <c r="H62" s="32" t="s">
        <v>332</v>
      </c>
    </row>
    <row r="63" spans="1:8" ht="15" customHeight="1">
      <c r="A63" s="83">
        <v>45357</v>
      </c>
      <c r="B63" s="32">
        <v>540269</v>
      </c>
      <c r="C63" s="31" t="s">
        <v>999</v>
      </c>
      <c r="D63" s="31" t="s">
        <v>1091</v>
      </c>
      <c r="E63" s="31" t="s">
        <v>562</v>
      </c>
      <c r="F63" s="84">
        <v>90000</v>
      </c>
      <c r="G63" s="32">
        <v>13.15</v>
      </c>
      <c r="H63" s="32" t="s">
        <v>332</v>
      </c>
    </row>
    <row r="64" spans="1:8" ht="15" customHeight="1">
      <c r="A64" s="83">
        <v>45357</v>
      </c>
      <c r="B64" s="32">
        <v>540269</v>
      </c>
      <c r="C64" s="31" t="s">
        <v>999</v>
      </c>
      <c r="D64" s="31" t="s">
        <v>1000</v>
      </c>
      <c r="E64" s="31" t="s">
        <v>561</v>
      </c>
      <c r="F64" s="84">
        <v>90000</v>
      </c>
      <c r="G64" s="32">
        <v>13.15</v>
      </c>
      <c r="H64" s="32" t="s">
        <v>332</v>
      </c>
    </row>
    <row r="65" spans="1:8" ht="15" customHeight="1">
      <c r="A65" s="83">
        <v>45357</v>
      </c>
      <c r="B65" s="32">
        <v>531982</v>
      </c>
      <c r="C65" s="31" t="s">
        <v>1092</v>
      </c>
      <c r="D65" s="31" t="s">
        <v>1093</v>
      </c>
      <c r="E65" s="31" t="s">
        <v>562</v>
      </c>
      <c r="F65" s="84">
        <v>60000</v>
      </c>
      <c r="G65" s="32">
        <v>49.13</v>
      </c>
      <c r="H65" s="32" t="s">
        <v>332</v>
      </c>
    </row>
    <row r="66" spans="1:8" ht="15" customHeight="1">
      <c r="A66" s="83">
        <v>45357</v>
      </c>
      <c r="B66" s="32">
        <v>544035</v>
      </c>
      <c r="C66" s="31" t="s">
        <v>951</v>
      </c>
      <c r="D66" s="31" t="s">
        <v>1094</v>
      </c>
      <c r="E66" s="31" t="s">
        <v>561</v>
      </c>
      <c r="F66" s="84">
        <v>136000</v>
      </c>
      <c r="G66" s="32">
        <v>70</v>
      </c>
      <c r="H66" s="32" t="s">
        <v>332</v>
      </c>
    </row>
    <row r="67" spans="1:8" ht="15" customHeight="1">
      <c r="A67" s="83">
        <v>45357</v>
      </c>
      <c r="B67" s="32">
        <v>544035</v>
      </c>
      <c r="C67" s="31" t="s">
        <v>951</v>
      </c>
      <c r="D67" s="31" t="s">
        <v>1095</v>
      </c>
      <c r="E67" s="31" t="s">
        <v>562</v>
      </c>
      <c r="F67" s="84">
        <v>136000</v>
      </c>
      <c r="G67" s="32">
        <v>70</v>
      </c>
      <c r="H67" s="32" t="s">
        <v>332</v>
      </c>
    </row>
    <row r="68" spans="1:8" ht="15" customHeight="1">
      <c r="A68" s="83">
        <v>45357</v>
      </c>
      <c r="B68" s="32">
        <v>530565</v>
      </c>
      <c r="C68" s="31" t="s">
        <v>1096</v>
      </c>
      <c r="D68" s="31" t="s">
        <v>947</v>
      </c>
      <c r="E68" s="31" t="s">
        <v>562</v>
      </c>
      <c r="F68" s="84">
        <v>31091</v>
      </c>
      <c r="G68" s="32">
        <v>147.80000000000001</v>
      </c>
      <c r="H68" s="32" t="s">
        <v>332</v>
      </c>
    </row>
    <row r="69" spans="1:8" ht="15" customHeight="1">
      <c r="A69" s="83">
        <v>45357</v>
      </c>
      <c r="B69" s="32">
        <v>530565</v>
      </c>
      <c r="C69" s="31" t="s">
        <v>1096</v>
      </c>
      <c r="D69" s="31" t="s">
        <v>1097</v>
      </c>
      <c r="E69" s="31" t="s">
        <v>561</v>
      </c>
      <c r="F69" s="84">
        <v>67000</v>
      </c>
      <c r="G69" s="32">
        <v>147.80000000000001</v>
      </c>
      <c r="H69" s="32" t="s">
        <v>332</v>
      </c>
    </row>
    <row r="70" spans="1:8" ht="15" customHeight="1">
      <c r="A70" s="83">
        <v>45357</v>
      </c>
      <c r="B70" s="32">
        <v>530565</v>
      </c>
      <c r="C70" s="31" t="s">
        <v>1096</v>
      </c>
      <c r="D70" s="31" t="s">
        <v>1098</v>
      </c>
      <c r="E70" s="31" t="s">
        <v>561</v>
      </c>
      <c r="F70" s="84">
        <v>35000</v>
      </c>
      <c r="G70" s="32">
        <v>147.80000000000001</v>
      </c>
      <c r="H70" s="32" t="s">
        <v>332</v>
      </c>
    </row>
    <row r="71" spans="1:8" ht="15" customHeight="1">
      <c r="A71" s="83">
        <v>45357</v>
      </c>
      <c r="B71" s="32">
        <v>506003</v>
      </c>
      <c r="C71" s="31" t="s">
        <v>1099</v>
      </c>
      <c r="D71" s="31" t="s">
        <v>1100</v>
      </c>
      <c r="E71" s="31" t="s">
        <v>561</v>
      </c>
      <c r="F71" s="84">
        <v>40000</v>
      </c>
      <c r="G71" s="32">
        <v>63.26</v>
      </c>
      <c r="H71" s="32" t="s">
        <v>332</v>
      </c>
    </row>
    <row r="72" spans="1:8" ht="15" customHeight="1">
      <c r="A72" s="83">
        <v>45357</v>
      </c>
      <c r="B72" s="32">
        <v>526133</v>
      </c>
      <c r="C72" s="31" t="s">
        <v>1101</v>
      </c>
      <c r="D72" s="31" t="s">
        <v>987</v>
      </c>
      <c r="E72" s="31" t="s">
        <v>562</v>
      </c>
      <c r="F72" s="84">
        <v>114000</v>
      </c>
      <c r="G72" s="32">
        <v>12.98</v>
      </c>
      <c r="H72" s="32" t="s">
        <v>332</v>
      </c>
    </row>
    <row r="73" spans="1:8" ht="15" customHeight="1">
      <c r="A73" s="83">
        <v>45357</v>
      </c>
      <c r="B73" s="32">
        <v>526133</v>
      </c>
      <c r="C73" s="31" t="s">
        <v>1101</v>
      </c>
      <c r="D73" s="31" t="s">
        <v>990</v>
      </c>
      <c r="E73" s="31" t="s">
        <v>561</v>
      </c>
      <c r="F73" s="84">
        <v>114000</v>
      </c>
      <c r="G73" s="32">
        <v>12.99</v>
      </c>
      <c r="H73" s="32" t="s">
        <v>332</v>
      </c>
    </row>
    <row r="74" spans="1:8" ht="15" customHeight="1">
      <c r="A74" s="83">
        <v>45357</v>
      </c>
      <c r="B74" s="32">
        <v>537392</v>
      </c>
      <c r="C74" s="31" t="s">
        <v>1102</v>
      </c>
      <c r="D74" s="31" t="s">
        <v>1103</v>
      </c>
      <c r="E74" s="31" t="s">
        <v>561</v>
      </c>
      <c r="F74" s="84">
        <v>40000</v>
      </c>
      <c r="G74" s="32">
        <v>7</v>
      </c>
      <c r="H74" s="32" t="s">
        <v>332</v>
      </c>
    </row>
    <row r="75" spans="1:8" ht="15" customHeight="1">
      <c r="A75" s="83">
        <v>45357</v>
      </c>
      <c r="B75" s="32">
        <v>537392</v>
      </c>
      <c r="C75" s="31" t="s">
        <v>1102</v>
      </c>
      <c r="D75" s="31" t="s">
        <v>1104</v>
      </c>
      <c r="E75" s="31" t="s">
        <v>562</v>
      </c>
      <c r="F75" s="84">
        <v>87528</v>
      </c>
      <c r="G75" s="32">
        <v>7</v>
      </c>
      <c r="H75" s="32" t="s">
        <v>332</v>
      </c>
    </row>
    <row r="76" spans="1:8" ht="15" customHeight="1">
      <c r="A76" s="83">
        <v>45357</v>
      </c>
      <c r="B76" s="32">
        <v>519091</v>
      </c>
      <c r="C76" s="31" t="s">
        <v>1105</v>
      </c>
      <c r="D76" s="31" t="s">
        <v>1106</v>
      </c>
      <c r="E76" s="31" t="s">
        <v>561</v>
      </c>
      <c r="F76" s="84">
        <v>19971</v>
      </c>
      <c r="G76" s="32">
        <v>13167.4</v>
      </c>
      <c r="H76" s="32" t="s">
        <v>332</v>
      </c>
    </row>
    <row r="77" spans="1:8" ht="15" customHeight="1">
      <c r="A77" s="83">
        <v>45357</v>
      </c>
      <c r="B77" s="32">
        <v>519091</v>
      </c>
      <c r="C77" s="31" t="s">
        <v>1105</v>
      </c>
      <c r="D77" s="31" t="s">
        <v>1107</v>
      </c>
      <c r="E77" s="31" t="s">
        <v>562</v>
      </c>
      <c r="F77" s="84">
        <v>19971</v>
      </c>
      <c r="G77" s="32">
        <v>13167.4</v>
      </c>
      <c r="H77" s="32" t="s">
        <v>332</v>
      </c>
    </row>
    <row r="78" spans="1:8" ht="15" customHeight="1">
      <c r="A78" s="83">
        <v>45357</v>
      </c>
      <c r="B78" s="32">
        <v>539310</v>
      </c>
      <c r="C78" s="31" t="s">
        <v>952</v>
      </c>
      <c r="D78" s="31" t="s">
        <v>947</v>
      </c>
      <c r="E78" s="31" t="s">
        <v>562</v>
      </c>
      <c r="F78" s="84">
        <v>200006</v>
      </c>
      <c r="G78" s="32">
        <v>58.15</v>
      </c>
      <c r="H78" s="32" t="s">
        <v>332</v>
      </c>
    </row>
    <row r="79" spans="1:8" ht="15" customHeight="1">
      <c r="A79" s="83">
        <v>45357</v>
      </c>
      <c r="B79" s="32">
        <v>539310</v>
      </c>
      <c r="C79" s="31" t="s">
        <v>952</v>
      </c>
      <c r="D79" s="31" t="s">
        <v>1108</v>
      </c>
      <c r="E79" s="31" t="s">
        <v>561</v>
      </c>
      <c r="F79" s="84">
        <v>210001</v>
      </c>
      <c r="G79" s="32">
        <v>58.15</v>
      </c>
      <c r="H79" s="32" t="s">
        <v>332</v>
      </c>
    </row>
    <row r="80" spans="1:8" ht="15" customHeight="1">
      <c r="A80" s="83">
        <v>45357</v>
      </c>
      <c r="B80" s="32">
        <v>539310</v>
      </c>
      <c r="C80" s="31" t="s">
        <v>952</v>
      </c>
      <c r="D80" s="31" t="s">
        <v>947</v>
      </c>
      <c r="E80" s="31" t="s">
        <v>561</v>
      </c>
      <c r="F80" s="84">
        <v>225006</v>
      </c>
      <c r="G80" s="32">
        <v>58.45</v>
      </c>
      <c r="H80" s="32" t="s">
        <v>332</v>
      </c>
    </row>
    <row r="81" spans="1:8" ht="15" customHeight="1">
      <c r="A81" s="83">
        <v>45357</v>
      </c>
      <c r="B81" s="32">
        <v>539310</v>
      </c>
      <c r="C81" s="31" t="s">
        <v>952</v>
      </c>
      <c r="D81" s="31" t="s">
        <v>1109</v>
      </c>
      <c r="E81" s="31" t="s">
        <v>562</v>
      </c>
      <c r="F81" s="84">
        <v>305000</v>
      </c>
      <c r="G81" s="32">
        <v>59.66</v>
      </c>
      <c r="H81" s="32" t="s">
        <v>332</v>
      </c>
    </row>
    <row r="82" spans="1:8" ht="15" customHeight="1">
      <c r="A82" s="83">
        <v>45357</v>
      </c>
      <c r="B82" s="32">
        <v>539310</v>
      </c>
      <c r="C82" s="31" t="s">
        <v>952</v>
      </c>
      <c r="D82" s="31" t="s">
        <v>1109</v>
      </c>
      <c r="E82" s="31" t="s">
        <v>561</v>
      </c>
      <c r="F82" s="84">
        <v>5000</v>
      </c>
      <c r="G82" s="32">
        <v>59</v>
      </c>
      <c r="H82" s="32" t="s">
        <v>332</v>
      </c>
    </row>
    <row r="83" spans="1:8" ht="15" customHeight="1">
      <c r="A83" s="83">
        <v>45357</v>
      </c>
      <c r="B83" s="32">
        <v>539310</v>
      </c>
      <c r="C83" s="31" t="s">
        <v>952</v>
      </c>
      <c r="D83" s="31" t="s">
        <v>1110</v>
      </c>
      <c r="E83" s="31" t="s">
        <v>562</v>
      </c>
      <c r="F83" s="84">
        <v>350000</v>
      </c>
      <c r="G83" s="32">
        <v>58.33</v>
      </c>
      <c r="H83" s="32" t="s">
        <v>332</v>
      </c>
    </row>
    <row r="84" spans="1:8" ht="15" customHeight="1">
      <c r="A84" s="83">
        <v>45357</v>
      </c>
      <c r="B84" s="32">
        <v>539310</v>
      </c>
      <c r="C84" s="31" t="s">
        <v>952</v>
      </c>
      <c r="D84" s="31" t="s">
        <v>1111</v>
      </c>
      <c r="E84" s="31" t="s">
        <v>561</v>
      </c>
      <c r="F84" s="84">
        <v>200000</v>
      </c>
      <c r="G84" s="32">
        <v>58.15</v>
      </c>
      <c r="H84" s="32" t="s">
        <v>332</v>
      </c>
    </row>
    <row r="85" spans="1:8" ht="15" customHeight="1">
      <c r="A85" s="83">
        <v>45357</v>
      </c>
      <c r="B85" s="32">
        <v>539310</v>
      </c>
      <c r="C85" s="31" t="s">
        <v>952</v>
      </c>
      <c r="D85" s="31" t="s">
        <v>949</v>
      </c>
      <c r="E85" s="31" t="s">
        <v>561</v>
      </c>
      <c r="F85" s="84">
        <v>674142</v>
      </c>
      <c r="G85" s="32">
        <v>60.18</v>
      </c>
      <c r="H85" s="32" t="s">
        <v>332</v>
      </c>
    </row>
    <row r="86" spans="1:8" ht="15" customHeight="1">
      <c r="A86" s="83">
        <v>45357</v>
      </c>
      <c r="B86" s="32">
        <v>539310</v>
      </c>
      <c r="C86" s="31" t="s">
        <v>952</v>
      </c>
      <c r="D86" s="31" t="s">
        <v>949</v>
      </c>
      <c r="E86" s="31" t="s">
        <v>562</v>
      </c>
      <c r="F86" s="84">
        <v>743921</v>
      </c>
      <c r="G86" s="32">
        <v>60.42</v>
      </c>
      <c r="H86" s="32" t="s">
        <v>332</v>
      </c>
    </row>
    <row r="87" spans="1:8" ht="15" customHeight="1">
      <c r="A87" s="83">
        <v>45357</v>
      </c>
      <c r="B87" s="32">
        <v>526675</v>
      </c>
      <c r="C87" s="31" t="s">
        <v>1112</v>
      </c>
      <c r="D87" s="31" t="s">
        <v>1113</v>
      </c>
      <c r="E87" s="31" t="s">
        <v>562</v>
      </c>
      <c r="F87" s="84">
        <v>68500</v>
      </c>
      <c r="G87" s="32">
        <v>54.52</v>
      </c>
      <c r="H87" s="32" t="s">
        <v>332</v>
      </c>
    </row>
    <row r="88" spans="1:8" ht="15" customHeight="1">
      <c r="A88" s="83">
        <v>45357</v>
      </c>
      <c r="B88" s="32">
        <v>543616</v>
      </c>
      <c r="C88" s="31" t="s">
        <v>1114</v>
      </c>
      <c r="D88" s="31" t="s">
        <v>1115</v>
      </c>
      <c r="E88" s="31" t="s">
        <v>562</v>
      </c>
      <c r="F88" s="84">
        <v>57600</v>
      </c>
      <c r="G88" s="32">
        <v>180</v>
      </c>
      <c r="H88" s="32" t="s">
        <v>332</v>
      </c>
    </row>
    <row r="89" spans="1:8" ht="15" customHeight="1">
      <c r="A89" s="83">
        <v>45357</v>
      </c>
      <c r="B89" s="32">
        <v>511523</v>
      </c>
      <c r="C89" s="31" t="s">
        <v>1001</v>
      </c>
      <c r="D89" s="31" t="s">
        <v>1002</v>
      </c>
      <c r="E89" s="31" t="s">
        <v>561</v>
      </c>
      <c r="F89" s="84">
        <v>100000</v>
      </c>
      <c r="G89" s="32">
        <v>21.06</v>
      </c>
      <c r="H89" s="32" t="s">
        <v>332</v>
      </c>
    </row>
    <row r="90" spans="1:8" ht="15" customHeight="1">
      <c r="A90" s="83">
        <v>45357</v>
      </c>
      <c r="B90" s="32">
        <v>532354</v>
      </c>
      <c r="C90" s="31" t="s">
        <v>1116</v>
      </c>
      <c r="D90" s="31" t="s">
        <v>1117</v>
      </c>
      <c r="E90" s="31" t="s">
        <v>561</v>
      </c>
      <c r="F90" s="84">
        <v>62000</v>
      </c>
      <c r="G90" s="32">
        <v>10.51</v>
      </c>
      <c r="H90" s="32" t="s">
        <v>332</v>
      </c>
    </row>
    <row r="91" spans="1:8" ht="15" customHeight="1">
      <c r="A91" s="83">
        <v>45357</v>
      </c>
      <c r="B91" s="32">
        <v>543320</v>
      </c>
      <c r="C91" s="31" t="s">
        <v>306</v>
      </c>
      <c r="D91" s="31" t="s">
        <v>1118</v>
      </c>
      <c r="E91" s="31" t="s">
        <v>561</v>
      </c>
      <c r="F91" s="84">
        <v>56811443</v>
      </c>
      <c r="G91" s="32">
        <v>160.1</v>
      </c>
      <c r="H91" s="32" t="s">
        <v>332</v>
      </c>
    </row>
    <row r="92" spans="1:8" ht="15" customHeight="1">
      <c r="A92" s="83">
        <v>45357</v>
      </c>
      <c r="B92" s="32">
        <v>543320</v>
      </c>
      <c r="C92" s="31" t="s">
        <v>306</v>
      </c>
      <c r="D92" s="31" t="s">
        <v>1119</v>
      </c>
      <c r="E92" s="31" t="s">
        <v>562</v>
      </c>
      <c r="F92" s="84">
        <v>97010000</v>
      </c>
      <c r="G92" s="32">
        <v>160.4</v>
      </c>
      <c r="H92" s="32" t="s">
        <v>332</v>
      </c>
    </row>
    <row r="93" spans="1:8" ht="15" customHeight="1">
      <c r="A93" s="83">
        <v>45357</v>
      </c>
      <c r="B93" s="32">
        <v>543320</v>
      </c>
      <c r="C93" s="31" t="s">
        <v>306</v>
      </c>
      <c r="D93" s="31" t="s">
        <v>1119</v>
      </c>
      <c r="E93" s="31" t="s">
        <v>562</v>
      </c>
      <c r="F93" s="84">
        <v>79385675</v>
      </c>
      <c r="G93" s="32">
        <v>160.11000000000001</v>
      </c>
      <c r="H93" s="32" t="s">
        <v>332</v>
      </c>
    </row>
    <row r="94" spans="1:8" ht="15" customHeight="1">
      <c r="A94" s="83">
        <v>45357</v>
      </c>
      <c r="B94" s="32" t="s">
        <v>957</v>
      </c>
      <c r="C94" s="31" t="s">
        <v>958</v>
      </c>
      <c r="D94" s="31" t="s">
        <v>959</v>
      </c>
      <c r="E94" s="31" t="s">
        <v>561</v>
      </c>
      <c r="F94" s="84">
        <v>17000</v>
      </c>
      <c r="G94" s="32">
        <v>27.34</v>
      </c>
      <c r="H94" s="32" t="s">
        <v>967</v>
      </c>
    </row>
    <row r="95" spans="1:8" ht="15" customHeight="1">
      <c r="A95" s="83">
        <v>45357</v>
      </c>
      <c r="B95" s="32" t="s">
        <v>1005</v>
      </c>
      <c r="C95" s="31" t="s">
        <v>1006</v>
      </c>
      <c r="D95" s="31" t="s">
        <v>1007</v>
      </c>
      <c r="E95" s="31" t="s">
        <v>561</v>
      </c>
      <c r="F95" s="84">
        <v>404876</v>
      </c>
      <c r="G95" s="32">
        <v>327.55</v>
      </c>
      <c r="H95" s="32" t="s">
        <v>967</v>
      </c>
    </row>
    <row r="96" spans="1:8" ht="15" customHeight="1">
      <c r="A96" s="83">
        <v>45357</v>
      </c>
      <c r="B96" s="32" t="s">
        <v>1005</v>
      </c>
      <c r="C96" s="31" t="s">
        <v>1006</v>
      </c>
      <c r="D96" s="31" t="s">
        <v>1120</v>
      </c>
      <c r="E96" s="31" t="s">
        <v>561</v>
      </c>
      <c r="F96" s="84">
        <v>866000</v>
      </c>
      <c r="G96" s="32">
        <v>326.04000000000002</v>
      </c>
      <c r="H96" s="32" t="s">
        <v>967</v>
      </c>
    </row>
    <row r="97" spans="1:8" ht="15" customHeight="1">
      <c r="A97" s="83">
        <v>45357</v>
      </c>
      <c r="B97" s="32" t="s">
        <v>1005</v>
      </c>
      <c r="C97" s="31" t="s">
        <v>1006</v>
      </c>
      <c r="D97" s="31" t="s">
        <v>1121</v>
      </c>
      <c r="E97" s="31" t="s">
        <v>561</v>
      </c>
      <c r="F97" s="84">
        <v>493132</v>
      </c>
      <c r="G97" s="32">
        <v>328.78</v>
      </c>
      <c r="H97" s="32" t="s">
        <v>967</v>
      </c>
    </row>
    <row r="98" spans="1:8" ht="15" customHeight="1">
      <c r="A98" s="83">
        <v>45357</v>
      </c>
      <c r="B98" s="32" t="s">
        <v>1122</v>
      </c>
      <c r="C98" s="31" t="s">
        <v>1123</v>
      </c>
      <c r="D98" s="31" t="s">
        <v>1124</v>
      </c>
      <c r="E98" s="31" t="s">
        <v>561</v>
      </c>
      <c r="F98" s="84">
        <v>75200</v>
      </c>
      <c r="G98" s="32">
        <v>21.2</v>
      </c>
      <c r="H98" s="32" t="s">
        <v>967</v>
      </c>
    </row>
    <row r="99" spans="1:8" ht="15" customHeight="1">
      <c r="A99" s="83">
        <v>45357</v>
      </c>
      <c r="B99" s="32" t="s">
        <v>1125</v>
      </c>
      <c r="C99" s="31" t="s">
        <v>1126</v>
      </c>
      <c r="D99" s="31" t="s">
        <v>1127</v>
      </c>
      <c r="E99" s="31" t="s">
        <v>561</v>
      </c>
      <c r="F99" s="84">
        <v>363221</v>
      </c>
      <c r="G99" s="32">
        <v>490</v>
      </c>
      <c r="H99" s="32" t="s">
        <v>967</v>
      </c>
    </row>
    <row r="100" spans="1:8" ht="15" customHeight="1">
      <c r="A100" s="83">
        <v>45357</v>
      </c>
      <c r="B100" s="32" t="s">
        <v>1008</v>
      </c>
      <c r="C100" s="31" t="s">
        <v>1009</v>
      </c>
      <c r="D100" s="31" t="s">
        <v>955</v>
      </c>
      <c r="E100" s="31" t="s">
        <v>561</v>
      </c>
      <c r="F100" s="84">
        <v>677354</v>
      </c>
      <c r="G100" s="32">
        <v>239.08</v>
      </c>
      <c r="H100" s="32" t="s">
        <v>967</v>
      </c>
    </row>
    <row r="101" spans="1:8" ht="15" customHeight="1">
      <c r="A101" s="83">
        <v>45357</v>
      </c>
      <c r="B101" s="32" t="s">
        <v>1128</v>
      </c>
      <c r="C101" s="31" t="s">
        <v>1129</v>
      </c>
      <c r="D101" s="31" t="s">
        <v>1130</v>
      </c>
      <c r="E101" s="31" t="s">
        <v>561</v>
      </c>
      <c r="F101" s="84">
        <v>820352</v>
      </c>
      <c r="G101" s="32">
        <v>4.3499999999999996</v>
      </c>
      <c r="H101" s="32" t="s">
        <v>967</v>
      </c>
    </row>
    <row r="102" spans="1:8" ht="15" customHeight="1">
      <c r="A102" s="83">
        <v>45357</v>
      </c>
      <c r="B102" s="32" t="s">
        <v>1131</v>
      </c>
      <c r="C102" s="31" t="s">
        <v>1132</v>
      </c>
      <c r="D102" s="31" t="s">
        <v>955</v>
      </c>
      <c r="E102" s="31" t="s">
        <v>561</v>
      </c>
      <c r="F102" s="84">
        <v>2965956</v>
      </c>
      <c r="G102" s="32">
        <v>108.46</v>
      </c>
      <c r="H102" s="32" t="s">
        <v>967</v>
      </c>
    </row>
    <row r="103" spans="1:8" ht="15" customHeight="1">
      <c r="A103" s="83">
        <v>45357</v>
      </c>
      <c r="B103" s="32" t="s">
        <v>1131</v>
      </c>
      <c r="C103" s="31" t="s">
        <v>1132</v>
      </c>
      <c r="D103" s="31" t="s">
        <v>956</v>
      </c>
      <c r="E103" s="31" t="s">
        <v>561</v>
      </c>
      <c r="F103" s="84">
        <v>4287467</v>
      </c>
      <c r="G103" s="32">
        <v>107.61</v>
      </c>
      <c r="H103" s="32" t="s">
        <v>967</v>
      </c>
    </row>
    <row r="104" spans="1:8" ht="15" customHeight="1">
      <c r="A104" s="83">
        <v>45357</v>
      </c>
      <c r="B104" s="32" t="s">
        <v>1133</v>
      </c>
      <c r="C104" s="31" t="s">
        <v>1134</v>
      </c>
      <c r="D104" s="31" t="s">
        <v>1135</v>
      </c>
      <c r="E104" s="31" t="s">
        <v>561</v>
      </c>
      <c r="F104" s="84">
        <v>291230</v>
      </c>
      <c r="G104" s="32">
        <v>77.81</v>
      </c>
      <c r="H104" s="32" t="s">
        <v>967</v>
      </c>
    </row>
    <row r="105" spans="1:8" ht="15" customHeight="1">
      <c r="A105" s="83">
        <v>45357</v>
      </c>
      <c r="B105" s="32" t="s">
        <v>1136</v>
      </c>
      <c r="C105" s="31" t="s">
        <v>1137</v>
      </c>
      <c r="D105" s="31" t="s">
        <v>1138</v>
      </c>
      <c r="E105" s="31" t="s">
        <v>561</v>
      </c>
      <c r="F105" s="84">
        <v>963331</v>
      </c>
      <c r="G105" s="32">
        <v>376.34</v>
      </c>
      <c r="H105" s="32" t="s">
        <v>967</v>
      </c>
    </row>
    <row r="106" spans="1:8" ht="15" customHeight="1">
      <c r="A106" s="83">
        <v>45357</v>
      </c>
      <c r="B106" s="32" t="s">
        <v>1010</v>
      </c>
      <c r="C106" s="31" t="s">
        <v>1011</v>
      </c>
      <c r="D106" s="31" t="s">
        <v>1007</v>
      </c>
      <c r="E106" s="31" t="s">
        <v>561</v>
      </c>
      <c r="F106" s="84">
        <v>100800</v>
      </c>
      <c r="G106" s="32">
        <v>258.43</v>
      </c>
      <c r="H106" s="32" t="s">
        <v>967</v>
      </c>
    </row>
    <row r="107" spans="1:8" ht="15" customHeight="1">
      <c r="A107" s="83">
        <v>45357</v>
      </c>
      <c r="B107" s="32" t="s">
        <v>1139</v>
      </c>
      <c r="C107" s="31" t="s">
        <v>1140</v>
      </c>
      <c r="D107" s="31" t="s">
        <v>949</v>
      </c>
      <c r="E107" s="31" t="s">
        <v>561</v>
      </c>
      <c r="F107" s="84">
        <v>231000</v>
      </c>
      <c r="G107" s="32">
        <v>43.89</v>
      </c>
      <c r="H107" s="32" t="s">
        <v>967</v>
      </c>
    </row>
    <row r="108" spans="1:8" ht="15" customHeight="1">
      <c r="A108" s="83">
        <v>45357</v>
      </c>
      <c r="B108" s="32" t="s">
        <v>1141</v>
      </c>
      <c r="C108" s="31" t="s">
        <v>1142</v>
      </c>
      <c r="D108" s="31" t="s">
        <v>1143</v>
      </c>
      <c r="E108" s="31" t="s">
        <v>561</v>
      </c>
      <c r="F108" s="84">
        <v>182739</v>
      </c>
      <c r="G108" s="32">
        <v>38.020000000000003</v>
      </c>
      <c r="H108" s="32" t="s">
        <v>967</v>
      </c>
    </row>
    <row r="109" spans="1:8" ht="15" customHeight="1">
      <c r="A109" s="83">
        <v>45357</v>
      </c>
      <c r="B109" s="32" t="s">
        <v>950</v>
      </c>
      <c r="C109" s="31" t="s">
        <v>961</v>
      </c>
      <c r="D109" s="31" t="s">
        <v>1144</v>
      </c>
      <c r="E109" s="31" t="s">
        <v>561</v>
      </c>
      <c r="F109" s="84">
        <v>113492</v>
      </c>
      <c r="G109" s="32">
        <v>68.55</v>
      </c>
      <c r="H109" s="32" t="s">
        <v>967</v>
      </c>
    </row>
    <row r="110" spans="1:8" ht="15" customHeight="1">
      <c r="A110" s="83">
        <v>45357</v>
      </c>
      <c r="B110" s="32" t="s">
        <v>950</v>
      </c>
      <c r="C110" s="31" t="s">
        <v>961</v>
      </c>
      <c r="D110" s="31" t="s">
        <v>954</v>
      </c>
      <c r="E110" s="31" t="s">
        <v>561</v>
      </c>
      <c r="F110" s="84">
        <v>220478</v>
      </c>
      <c r="G110" s="32">
        <v>68.31</v>
      </c>
      <c r="H110" s="32" t="s">
        <v>967</v>
      </c>
    </row>
    <row r="111" spans="1:8" ht="15" customHeight="1">
      <c r="A111" s="83">
        <v>45357</v>
      </c>
      <c r="B111" s="32" t="s">
        <v>950</v>
      </c>
      <c r="C111" s="31" t="s">
        <v>961</v>
      </c>
      <c r="D111" s="31" t="s">
        <v>1145</v>
      </c>
      <c r="E111" s="31" t="s">
        <v>561</v>
      </c>
      <c r="F111" s="84">
        <v>125000</v>
      </c>
      <c r="G111" s="32">
        <v>66.27</v>
      </c>
      <c r="H111" s="32" t="s">
        <v>967</v>
      </c>
    </row>
    <row r="112" spans="1:8" ht="15" customHeight="1">
      <c r="A112" s="83">
        <v>45357</v>
      </c>
      <c r="B112" s="32" t="s">
        <v>950</v>
      </c>
      <c r="C112" s="31" t="s">
        <v>961</v>
      </c>
      <c r="D112" s="31" t="s">
        <v>953</v>
      </c>
      <c r="E112" s="31" t="s">
        <v>561</v>
      </c>
      <c r="F112" s="84">
        <v>134621</v>
      </c>
      <c r="G112" s="32">
        <v>69.44</v>
      </c>
      <c r="H112" s="32" t="s">
        <v>967</v>
      </c>
    </row>
    <row r="113" spans="1:8" ht="15" customHeight="1">
      <c r="A113" s="83">
        <v>45357</v>
      </c>
      <c r="B113" s="32" t="s">
        <v>180</v>
      </c>
      <c r="C113" s="31" t="s">
        <v>1146</v>
      </c>
      <c r="D113" s="31" t="s">
        <v>955</v>
      </c>
      <c r="E113" s="31" t="s">
        <v>561</v>
      </c>
      <c r="F113" s="84">
        <v>614815</v>
      </c>
      <c r="G113" s="32">
        <v>1351.71</v>
      </c>
      <c r="H113" s="32" t="s">
        <v>967</v>
      </c>
    </row>
    <row r="114" spans="1:8" ht="15" customHeight="1">
      <c r="A114" s="83">
        <v>45357</v>
      </c>
      <c r="B114" s="32" t="s">
        <v>1147</v>
      </c>
      <c r="C114" s="31" t="s">
        <v>1148</v>
      </c>
      <c r="D114" s="31" t="s">
        <v>1149</v>
      </c>
      <c r="E114" s="31" t="s">
        <v>561</v>
      </c>
      <c r="F114" s="84">
        <v>280000</v>
      </c>
      <c r="G114" s="32">
        <v>113.74</v>
      </c>
      <c r="H114" s="32" t="s">
        <v>967</v>
      </c>
    </row>
    <row r="115" spans="1:8" ht="15" customHeight="1">
      <c r="A115" s="83">
        <v>45357</v>
      </c>
      <c r="B115" s="32" t="s">
        <v>209</v>
      </c>
      <c r="C115" s="31" t="s">
        <v>1150</v>
      </c>
      <c r="D115" s="31" t="s">
        <v>1151</v>
      </c>
      <c r="E115" s="31" t="s">
        <v>561</v>
      </c>
      <c r="F115" s="84">
        <v>3250000</v>
      </c>
      <c r="G115" s="32">
        <v>250.91</v>
      </c>
      <c r="H115" s="32" t="s">
        <v>967</v>
      </c>
    </row>
    <row r="116" spans="1:8" ht="15" customHeight="1">
      <c r="A116" s="83">
        <v>45357</v>
      </c>
      <c r="B116" s="32" t="s">
        <v>1012</v>
      </c>
      <c r="C116" s="31" t="s">
        <v>1013</v>
      </c>
      <c r="D116" s="31" t="s">
        <v>1152</v>
      </c>
      <c r="E116" s="31" t="s">
        <v>561</v>
      </c>
      <c r="F116" s="84">
        <v>86581</v>
      </c>
      <c r="G116" s="32">
        <v>120.8</v>
      </c>
      <c r="H116" s="32" t="s">
        <v>967</v>
      </c>
    </row>
    <row r="117" spans="1:8" ht="15" customHeight="1">
      <c r="A117" s="83">
        <v>45357</v>
      </c>
      <c r="B117" s="32" t="s">
        <v>1012</v>
      </c>
      <c r="C117" s="31" t="s">
        <v>1013</v>
      </c>
      <c r="D117" s="31" t="s">
        <v>953</v>
      </c>
      <c r="E117" s="31" t="s">
        <v>561</v>
      </c>
      <c r="F117" s="84">
        <v>101306</v>
      </c>
      <c r="G117" s="32">
        <v>117.55</v>
      </c>
      <c r="H117" s="32" t="s">
        <v>967</v>
      </c>
    </row>
    <row r="118" spans="1:8" ht="15" customHeight="1">
      <c r="A118" s="83">
        <v>45357</v>
      </c>
      <c r="B118" s="32" t="s">
        <v>1012</v>
      </c>
      <c r="C118" s="31" t="s">
        <v>1013</v>
      </c>
      <c r="D118" s="31" t="s">
        <v>956</v>
      </c>
      <c r="E118" s="31" t="s">
        <v>561</v>
      </c>
      <c r="F118" s="84">
        <v>101210</v>
      </c>
      <c r="G118" s="32">
        <v>120.36</v>
      </c>
      <c r="H118" s="32" t="s">
        <v>967</v>
      </c>
    </row>
    <row r="119" spans="1:8" ht="15" customHeight="1">
      <c r="A119" s="83">
        <v>45357</v>
      </c>
      <c r="B119" s="32" t="s">
        <v>1012</v>
      </c>
      <c r="C119" s="31" t="s">
        <v>1013</v>
      </c>
      <c r="D119" s="31" t="s">
        <v>1153</v>
      </c>
      <c r="E119" s="31" t="s">
        <v>561</v>
      </c>
      <c r="F119" s="84">
        <v>2</v>
      </c>
      <c r="G119" s="32">
        <v>117.5</v>
      </c>
      <c r="H119" s="32" t="s">
        <v>967</v>
      </c>
    </row>
    <row r="120" spans="1:8" ht="15" customHeight="1">
      <c r="A120" s="83">
        <v>45357</v>
      </c>
      <c r="B120" s="32" t="s">
        <v>1012</v>
      </c>
      <c r="C120" s="31" t="s">
        <v>1013</v>
      </c>
      <c r="D120" s="31" t="s">
        <v>955</v>
      </c>
      <c r="E120" s="31" t="s">
        <v>561</v>
      </c>
      <c r="F120" s="84">
        <v>192426</v>
      </c>
      <c r="G120" s="32">
        <v>124.43</v>
      </c>
      <c r="H120" s="32" t="s">
        <v>967</v>
      </c>
    </row>
    <row r="121" spans="1:8" ht="15" customHeight="1">
      <c r="A121" s="83">
        <v>45357</v>
      </c>
      <c r="B121" s="32" t="s">
        <v>1012</v>
      </c>
      <c r="C121" s="31" t="s">
        <v>1013</v>
      </c>
      <c r="D121" s="31" t="s">
        <v>954</v>
      </c>
      <c r="E121" s="31" t="s">
        <v>561</v>
      </c>
      <c r="F121" s="84">
        <v>71016</v>
      </c>
      <c r="G121" s="32">
        <v>121.02</v>
      </c>
      <c r="H121" s="32" t="s">
        <v>967</v>
      </c>
    </row>
    <row r="122" spans="1:8" ht="15" customHeight="1">
      <c r="A122" s="83">
        <v>45357</v>
      </c>
      <c r="B122" s="32" t="s">
        <v>1012</v>
      </c>
      <c r="C122" s="31" t="s">
        <v>1013</v>
      </c>
      <c r="D122" s="31" t="s">
        <v>962</v>
      </c>
      <c r="E122" s="31" t="s">
        <v>561</v>
      </c>
      <c r="F122" s="84">
        <v>96066</v>
      </c>
      <c r="G122" s="32">
        <v>121.49</v>
      </c>
      <c r="H122" s="32" t="s">
        <v>967</v>
      </c>
    </row>
    <row r="123" spans="1:8" ht="15" customHeight="1">
      <c r="A123" s="83">
        <v>45357</v>
      </c>
      <c r="B123" s="32" t="s">
        <v>1154</v>
      </c>
      <c r="C123" s="31" t="s">
        <v>1155</v>
      </c>
      <c r="D123" s="31" t="s">
        <v>1004</v>
      </c>
      <c r="E123" s="31" t="s">
        <v>561</v>
      </c>
      <c r="F123" s="84">
        <v>72000</v>
      </c>
      <c r="G123" s="32">
        <v>172.03</v>
      </c>
      <c r="H123" s="32" t="s">
        <v>967</v>
      </c>
    </row>
    <row r="124" spans="1:8" ht="15" customHeight="1">
      <c r="A124" s="83">
        <v>45357</v>
      </c>
      <c r="B124" s="32" t="s">
        <v>1156</v>
      </c>
      <c r="C124" s="31" t="s">
        <v>1157</v>
      </c>
      <c r="D124" s="31" t="s">
        <v>1158</v>
      </c>
      <c r="E124" s="31" t="s">
        <v>561</v>
      </c>
      <c r="F124" s="84">
        <v>650000</v>
      </c>
      <c r="G124" s="32">
        <v>18.7</v>
      </c>
      <c r="H124" s="32" t="s">
        <v>967</v>
      </c>
    </row>
    <row r="125" spans="1:8" ht="15" customHeight="1">
      <c r="A125" s="83">
        <v>45357</v>
      </c>
      <c r="B125" s="32" t="s">
        <v>1159</v>
      </c>
      <c r="C125" s="31" t="s">
        <v>1160</v>
      </c>
      <c r="D125" s="31" t="s">
        <v>1161</v>
      </c>
      <c r="E125" s="31" t="s">
        <v>561</v>
      </c>
      <c r="F125" s="84">
        <v>1800000</v>
      </c>
      <c r="G125" s="32">
        <v>100</v>
      </c>
      <c r="H125" s="32" t="s">
        <v>967</v>
      </c>
    </row>
    <row r="126" spans="1:8" ht="15" customHeight="1">
      <c r="A126" s="83">
        <v>45357</v>
      </c>
      <c r="B126" s="32" t="s">
        <v>1014</v>
      </c>
      <c r="C126" s="31" t="s">
        <v>1015</v>
      </c>
      <c r="D126" s="31" t="s">
        <v>1162</v>
      </c>
      <c r="E126" s="31" t="s">
        <v>561</v>
      </c>
      <c r="F126" s="84">
        <v>52087</v>
      </c>
      <c r="G126" s="32">
        <v>1.05</v>
      </c>
      <c r="H126" s="32" t="s">
        <v>967</v>
      </c>
    </row>
    <row r="127" spans="1:8" ht="15" customHeight="1">
      <c r="A127" s="83">
        <v>45357</v>
      </c>
      <c r="B127" s="32" t="s">
        <v>963</v>
      </c>
      <c r="C127" s="31" t="s">
        <v>964</v>
      </c>
      <c r="D127" s="31" t="s">
        <v>955</v>
      </c>
      <c r="E127" s="31" t="s">
        <v>561</v>
      </c>
      <c r="F127" s="84">
        <v>544383</v>
      </c>
      <c r="G127" s="32">
        <v>184.86</v>
      </c>
      <c r="H127" s="32" t="s">
        <v>967</v>
      </c>
    </row>
    <row r="128" spans="1:8" ht="15" customHeight="1">
      <c r="A128" s="83">
        <v>45357</v>
      </c>
      <c r="B128" s="32" t="s">
        <v>965</v>
      </c>
      <c r="C128" s="31" t="s">
        <v>966</v>
      </c>
      <c r="D128" s="31" t="s">
        <v>1163</v>
      </c>
      <c r="E128" s="31" t="s">
        <v>561</v>
      </c>
      <c r="F128" s="84">
        <v>542072</v>
      </c>
      <c r="G128" s="32">
        <v>210.3</v>
      </c>
      <c r="H128" s="32" t="s">
        <v>967</v>
      </c>
    </row>
    <row r="129" spans="1:8" ht="15" customHeight="1">
      <c r="A129" s="83">
        <v>45357</v>
      </c>
      <c r="B129" s="32" t="s">
        <v>1164</v>
      </c>
      <c r="C129" s="31" t="s">
        <v>1165</v>
      </c>
      <c r="D129" s="31" t="s">
        <v>1166</v>
      </c>
      <c r="E129" s="31" t="s">
        <v>561</v>
      </c>
      <c r="F129" s="84">
        <v>7293069</v>
      </c>
      <c r="G129" s="32">
        <v>4.13</v>
      </c>
      <c r="H129" s="32" t="s">
        <v>967</v>
      </c>
    </row>
    <row r="130" spans="1:8" ht="15" customHeight="1">
      <c r="A130" s="83">
        <v>45357</v>
      </c>
      <c r="B130" s="32" t="s">
        <v>957</v>
      </c>
      <c r="C130" s="31" t="s">
        <v>958</v>
      </c>
      <c r="D130" s="31" t="s">
        <v>959</v>
      </c>
      <c r="E130" s="31" t="s">
        <v>562</v>
      </c>
      <c r="F130" s="84">
        <v>165900</v>
      </c>
      <c r="G130" s="32">
        <v>25.28</v>
      </c>
      <c r="H130" s="32" t="s">
        <v>967</v>
      </c>
    </row>
    <row r="131" spans="1:8" ht="15" customHeight="1">
      <c r="A131" s="83">
        <v>45357</v>
      </c>
      <c r="B131" s="32" t="s">
        <v>1167</v>
      </c>
      <c r="C131" s="31" t="s">
        <v>1168</v>
      </c>
      <c r="D131" s="31" t="s">
        <v>1169</v>
      </c>
      <c r="E131" s="31" t="s">
        <v>562</v>
      </c>
      <c r="F131" s="84">
        <v>610960</v>
      </c>
      <c r="G131" s="32">
        <v>16.079999999999998</v>
      </c>
      <c r="H131" s="32" t="s">
        <v>967</v>
      </c>
    </row>
    <row r="132" spans="1:8" ht="15" customHeight="1">
      <c r="A132" s="83">
        <v>45357</v>
      </c>
      <c r="B132" s="32" t="s">
        <v>1005</v>
      </c>
      <c r="C132" s="31" t="s">
        <v>1006</v>
      </c>
      <c r="D132" s="31" t="s">
        <v>1120</v>
      </c>
      <c r="E132" s="31" t="s">
        <v>562</v>
      </c>
      <c r="F132" s="84">
        <v>307000</v>
      </c>
      <c r="G132" s="32">
        <v>327.61</v>
      </c>
      <c r="H132" s="32" t="s">
        <v>967</v>
      </c>
    </row>
    <row r="133" spans="1:8" ht="15" customHeight="1">
      <c r="A133" s="83">
        <v>45357</v>
      </c>
      <c r="B133" s="32" t="s">
        <v>1005</v>
      </c>
      <c r="C133" s="31" t="s">
        <v>1006</v>
      </c>
      <c r="D133" s="31" t="s">
        <v>1007</v>
      </c>
      <c r="E133" s="31" t="s">
        <v>562</v>
      </c>
      <c r="F133" s="84">
        <v>504876</v>
      </c>
      <c r="G133" s="32">
        <v>331.84</v>
      </c>
      <c r="H133" s="32" t="s">
        <v>967</v>
      </c>
    </row>
    <row r="134" spans="1:8" ht="15" customHeight="1">
      <c r="A134" s="83">
        <v>45357</v>
      </c>
      <c r="B134" s="32" t="s">
        <v>1005</v>
      </c>
      <c r="C134" s="31" t="s">
        <v>1006</v>
      </c>
      <c r="D134" s="31" t="s">
        <v>1121</v>
      </c>
      <c r="E134" s="31" t="s">
        <v>562</v>
      </c>
      <c r="F134" s="84">
        <v>203512</v>
      </c>
      <c r="G134" s="32">
        <v>325.04000000000002</v>
      </c>
      <c r="H134" s="32" t="s">
        <v>967</v>
      </c>
    </row>
    <row r="135" spans="1:8" ht="15" customHeight="1">
      <c r="A135" s="83">
        <v>45357</v>
      </c>
      <c r="B135" s="32" t="s">
        <v>1125</v>
      </c>
      <c r="C135" s="31" t="s">
        <v>1126</v>
      </c>
      <c r="D135" s="31" t="s">
        <v>1170</v>
      </c>
      <c r="E135" s="31" t="s">
        <v>562</v>
      </c>
      <c r="F135" s="84">
        <v>500000</v>
      </c>
      <c r="G135" s="32">
        <v>490</v>
      </c>
      <c r="H135" s="32" t="s">
        <v>967</v>
      </c>
    </row>
    <row r="136" spans="1:8" ht="15" customHeight="1">
      <c r="A136" s="83">
        <v>45357</v>
      </c>
      <c r="B136" s="32" t="s">
        <v>1171</v>
      </c>
      <c r="C136" s="31" t="s">
        <v>1172</v>
      </c>
      <c r="D136" s="31" t="s">
        <v>960</v>
      </c>
      <c r="E136" s="31" t="s">
        <v>562</v>
      </c>
      <c r="F136" s="84">
        <v>10000000</v>
      </c>
      <c r="G136" s="32">
        <v>4.07</v>
      </c>
      <c r="H136" s="32" t="s">
        <v>967</v>
      </c>
    </row>
    <row r="137" spans="1:8" ht="15" customHeight="1">
      <c r="A137" s="83">
        <v>45357</v>
      </c>
      <c r="B137" s="32" t="s">
        <v>1008</v>
      </c>
      <c r="C137" s="31" t="s">
        <v>1009</v>
      </c>
      <c r="D137" s="31" t="s">
        <v>955</v>
      </c>
      <c r="E137" s="31" t="s">
        <v>562</v>
      </c>
      <c r="F137" s="84">
        <v>677354</v>
      </c>
      <c r="G137" s="32">
        <v>239.75</v>
      </c>
      <c r="H137" s="32" t="s">
        <v>967</v>
      </c>
    </row>
    <row r="138" spans="1:8" ht="15" customHeight="1">
      <c r="A138" s="83">
        <v>45357</v>
      </c>
      <c r="B138" s="32" t="s">
        <v>1016</v>
      </c>
      <c r="C138" s="31" t="s">
        <v>1017</v>
      </c>
      <c r="D138" s="31" t="s">
        <v>1018</v>
      </c>
      <c r="E138" s="31" t="s">
        <v>562</v>
      </c>
      <c r="F138" s="84">
        <v>257000</v>
      </c>
      <c r="G138" s="32">
        <v>9.25</v>
      </c>
      <c r="H138" s="32" t="s">
        <v>967</v>
      </c>
    </row>
    <row r="139" spans="1:8" ht="15" customHeight="1">
      <c r="A139" s="83">
        <v>45357</v>
      </c>
      <c r="B139" s="32" t="s">
        <v>1131</v>
      </c>
      <c r="C139" s="31" t="s">
        <v>1132</v>
      </c>
      <c r="D139" s="31" t="s">
        <v>956</v>
      </c>
      <c r="E139" s="31" t="s">
        <v>562</v>
      </c>
      <c r="F139" s="84">
        <v>4233549</v>
      </c>
      <c r="G139" s="32">
        <v>107.71</v>
      </c>
      <c r="H139" s="32" t="s">
        <v>967</v>
      </c>
    </row>
    <row r="140" spans="1:8" ht="15" customHeight="1">
      <c r="A140" s="83">
        <v>45357</v>
      </c>
      <c r="B140" s="32" t="s">
        <v>1131</v>
      </c>
      <c r="C140" s="31" t="s">
        <v>1132</v>
      </c>
      <c r="D140" s="31" t="s">
        <v>955</v>
      </c>
      <c r="E140" s="31" t="s">
        <v>562</v>
      </c>
      <c r="F140" s="84">
        <v>2965956</v>
      </c>
      <c r="G140" s="32">
        <v>108.58</v>
      </c>
      <c r="H140" s="32" t="s">
        <v>967</v>
      </c>
    </row>
    <row r="141" spans="1:8" ht="15" customHeight="1">
      <c r="A141" s="83">
        <v>45357</v>
      </c>
      <c r="B141" s="32" t="s">
        <v>1136</v>
      </c>
      <c r="C141" s="31" t="s">
        <v>1137</v>
      </c>
      <c r="D141" s="31" t="s">
        <v>1138</v>
      </c>
      <c r="E141" s="31" t="s">
        <v>562</v>
      </c>
      <c r="F141" s="84">
        <v>478721</v>
      </c>
      <c r="G141" s="32">
        <v>374.83</v>
      </c>
      <c r="H141" s="32" t="s">
        <v>967</v>
      </c>
    </row>
    <row r="142" spans="1:8" ht="15" customHeight="1">
      <c r="A142" s="83">
        <v>45357</v>
      </c>
      <c r="B142" s="32" t="s">
        <v>1139</v>
      </c>
      <c r="C142" s="31" t="s">
        <v>1140</v>
      </c>
      <c r="D142" s="31" t="s">
        <v>1173</v>
      </c>
      <c r="E142" s="31" t="s">
        <v>562</v>
      </c>
      <c r="F142" s="84">
        <v>117000</v>
      </c>
      <c r="G142" s="32">
        <v>44.08</v>
      </c>
      <c r="H142" s="32" t="s">
        <v>967</v>
      </c>
    </row>
    <row r="143" spans="1:8" ht="15" customHeight="1">
      <c r="A143" s="83">
        <v>45357</v>
      </c>
      <c r="B143" s="32" t="s">
        <v>1141</v>
      </c>
      <c r="C143" s="31" t="s">
        <v>1142</v>
      </c>
      <c r="D143" s="31" t="s">
        <v>1174</v>
      </c>
      <c r="E143" s="31" t="s">
        <v>562</v>
      </c>
      <c r="F143" s="84">
        <v>182739</v>
      </c>
      <c r="G143" s="32">
        <v>38.020000000000003</v>
      </c>
      <c r="H143" s="32" t="s">
        <v>967</v>
      </c>
    </row>
    <row r="144" spans="1:8" ht="15" customHeight="1">
      <c r="A144" s="83">
        <v>45357</v>
      </c>
      <c r="B144" s="32" t="s">
        <v>950</v>
      </c>
      <c r="C144" s="31" t="s">
        <v>961</v>
      </c>
      <c r="D144" s="31" t="s">
        <v>954</v>
      </c>
      <c r="E144" s="31" t="s">
        <v>562</v>
      </c>
      <c r="F144" s="84">
        <v>220779</v>
      </c>
      <c r="G144" s="32">
        <v>68.31</v>
      </c>
      <c r="H144" s="32" t="s">
        <v>967</v>
      </c>
    </row>
    <row r="145" spans="1:8" ht="15" customHeight="1">
      <c r="A145" s="83">
        <v>45357</v>
      </c>
      <c r="B145" s="32" t="s">
        <v>950</v>
      </c>
      <c r="C145" s="31" t="s">
        <v>961</v>
      </c>
      <c r="D145" s="31" t="s">
        <v>1144</v>
      </c>
      <c r="E145" s="31" t="s">
        <v>562</v>
      </c>
      <c r="F145" s="84">
        <v>113492</v>
      </c>
      <c r="G145" s="32">
        <v>68.709999999999994</v>
      </c>
      <c r="H145" s="32" t="s">
        <v>967</v>
      </c>
    </row>
    <row r="146" spans="1:8" ht="15" customHeight="1">
      <c r="A146" s="83">
        <v>45357</v>
      </c>
      <c r="B146" s="32" t="s">
        <v>950</v>
      </c>
      <c r="C146" s="31" t="s">
        <v>961</v>
      </c>
      <c r="D146" s="31" t="s">
        <v>953</v>
      </c>
      <c r="E146" s="31" t="s">
        <v>562</v>
      </c>
      <c r="F146" s="84">
        <v>134444</v>
      </c>
      <c r="G146" s="32">
        <v>68.95</v>
      </c>
      <c r="H146" s="32" t="s">
        <v>967</v>
      </c>
    </row>
    <row r="147" spans="1:8" ht="15" customHeight="1">
      <c r="A147" s="83">
        <v>45357</v>
      </c>
      <c r="B147" s="32" t="s">
        <v>180</v>
      </c>
      <c r="C147" s="31" t="s">
        <v>1146</v>
      </c>
      <c r="D147" s="31" t="s">
        <v>955</v>
      </c>
      <c r="E147" s="31" t="s">
        <v>562</v>
      </c>
      <c r="F147" s="84">
        <v>617215</v>
      </c>
      <c r="G147" s="32">
        <v>1353.56</v>
      </c>
      <c r="H147" s="32" t="s">
        <v>967</v>
      </c>
    </row>
    <row r="148" spans="1:8" ht="15" customHeight="1">
      <c r="A148" s="83">
        <v>45357</v>
      </c>
      <c r="B148" s="32" t="s">
        <v>181</v>
      </c>
      <c r="C148" s="31" t="s">
        <v>1175</v>
      </c>
      <c r="D148" s="31" t="s">
        <v>1176</v>
      </c>
      <c r="E148" s="31" t="s">
        <v>562</v>
      </c>
      <c r="F148" s="84">
        <v>100000000</v>
      </c>
      <c r="G148" s="32">
        <v>121.04</v>
      </c>
      <c r="H148" s="32" t="s">
        <v>967</v>
      </c>
    </row>
    <row r="149" spans="1:8" ht="15" customHeight="1">
      <c r="A149" s="83">
        <v>45357</v>
      </c>
      <c r="B149" s="32" t="s">
        <v>181</v>
      </c>
      <c r="C149" s="31" t="s">
        <v>1175</v>
      </c>
      <c r="D149" s="31" t="s">
        <v>1176</v>
      </c>
      <c r="E149" s="31" t="s">
        <v>562</v>
      </c>
      <c r="F149" s="84">
        <v>100000000</v>
      </c>
      <c r="G149" s="32">
        <v>121.25</v>
      </c>
      <c r="H149" s="32" t="s">
        <v>967</v>
      </c>
    </row>
    <row r="150" spans="1:8" ht="15" customHeight="1">
      <c r="A150" s="83">
        <v>45357</v>
      </c>
      <c r="B150" s="32" t="s">
        <v>181</v>
      </c>
      <c r="C150" s="31" t="s">
        <v>1175</v>
      </c>
      <c r="D150" s="31" t="s">
        <v>1176</v>
      </c>
      <c r="E150" s="31" t="s">
        <v>562</v>
      </c>
      <c r="F150" s="84">
        <v>100000000</v>
      </c>
      <c r="G150" s="32">
        <v>121.03</v>
      </c>
      <c r="H150" s="32" t="s">
        <v>967</v>
      </c>
    </row>
    <row r="151" spans="1:8" ht="15" customHeight="1">
      <c r="A151" s="83">
        <v>45357</v>
      </c>
      <c r="B151" s="32" t="s">
        <v>1147</v>
      </c>
      <c r="C151" s="31" t="s">
        <v>1148</v>
      </c>
      <c r="D151" s="31" t="s">
        <v>1177</v>
      </c>
      <c r="E151" s="31" t="s">
        <v>562</v>
      </c>
      <c r="F151" s="84">
        <v>277800</v>
      </c>
      <c r="G151" s="32">
        <v>113.67</v>
      </c>
      <c r="H151" s="32" t="s">
        <v>967</v>
      </c>
    </row>
    <row r="152" spans="1:8" ht="15" customHeight="1">
      <c r="A152" s="83">
        <v>45357</v>
      </c>
      <c r="B152" s="32" t="s">
        <v>1081</v>
      </c>
      <c r="C152" s="31" t="s">
        <v>1178</v>
      </c>
      <c r="D152" s="31" t="s">
        <v>1179</v>
      </c>
      <c r="E152" s="31" t="s">
        <v>562</v>
      </c>
      <c r="F152" s="84">
        <v>135000</v>
      </c>
      <c r="G152" s="32">
        <v>60.51</v>
      </c>
      <c r="H152" s="32" t="s">
        <v>967</v>
      </c>
    </row>
    <row r="153" spans="1:8" ht="15" customHeight="1">
      <c r="A153" s="83">
        <v>45357</v>
      </c>
      <c r="B153" s="32" t="s">
        <v>1012</v>
      </c>
      <c r="C153" s="31" t="s">
        <v>1013</v>
      </c>
      <c r="D153" s="31" t="s">
        <v>962</v>
      </c>
      <c r="E153" s="31" t="s">
        <v>562</v>
      </c>
      <c r="F153" s="84">
        <v>96066</v>
      </c>
      <c r="G153" s="32">
        <v>121.48</v>
      </c>
      <c r="H153" s="32" t="s">
        <v>967</v>
      </c>
    </row>
    <row r="154" spans="1:8" ht="15" customHeight="1">
      <c r="A154" s="83">
        <v>45357</v>
      </c>
      <c r="B154" s="32" t="s">
        <v>1012</v>
      </c>
      <c r="C154" s="31" t="s">
        <v>1013</v>
      </c>
      <c r="D154" s="31" t="s">
        <v>955</v>
      </c>
      <c r="E154" s="31" t="s">
        <v>562</v>
      </c>
      <c r="F154" s="84">
        <v>192426</v>
      </c>
      <c r="G154" s="32">
        <v>124.54</v>
      </c>
      <c r="H154" s="32" t="s">
        <v>967</v>
      </c>
    </row>
    <row r="155" spans="1:8" ht="15" customHeight="1">
      <c r="A155" s="83">
        <v>45357</v>
      </c>
      <c r="B155" s="32" t="s">
        <v>1012</v>
      </c>
      <c r="C155" s="31" t="s">
        <v>1013</v>
      </c>
      <c r="D155" s="31" t="s">
        <v>1153</v>
      </c>
      <c r="E155" s="31" t="s">
        <v>562</v>
      </c>
      <c r="F155" s="84">
        <v>90526</v>
      </c>
      <c r="G155" s="32">
        <v>123.15</v>
      </c>
      <c r="H155" s="32" t="s">
        <v>967</v>
      </c>
    </row>
    <row r="156" spans="1:8" ht="15" customHeight="1">
      <c r="A156" s="83">
        <v>45357</v>
      </c>
      <c r="B156" s="32" t="s">
        <v>1012</v>
      </c>
      <c r="C156" s="31" t="s">
        <v>1013</v>
      </c>
      <c r="D156" s="31" t="s">
        <v>956</v>
      </c>
      <c r="E156" s="31" t="s">
        <v>562</v>
      </c>
      <c r="F156" s="84">
        <v>93168</v>
      </c>
      <c r="G156" s="32">
        <v>122.62</v>
      </c>
      <c r="H156" s="32" t="s">
        <v>967</v>
      </c>
    </row>
    <row r="157" spans="1:8" ht="15" customHeight="1">
      <c r="A157" s="83">
        <v>45357</v>
      </c>
      <c r="B157" s="32" t="s">
        <v>1012</v>
      </c>
      <c r="C157" s="31" t="s">
        <v>1013</v>
      </c>
      <c r="D157" s="31" t="s">
        <v>1152</v>
      </c>
      <c r="E157" s="31" t="s">
        <v>562</v>
      </c>
      <c r="F157" s="84">
        <v>87445</v>
      </c>
      <c r="G157" s="32">
        <v>121.12</v>
      </c>
      <c r="H157" s="32" t="s">
        <v>967</v>
      </c>
    </row>
    <row r="158" spans="1:8" ht="15" customHeight="1">
      <c r="A158" s="83">
        <v>45357</v>
      </c>
      <c r="B158" s="32" t="s">
        <v>1012</v>
      </c>
      <c r="C158" s="31" t="s">
        <v>1013</v>
      </c>
      <c r="D158" s="31" t="s">
        <v>953</v>
      </c>
      <c r="E158" s="31" t="s">
        <v>562</v>
      </c>
      <c r="F158" s="84">
        <v>101306</v>
      </c>
      <c r="G158" s="32">
        <v>121.23</v>
      </c>
      <c r="H158" s="32" t="s">
        <v>967</v>
      </c>
    </row>
    <row r="159" spans="1:8" ht="15" customHeight="1">
      <c r="A159" s="83">
        <v>45357</v>
      </c>
      <c r="B159" s="32" t="s">
        <v>1012</v>
      </c>
      <c r="C159" s="31" t="s">
        <v>1013</v>
      </c>
      <c r="D159" s="31" t="s">
        <v>954</v>
      </c>
      <c r="E159" s="31" t="s">
        <v>562</v>
      </c>
      <c r="F159" s="84">
        <v>71016</v>
      </c>
      <c r="G159" s="32">
        <v>121.1</v>
      </c>
      <c r="H159" s="32" t="s">
        <v>967</v>
      </c>
    </row>
    <row r="160" spans="1:8" ht="15" customHeight="1">
      <c r="A160" s="83">
        <v>45357</v>
      </c>
      <c r="B160" s="32" t="s">
        <v>1154</v>
      </c>
      <c r="C160" s="31" t="s">
        <v>1155</v>
      </c>
      <c r="D160" s="31" t="s">
        <v>960</v>
      </c>
      <c r="E160" s="31" t="s">
        <v>562</v>
      </c>
      <c r="F160" s="84">
        <v>116400</v>
      </c>
      <c r="G160" s="32">
        <v>172.2</v>
      </c>
      <c r="H160" s="32" t="s">
        <v>967</v>
      </c>
    </row>
    <row r="161" spans="1:8" ht="15" customHeight="1">
      <c r="A161" s="83">
        <v>45357</v>
      </c>
      <c r="B161" s="32" t="s">
        <v>1154</v>
      </c>
      <c r="C161" s="31" t="s">
        <v>1155</v>
      </c>
      <c r="D161" s="31" t="s">
        <v>1019</v>
      </c>
      <c r="E161" s="31" t="s">
        <v>562</v>
      </c>
      <c r="F161" s="84">
        <v>158400</v>
      </c>
      <c r="G161" s="32">
        <v>172.2</v>
      </c>
      <c r="H161" s="32" t="s">
        <v>967</v>
      </c>
    </row>
    <row r="162" spans="1:8" ht="15" customHeight="1">
      <c r="A162" s="83">
        <v>45357</v>
      </c>
      <c r="B162" s="32" t="s">
        <v>1156</v>
      </c>
      <c r="C162" s="31" t="s">
        <v>1157</v>
      </c>
      <c r="D162" s="31" t="s">
        <v>1153</v>
      </c>
      <c r="E162" s="31" t="s">
        <v>562</v>
      </c>
      <c r="F162" s="84">
        <v>831992</v>
      </c>
      <c r="G162" s="32">
        <v>18.77</v>
      </c>
      <c r="H162" s="32" t="s">
        <v>967</v>
      </c>
    </row>
    <row r="163" spans="1:8" ht="15" customHeight="1">
      <c r="A163" s="83">
        <v>45357</v>
      </c>
      <c r="B163" s="32" t="s">
        <v>1159</v>
      </c>
      <c r="C163" s="31" t="s">
        <v>1160</v>
      </c>
      <c r="D163" s="31" t="s">
        <v>1180</v>
      </c>
      <c r="E163" s="31" t="s">
        <v>562</v>
      </c>
      <c r="F163" s="84">
        <v>2600000</v>
      </c>
      <c r="G163" s="32">
        <v>101.54</v>
      </c>
      <c r="H163" s="32" t="s">
        <v>967</v>
      </c>
    </row>
    <row r="164" spans="1:8" ht="15" customHeight="1">
      <c r="A164" s="83">
        <v>45357</v>
      </c>
      <c r="B164" s="32" t="s">
        <v>963</v>
      </c>
      <c r="C164" s="31" t="s">
        <v>964</v>
      </c>
      <c r="D164" s="31" t="s">
        <v>955</v>
      </c>
      <c r="E164" s="31" t="s">
        <v>562</v>
      </c>
      <c r="F164" s="84">
        <v>544383</v>
      </c>
      <c r="G164" s="32">
        <v>184.85</v>
      </c>
      <c r="H164" s="32" t="s">
        <v>967</v>
      </c>
    </row>
    <row r="165" spans="1:8" ht="15" customHeight="1">
      <c r="A165" s="83">
        <v>45357</v>
      </c>
      <c r="B165" s="32" t="s">
        <v>965</v>
      </c>
      <c r="C165" s="31" t="s">
        <v>966</v>
      </c>
      <c r="D165" s="31" t="s">
        <v>1163</v>
      </c>
      <c r="E165" s="31" t="s">
        <v>562</v>
      </c>
      <c r="F165" s="84">
        <v>490035</v>
      </c>
      <c r="G165" s="32">
        <v>210.63</v>
      </c>
      <c r="H165" s="32" t="s">
        <v>967</v>
      </c>
    </row>
    <row r="166" spans="1:8" ht="15" customHeight="1">
      <c r="A166" s="83">
        <v>45357</v>
      </c>
      <c r="B166" s="32" t="s">
        <v>1164</v>
      </c>
      <c r="C166" s="31" t="s">
        <v>1165</v>
      </c>
      <c r="D166" s="31" t="s">
        <v>1166</v>
      </c>
      <c r="E166" s="31" t="s">
        <v>562</v>
      </c>
      <c r="F166" s="84">
        <v>7294149</v>
      </c>
      <c r="G166" s="32">
        <v>4.1500000000000004</v>
      </c>
      <c r="H166" s="32" t="s">
        <v>967</v>
      </c>
    </row>
    <row r="167" spans="1:8" ht="15" customHeight="1">
      <c r="A167" s="83"/>
      <c r="B167" s="32"/>
      <c r="C167" s="31"/>
      <c r="D167" s="31"/>
      <c r="E167" s="31"/>
      <c r="F167" s="84"/>
      <c r="G167" s="32"/>
      <c r="H167" s="32"/>
    </row>
    <row r="168" spans="1:8" ht="15" customHeight="1">
      <c r="A168" s="83"/>
      <c r="B168" s="32"/>
      <c r="C168" s="31"/>
      <c r="D168" s="31"/>
      <c r="E168" s="31"/>
      <c r="F168" s="84"/>
      <c r="G168" s="32"/>
      <c r="H168" s="32"/>
    </row>
    <row r="169" spans="1:8" ht="15" customHeight="1">
      <c r="A169" s="83"/>
      <c r="B169" s="32"/>
      <c r="C169" s="31"/>
      <c r="D169" s="31"/>
      <c r="E169" s="31"/>
      <c r="F169" s="84"/>
      <c r="G169" s="32"/>
      <c r="H169" s="32"/>
    </row>
    <row r="170" spans="1:8" ht="15" customHeight="1">
      <c r="A170" s="83"/>
      <c r="B170" s="32"/>
      <c r="C170" s="31"/>
      <c r="D170" s="31"/>
      <c r="E170" s="31"/>
      <c r="F170" s="84"/>
      <c r="G170" s="32"/>
      <c r="H170" s="32"/>
    </row>
    <row r="171" spans="1:8" ht="15" customHeight="1">
      <c r="A171" s="83"/>
      <c r="B171" s="32"/>
      <c r="C171" s="31"/>
      <c r="D171" s="31"/>
      <c r="E171" s="31"/>
      <c r="F171" s="84"/>
      <c r="G171" s="32"/>
      <c r="H171" s="32"/>
    </row>
    <row r="172" spans="1:8" ht="15" customHeight="1">
      <c r="A172" s="83"/>
      <c r="B172" s="32"/>
      <c r="C172" s="31"/>
      <c r="D172" s="31"/>
      <c r="E172" s="31"/>
      <c r="F172" s="84"/>
      <c r="G172" s="32"/>
      <c r="H172" s="32"/>
    </row>
    <row r="173" spans="1:8" ht="15" customHeight="1">
      <c r="A173" s="83"/>
      <c r="B173" s="32"/>
      <c r="C173" s="31"/>
      <c r="D173" s="31"/>
      <c r="E173" s="31"/>
      <c r="F173" s="84"/>
      <c r="G173" s="32"/>
      <c r="H173" s="32"/>
    </row>
    <row r="174" spans="1:8" ht="15" customHeight="1">
      <c r="A174" s="83"/>
      <c r="B174" s="32"/>
      <c r="C174" s="31"/>
      <c r="D174" s="31"/>
      <c r="E174" s="31"/>
      <c r="F174" s="84"/>
      <c r="G174" s="32"/>
      <c r="H174" s="32"/>
    </row>
    <row r="175" spans="1:8" ht="15" customHeight="1">
      <c r="A175" s="83"/>
      <c r="B175" s="32"/>
      <c r="C175" s="31"/>
      <c r="D175" s="31"/>
      <c r="E175" s="31"/>
      <c r="F175" s="84"/>
      <c r="G175" s="32"/>
      <c r="H175" s="32"/>
    </row>
    <row r="176" spans="1:8" ht="15" customHeight="1">
      <c r="A176" s="83"/>
      <c r="B176" s="32"/>
      <c r="C176" s="31"/>
      <c r="D176" s="31"/>
      <c r="E176" s="31"/>
      <c r="F176" s="84"/>
      <c r="G176" s="32"/>
      <c r="H176" s="32"/>
    </row>
    <row r="177" spans="1:8" ht="15" customHeight="1">
      <c r="A177" s="83"/>
      <c r="B177" s="32"/>
      <c r="C177" s="31"/>
      <c r="D177" s="31"/>
      <c r="E177" s="31"/>
      <c r="F177" s="84"/>
      <c r="G177" s="32"/>
      <c r="H177" s="32"/>
    </row>
    <row r="178" spans="1:8" ht="15" customHeight="1">
      <c r="A178" s="83"/>
      <c r="B178" s="32"/>
      <c r="C178" s="31"/>
      <c r="D178" s="31"/>
      <c r="E178" s="31"/>
      <c r="F178" s="84"/>
      <c r="G178" s="32"/>
      <c r="H178" s="32"/>
    </row>
    <row r="179" spans="1:8" ht="15" customHeight="1">
      <c r="A179" s="83"/>
      <c r="B179" s="32"/>
      <c r="C179" s="31"/>
      <c r="D179" s="31"/>
      <c r="E179" s="31"/>
      <c r="F179" s="84"/>
      <c r="G179" s="32"/>
      <c r="H179" s="32"/>
    </row>
    <row r="180" spans="1:8" ht="15" customHeight="1">
      <c r="A180" s="83"/>
      <c r="B180" s="32"/>
      <c r="C180" s="31"/>
      <c r="D180" s="31"/>
      <c r="E180" s="31"/>
      <c r="F180" s="84"/>
      <c r="G180" s="32"/>
      <c r="H180" s="32"/>
    </row>
    <row r="181" spans="1:8" ht="15" customHeight="1">
      <c r="A181" s="83"/>
      <c r="B181" s="32"/>
      <c r="C181" s="31"/>
      <c r="D181" s="31"/>
      <c r="E181" s="31"/>
      <c r="F181" s="84"/>
      <c r="G181" s="32"/>
      <c r="H181" s="32"/>
    </row>
    <row r="182" spans="1:8" ht="15" customHeight="1">
      <c r="A182" s="83"/>
      <c r="B182" s="32"/>
      <c r="C182" s="31"/>
      <c r="D182" s="31"/>
      <c r="E182" s="31"/>
      <c r="F182" s="84"/>
      <c r="G182" s="32"/>
      <c r="H182" s="32"/>
    </row>
    <row r="183" spans="1:8" ht="15" customHeight="1">
      <c r="A183" s="83"/>
      <c r="B183" s="32"/>
      <c r="C183" s="31"/>
      <c r="D183" s="31"/>
      <c r="E183" s="31"/>
      <c r="F183" s="84"/>
      <c r="G183" s="32"/>
      <c r="H183" s="32"/>
    </row>
    <row r="184" spans="1:8" ht="15" customHeight="1">
      <c r="A184" s="83"/>
      <c r="B184" s="32"/>
      <c r="C184" s="31"/>
      <c r="D184" s="31"/>
      <c r="E184" s="31"/>
      <c r="F184" s="84"/>
      <c r="G184" s="32"/>
      <c r="H184" s="32"/>
    </row>
    <row r="185" spans="1:8" ht="15" customHeight="1">
      <c r="A185" s="83"/>
      <c r="B185" s="32"/>
      <c r="C185" s="31"/>
      <c r="D185" s="31"/>
      <c r="E185" s="31"/>
      <c r="F185" s="84"/>
      <c r="G185" s="32"/>
      <c r="H185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68"/>
  <sheetViews>
    <sheetView zoomScale="80" zoomScaleNormal="80" workbookViewId="0">
      <selection activeCell="K58" sqref="K58:K59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931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45358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563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564</v>
      </c>
      <c r="E9" s="93" t="s">
        <v>565</v>
      </c>
      <c r="F9" s="93" t="s">
        <v>566</v>
      </c>
      <c r="G9" s="93" t="s">
        <v>567</v>
      </c>
      <c r="H9" s="93" t="s">
        <v>568</v>
      </c>
      <c r="I9" s="93" t="s">
        <v>569</v>
      </c>
      <c r="J9" s="92" t="s">
        <v>570</v>
      </c>
      <c r="K9" s="93" t="s">
        <v>571</v>
      </c>
      <c r="L9" s="95" t="s">
        <v>572</v>
      </c>
      <c r="M9" s="95" t="s">
        <v>573</v>
      </c>
      <c r="N9" s="93" t="s">
        <v>574</v>
      </c>
      <c r="O9" s="273" t="s">
        <v>575</v>
      </c>
      <c r="P9" s="219" t="s">
        <v>576</v>
      </c>
      <c r="Q9" s="219" t="s">
        <v>853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74">
        <v>1</v>
      </c>
      <c r="B10" s="275">
        <v>45321</v>
      </c>
      <c r="C10" s="276"/>
      <c r="D10" s="277" t="s">
        <v>211</v>
      </c>
      <c r="E10" s="278" t="s">
        <v>577</v>
      </c>
      <c r="F10" s="310">
        <v>2870</v>
      </c>
      <c r="G10" s="205">
        <v>2640</v>
      </c>
      <c r="H10" s="310">
        <v>3024</v>
      </c>
      <c r="I10" s="310" t="s">
        <v>870</v>
      </c>
      <c r="J10" s="279" t="s">
        <v>943</v>
      </c>
      <c r="K10" s="279">
        <f t="shared" ref="K10" si="0">H10-F10</f>
        <v>154</v>
      </c>
      <c r="L10" s="280">
        <f t="shared" ref="L10" si="1">(F10*-0.3)/100</f>
        <v>-8.61</v>
      </c>
      <c r="M10" s="281">
        <f t="shared" ref="M10" si="2">(K10+L10)/F10</f>
        <v>5.065853658536585E-2</v>
      </c>
      <c r="N10" s="279" t="s">
        <v>580</v>
      </c>
      <c r="O10" s="282">
        <v>45355</v>
      </c>
      <c r="P10" s="295"/>
      <c r="Q10" s="261"/>
      <c r="S10" s="37" t="s">
        <v>579</v>
      </c>
    </row>
    <row r="11" spans="1:27" ht="15" customHeight="1">
      <c r="A11" s="211">
        <v>2</v>
      </c>
      <c r="B11" s="208">
        <v>45328</v>
      </c>
      <c r="C11" s="212"/>
      <c r="D11" s="216" t="s">
        <v>352</v>
      </c>
      <c r="E11" s="213" t="s">
        <v>577</v>
      </c>
      <c r="F11" s="207" t="s">
        <v>871</v>
      </c>
      <c r="G11" s="209">
        <v>1030</v>
      </c>
      <c r="H11" s="207"/>
      <c r="I11" s="207" t="s">
        <v>872</v>
      </c>
      <c r="J11" s="209" t="s">
        <v>578</v>
      </c>
      <c r="K11" s="209"/>
      <c r="L11" s="210"/>
      <c r="M11" s="214"/>
      <c r="N11" s="209"/>
      <c r="O11" s="215"/>
      <c r="P11" s="210">
        <f>VLOOKUP(D11,'MidCap Intra'!$B$11:$C$568,2,0)</f>
        <v>1058.05</v>
      </c>
      <c r="Q11" s="261"/>
      <c r="S11" s="37" t="s">
        <v>579</v>
      </c>
    </row>
    <row r="12" spans="1:27" ht="15" customHeight="1">
      <c r="A12" s="211">
        <v>3</v>
      </c>
      <c r="B12" s="208">
        <v>45330</v>
      </c>
      <c r="C12" s="212"/>
      <c r="D12" s="216" t="s">
        <v>168</v>
      </c>
      <c r="E12" s="213" t="s">
        <v>577</v>
      </c>
      <c r="F12" s="207" t="s">
        <v>873</v>
      </c>
      <c r="G12" s="209">
        <v>4990</v>
      </c>
      <c r="H12" s="207"/>
      <c r="I12" s="207" t="s">
        <v>874</v>
      </c>
      <c r="J12" s="209" t="s">
        <v>578</v>
      </c>
      <c r="K12" s="209"/>
      <c r="L12" s="210"/>
      <c r="M12" s="214"/>
      <c r="N12" s="209"/>
      <c r="O12" s="215"/>
      <c r="P12" s="210">
        <f>VLOOKUP(D12,'MidCap Intra'!$B$11:$C$568,2,0)</f>
        <v>5164.2</v>
      </c>
      <c r="Q12" s="261"/>
      <c r="S12" s="37" t="s">
        <v>579</v>
      </c>
    </row>
    <row r="13" spans="1:27" ht="15" customHeight="1">
      <c r="A13" s="211">
        <v>4</v>
      </c>
      <c r="B13" s="208">
        <v>45331</v>
      </c>
      <c r="C13" s="212"/>
      <c r="D13" s="216" t="s">
        <v>129</v>
      </c>
      <c r="E13" s="213" t="s">
        <v>577</v>
      </c>
      <c r="F13" s="207" t="s">
        <v>876</v>
      </c>
      <c r="G13" s="209">
        <v>1290</v>
      </c>
      <c r="H13" s="207"/>
      <c r="I13" s="207" t="s">
        <v>877</v>
      </c>
      <c r="J13" s="209" t="s">
        <v>578</v>
      </c>
      <c r="K13" s="209"/>
      <c r="L13" s="210"/>
      <c r="M13" s="214"/>
      <c r="N13" s="209"/>
      <c r="O13" s="215"/>
      <c r="P13" s="210">
        <f>VLOOKUP(D13,'MidCap Intra'!$B$11:$C$568,2,0)</f>
        <v>1442.6</v>
      </c>
      <c r="Q13" s="261"/>
      <c r="S13" s="37" t="s">
        <v>579</v>
      </c>
    </row>
    <row r="14" spans="1:27" ht="15" customHeight="1">
      <c r="A14" s="211">
        <v>5</v>
      </c>
      <c r="B14" s="208">
        <v>45338</v>
      </c>
      <c r="C14" s="212"/>
      <c r="D14" s="216" t="s">
        <v>854</v>
      </c>
      <c r="E14" s="213" t="s">
        <v>577</v>
      </c>
      <c r="F14" s="207" t="s">
        <v>884</v>
      </c>
      <c r="G14" s="209">
        <v>805</v>
      </c>
      <c r="H14" s="207"/>
      <c r="I14" s="207" t="s">
        <v>885</v>
      </c>
      <c r="J14" s="209" t="s">
        <v>578</v>
      </c>
      <c r="K14" s="209"/>
      <c r="L14" s="210"/>
      <c r="M14" s="214"/>
      <c r="N14" s="209"/>
      <c r="O14" s="215"/>
      <c r="P14" s="210">
        <f>VLOOKUP(D14,'MidCap Intra'!$B$11:$C$568,2,0)</f>
        <v>847.7</v>
      </c>
      <c r="Q14" s="261"/>
      <c r="S14" s="37" t="s">
        <v>771</v>
      </c>
    </row>
    <row r="15" spans="1:27" ht="15" customHeight="1">
      <c r="A15" s="211">
        <v>6</v>
      </c>
      <c r="B15" s="208">
        <v>45343</v>
      </c>
      <c r="C15" s="212"/>
      <c r="D15" s="216" t="s">
        <v>137</v>
      </c>
      <c r="E15" s="213" t="s">
        <v>577</v>
      </c>
      <c r="F15" s="207" t="s">
        <v>904</v>
      </c>
      <c r="G15" s="209">
        <v>164</v>
      </c>
      <c r="H15" s="207"/>
      <c r="I15" s="207" t="s">
        <v>905</v>
      </c>
      <c r="J15" s="209" t="s">
        <v>578</v>
      </c>
      <c r="K15" s="209"/>
      <c r="L15" s="210"/>
      <c r="M15" s="214"/>
      <c r="N15" s="209"/>
      <c r="O15" s="215"/>
      <c r="P15" s="210">
        <f>VLOOKUP(D15,'MidCap Intra'!$B$11:$C$568,2,0)</f>
        <v>180</v>
      </c>
      <c r="Q15" s="261"/>
      <c r="S15" s="37" t="s">
        <v>579</v>
      </c>
    </row>
    <row r="16" spans="1:27" ht="15" customHeight="1">
      <c r="A16" s="211">
        <v>7</v>
      </c>
      <c r="B16" s="208">
        <v>45345</v>
      </c>
      <c r="C16" s="212"/>
      <c r="D16" s="216" t="s">
        <v>875</v>
      </c>
      <c r="E16" s="213" t="s">
        <v>577</v>
      </c>
      <c r="F16" s="207" t="s">
        <v>908</v>
      </c>
      <c r="G16" s="209">
        <v>238</v>
      </c>
      <c r="H16" s="207"/>
      <c r="I16" s="207" t="s">
        <v>866</v>
      </c>
      <c r="J16" s="209" t="s">
        <v>578</v>
      </c>
      <c r="K16" s="209"/>
      <c r="L16" s="210"/>
      <c r="M16" s="214"/>
      <c r="N16" s="209"/>
      <c r="O16" s="215"/>
      <c r="P16" s="210"/>
      <c r="Q16" s="261"/>
      <c r="S16" s="37" t="s">
        <v>579</v>
      </c>
    </row>
    <row r="17" spans="1:39" ht="15" customHeight="1">
      <c r="A17" s="274">
        <v>8</v>
      </c>
      <c r="B17" s="275">
        <v>45351</v>
      </c>
      <c r="C17" s="276"/>
      <c r="D17" s="277" t="s">
        <v>422</v>
      </c>
      <c r="E17" s="278" t="s">
        <v>577</v>
      </c>
      <c r="F17" s="310">
        <v>119.5</v>
      </c>
      <c r="G17" s="205">
        <v>111.8</v>
      </c>
      <c r="H17" s="310">
        <v>125.5</v>
      </c>
      <c r="I17" s="310" t="s">
        <v>914</v>
      </c>
      <c r="J17" s="279" t="s">
        <v>903</v>
      </c>
      <c r="K17" s="279">
        <f t="shared" ref="K17" si="3">H17-F17</f>
        <v>6</v>
      </c>
      <c r="L17" s="280">
        <f t="shared" ref="L17" si="4">(F17*-0.3)/100</f>
        <v>-0.35850000000000004</v>
      </c>
      <c r="M17" s="281">
        <f t="shared" ref="M17" si="5">(K17+L17)/F17</f>
        <v>4.7209205020920499E-2</v>
      </c>
      <c r="N17" s="279" t="s">
        <v>580</v>
      </c>
      <c r="O17" s="282">
        <v>45352</v>
      </c>
      <c r="P17" s="295"/>
      <c r="Q17" s="261"/>
      <c r="S17" s="37" t="s">
        <v>579</v>
      </c>
    </row>
    <row r="18" spans="1:39" ht="15" customHeight="1">
      <c r="A18" s="211">
        <v>9</v>
      </c>
      <c r="B18" s="208">
        <v>45352</v>
      </c>
      <c r="C18" s="212"/>
      <c r="D18" s="216" t="s">
        <v>240</v>
      </c>
      <c r="E18" s="213" t="s">
        <v>577</v>
      </c>
      <c r="F18" s="207" t="s">
        <v>923</v>
      </c>
      <c r="G18" s="209">
        <v>477.5</v>
      </c>
      <c r="H18" s="207"/>
      <c r="I18" s="207" t="s">
        <v>924</v>
      </c>
      <c r="J18" s="209" t="s">
        <v>578</v>
      </c>
      <c r="K18" s="209"/>
      <c r="L18" s="210"/>
      <c r="M18" s="214"/>
      <c r="N18" s="209"/>
      <c r="O18" s="215"/>
      <c r="P18" s="210">
        <f>VLOOKUP(D18,'MidCap Intra'!$B$11:$C$568,2,0)</f>
        <v>513.15</v>
      </c>
      <c r="Q18" s="261"/>
      <c r="S18" s="37"/>
    </row>
    <row r="19" spans="1:39" ht="15" customHeight="1">
      <c r="A19" s="274">
        <v>10</v>
      </c>
      <c r="B19" s="275">
        <v>45353</v>
      </c>
      <c r="C19" s="276"/>
      <c r="D19" s="277" t="s">
        <v>212</v>
      </c>
      <c r="E19" s="278" t="s">
        <v>577</v>
      </c>
      <c r="F19" s="310">
        <v>136.75</v>
      </c>
      <c r="G19" s="205">
        <v>128</v>
      </c>
      <c r="H19" s="310">
        <v>144.1</v>
      </c>
      <c r="I19" s="310" t="s">
        <v>934</v>
      </c>
      <c r="J19" s="279" t="s">
        <v>944</v>
      </c>
      <c r="K19" s="279">
        <f t="shared" ref="K19" si="6">H19-F19</f>
        <v>7.3499999999999943</v>
      </c>
      <c r="L19" s="280">
        <f t="shared" ref="L19" si="7">(F19*-0.3)/100</f>
        <v>-0.41025</v>
      </c>
      <c r="M19" s="281">
        <f t="shared" ref="M19" si="8">(K19+L19)/F19</f>
        <v>5.0747714808043839E-2</v>
      </c>
      <c r="N19" s="279" t="s">
        <v>580</v>
      </c>
      <c r="O19" s="282">
        <v>45355</v>
      </c>
      <c r="P19" s="295"/>
      <c r="Q19" s="261"/>
      <c r="S19" s="37"/>
    </row>
    <row r="20" spans="1:39" ht="15" customHeight="1">
      <c r="A20" s="211">
        <v>11</v>
      </c>
      <c r="B20" s="208">
        <v>45355</v>
      </c>
      <c r="C20" s="212"/>
      <c r="D20" s="216" t="s">
        <v>228</v>
      </c>
      <c r="E20" s="213" t="s">
        <v>577</v>
      </c>
      <c r="F20" s="207" t="s">
        <v>935</v>
      </c>
      <c r="G20" s="209">
        <v>139</v>
      </c>
      <c r="H20" s="207"/>
      <c r="I20" s="207" t="s">
        <v>936</v>
      </c>
      <c r="J20" s="209" t="s">
        <v>578</v>
      </c>
      <c r="K20" s="209"/>
      <c r="L20" s="210"/>
      <c r="M20" s="214"/>
      <c r="N20" s="209"/>
      <c r="O20" s="215"/>
      <c r="P20" s="210">
        <f>VLOOKUP(D20,'MidCap Intra'!$B$11:$C$568,2,0)</f>
        <v>151.6</v>
      </c>
      <c r="Q20" s="261"/>
      <c r="S20" s="37"/>
    </row>
    <row r="21" spans="1:39" ht="15" customHeight="1">
      <c r="A21" s="211">
        <v>12</v>
      </c>
      <c r="B21" s="208">
        <v>45355</v>
      </c>
      <c r="C21" s="212"/>
      <c r="D21" s="216" t="s">
        <v>397</v>
      </c>
      <c r="E21" s="213" t="s">
        <v>577</v>
      </c>
      <c r="F21" s="213" t="s">
        <v>1027</v>
      </c>
      <c r="G21" s="209">
        <v>3290</v>
      </c>
      <c r="H21" s="207"/>
      <c r="I21" s="207" t="s">
        <v>940</v>
      </c>
      <c r="J21" s="209" t="s">
        <v>578</v>
      </c>
      <c r="K21" s="209"/>
      <c r="L21" s="210"/>
      <c r="M21" s="214"/>
      <c r="N21" s="209"/>
      <c r="O21" s="215"/>
      <c r="P21" s="210">
        <f>VLOOKUP(D21,'MidCap Intra'!$B$11:$C$568,2,0)</f>
        <v>3592</v>
      </c>
      <c r="Q21" s="261"/>
      <c r="S21" s="37"/>
    </row>
    <row r="22" spans="1:39" ht="15" customHeight="1">
      <c r="A22" s="211">
        <v>13</v>
      </c>
      <c r="B22" s="208">
        <v>45356</v>
      </c>
      <c r="C22" s="212"/>
      <c r="D22" s="216" t="s">
        <v>241</v>
      </c>
      <c r="E22" s="213" t="s">
        <v>577</v>
      </c>
      <c r="F22" s="207" t="s">
        <v>979</v>
      </c>
      <c r="G22" s="209">
        <v>144</v>
      </c>
      <c r="H22" s="207"/>
      <c r="I22" s="207" t="s">
        <v>980</v>
      </c>
      <c r="J22" s="209" t="s">
        <v>578</v>
      </c>
      <c r="K22" s="209"/>
      <c r="L22" s="210"/>
      <c r="M22" s="214"/>
      <c r="N22" s="209"/>
      <c r="O22" s="215"/>
      <c r="P22" s="210">
        <f>VLOOKUP(D22,'MidCap Intra'!$B$11:$C$568,2,0)</f>
        <v>154.05000000000001</v>
      </c>
      <c r="Q22" s="261"/>
      <c r="S22" s="37"/>
    </row>
    <row r="23" spans="1:39" ht="15" customHeight="1">
      <c r="A23" s="211">
        <v>14</v>
      </c>
      <c r="B23" s="208">
        <v>45357</v>
      </c>
      <c r="C23" s="212"/>
      <c r="D23" s="216" t="s">
        <v>364</v>
      </c>
      <c r="E23" s="213" t="s">
        <v>577</v>
      </c>
      <c r="F23" s="207" t="s">
        <v>1021</v>
      </c>
      <c r="G23" s="209">
        <v>2700</v>
      </c>
      <c r="H23" s="207"/>
      <c r="I23" s="207" t="s">
        <v>1022</v>
      </c>
      <c r="J23" s="209" t="s">
        <v>578</v>
      </c>
      <c r="K23" s="209"/>
      <c r="L23" s="210"/>
      <c r="M23" s="214"/>
      <c r="N23" s="209"/>
      <c r="O23" s="215"/>
      <c r="P23" s="210">
        <f>VLOOKUP(D23,'MidCap Intra'!$B$11:$C$568,2,0)</f>
        <v>2955.95</v>
      </c>
      <c r="Q23" s="261"/>
      <c r="S23" s="37"/>
    </row>
    <row r="24" spans="1:39" ht="15" customHeight="1">
      <c r="A24" s="211">
        <v>15</v>
      </c>
      <c r="B24" s="208">
        <v>45357</v>
      </c>
      <c r="C24" s="212"/>
      <c r="D24" s="216" t="s">
        <v>151</v>
      </c>
      <c r="E24" s="213" t="s">
        <v>577</v>
      </c>
      <c r="F24" s="207" t="s">
        <v>1023</v>
      </c>
      <c r="G24" s="209">
        <v>230</v>
      </c>
      <c r="H24" s="207"/>
      <c r="I24" s="207" t="s">
        <v>1024</v>
      </c>
      <c r="J24" s="209" t="s">
        <v>578</v>
      </c>
      <c r="K24" s="209"/>
      <c r="L24" s="210"/>
      <c r="M24" s="214"/>
      <c r="N24" s="209"/>
      <c r="O24" s="215"/>
      <c r="P24" s="210">
        <f>VLOOKUP(D24,'MidCap Intra'!$B$11:$C$568,2,0)</f>
        <v>252.95</v>
      </c>
      <c r="Q24" s="261"/>
      <c r="S24" s="37"/>
    </row>
    <row r="25" spans="1:39" ht="15" customHeight="1">
      <c r="A25" s="211"/>
      <c r="B25" s="208"/>
      <c r="C25" s="212"/>
      <c r="D25" s="216"/>
      <c r="E25" s="213"/>
      <c r="F25" s="207"/>
      <c r="G25" s="209"/>
      <c r="H25" s="207"/>
      <c r="I25" s="207"/>
      <c r="J25" s="209"/>
      <c r="K25" s="209"/>
      <c r="L25" s="210"/>
      <c r="M25" s="214"/>
      <c r="N25" s="209"/>
      <c r="O25" s="215"/>
      <c r="P25" s="210"/>
      <c r="Q25" s="261"/>
      <c r="S25" s="37"/>
    </row>
    <row r="26" spans="1:39" ht="15" customHeight="1">
      <c r="A26" s="211"/>
      <c r="B26" s="208"/>
      <c r="C26" s="212"/>
      <c r="D26" s="216"/>
      <c r="E26" s="213"/>
      <c r="F26" s="207"/>
      <c r="G26" s="209"/>
      <c r="H26" s="207"/>
      <c r="I26" s="207"/>
      <c r="J26" s="209"/>
      <c r="K26" s="209"/>
      <c r="L26" s="210"/>
      <c r="M26" s="214"/>
      <c r="N26" s="209"/>
      <c r="O26" s="215"/>
      <c r="P26" s="210"/>
      <c r="Q26" s="261"/>
      <c r="S26" s="37"/>
    </row>
    <row r="28" spans="1:39" ht="14.25" customHeight="1">
      <c r="A28" s="100"/>
      <c r="B28" s="101"/>
      <c r="C28" s="102"/>
      <c r="D28" s="103"/>
      <c r="E28" s="104"/>
      <c r="F28" s="104"/>
      <c r="G28" s="100"/>
      <c r="H28" s="104"/>
      <c r="I28" s="105"/>
      <c r="J28" s="106"/>
      <c r="K28" s="106"/>
      <c r="L28" s="107"/>
      <c r="M28" s="108"/>
      <c r="N28" s="109"/>
      <c r="O28" s="110"/>
      <c r="P28" s="111"/>
      <c r="Q28" s="111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2" t="s">
        <v>581</v>
      </c>
      <c r="B29" s="113"/>
      <c r="C29" s="114"/>
      <c r="E29" s="115"/>
      <c r="F29" s="115"/>
      <c r="G29" s="115"/>
      <c r="H29" s="115"/>
      <c r="I29" s="115"/>
      <c r="J29" s="116"/>
      <c r="K29" s="115"/>
      <c r="L29" s="117"/>
      <c r="M29" s="54"/>
      <c r="N29" s="116"/>
      <c r="O29" s="114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8" t="s">
        <v>582</v>
      </c>
      <c r="B30" s="112"/>
      <c r="C30" s="112"/>
      <c r="D30" s="112"/>
      <c r="E30" s="37"/>
      <c r="F30" s="119" t="s">
        <v>583</v>
      </c>
      <c r="G30" s="6"/>
      <c r="H30" s="6"/>
      <c r="I30" s="6"/>
      <c r="J30" s="120"/>
      <c r="K30" s="121"/>
      <c r="L30" s="121"/>
      <c r="M30" s="122"/>
      <c r="N30" s="1"/>
      <c r="O30" s="123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2" t="s">
        <v>584</v>
      </c>
      <c r="B31" s="112"/>
      <c r="C31" s="112"/>
      <c r="D31" s="112" t="s">
        <v>585</v>
      </c>
      <c r="E31" s="6"/>
      <c r="F31" s="119" t="s">
        <v>586</v>
      </c>
      <c r="G31" s="6"/>
      <c r="H31" s="6"/>
      <c r="I31" s="6"/>
      <c r="J31" s="120"/>
      <c r="K31" s="121"/>
      <c r="L31" s="121"/>
      <c r="M31" s="122"/>
      <c r="N31" s="1"/>
      <c r="O31" s="123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2"/>
      <c r="B32" s="112"/>
      <c r="C32" s="112"/>
      <c r="D32" s="112"/>
      <c r="E32" s="6"/>
      <c r="F32" s="6"/>
      <c r="G32" s="6"/>
      <c r="H32" s="6"/>
      <c r="I32" s="6"/>
      <c r="J32" s="124"/>
      <c r="K32" s="121"/>
      <c r="L32" s="121"/>
      <c r="M32" s="6"/>
      <c r="N32" s="125"/>
      <c r="O32" s="1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223"/>
      <c r="B33" s="223"/>
      <c r="C33" s="223"/>
      <c r="D33" s="223"/>
      <c r="E33" s="224"/>
      <c r="F33" s="224"/>
      <c r="G33" s="224"/>
      <c r="H33" s="224"/>
      <c r="I33" s="224"/>
      <c r="J33" s="225"/>
      <c r="K33" s="226"/>
      <c r="L33" s="226"/>
      <c r="M33" s="224"/>
      <c r="N33" s="227"/>
      <c r="O33" s="228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4.25" customHeight="1">
      <c r="A34" s="112"/>
      <c r="B34" s="112"/>
      <c r="C34" s="112"/>
      <c r="D34" s="112"/>
      <c r="E34" s="6"/>
      <c r="F34" s="6"/>
      <c r="G34" s="6"/>
      <c r="H34" s="6"/>
      <c r="I34" s="6"/>
      <c r="J34" s="124"/>
      <c r="K34" s="121"/>
      <c r="L34" s="122"/>
      <c r="M34" s="6"/>
      <c r="N34" s="125"/>
      <c r="O34" s="1"/>
      <c r="P34" s="37"/>
      <c r="Q34" s="37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135" t="s">
        <v>591</v>
      </c>
      <c r="B35" s="135"/>
      <c r="C35" s="135"/>
      <c r="D35" s="135"/>
      <c r="E35" s="6"/>
      <c r="F35" s="6"/>
      <c r="G35" s="6"/>
      <c r="H35" s="6"/>
      <c r="I35" s="6"/>
      <c r="J35" s="6"/>
      <c r="K35" s="6"/>
      <c r="L35" s="6"/>
      <c r="M35" s="6"/>
      <c r="N35" s="6"/>
      <c r="O35" s="24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38.25" customHeight="1">
      <c r="A36" s="93" t="s">
        <v>16</v>
      </c>
      <c r="B36" s="93" t="s">
        <v>553</v>
      </c>
      <c r="C36" s="93"/>
      <c r="D36" s="94" t="s">
        <v>564</v>
      </c>
      <c r="E36" s="93" t="s">
        <v>565</v>
      </c>
      <c r="F36" s="93" t="s">
        <v>566</v>
      </c>
      <c r="G36" s="93" t="s">
        <v>587</v>
      </c>
      <c r="H36" s="93" t="s">
        <v>568</v>
      </c>
      <c r="I36" s="217" t="s">
        <v>569</v>
      </c>
      <c r="J36" s="219" t="s">
        <v>570</v>
      </c>
      <c r="K36" s="218" t="s">
        <v>592</v>
      </c>
      <c r="L36" s="95" t="s">
        <v>572</v>
      </c>
      <c r="M36" s="136" t="s">
        <v>593</v>
      </c>
      <c r="N36" s="93" t="s">
        <v>594</v>
      </c>
      <c r="O36" s="92" t="s">
        <v>574</v>
      </c>
      <c r="P36" s="94" t="s">
        <v>575</v>
      </c>
      <c r="Q36" s="264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.75" customHeight="1">
      <c r="A37" s="310">
        <v>1</v>
      </c>
      <c r="B37" s="311">
        <v>45348</v>
      </c>
      <c r="C37" s="237"/>
      <c r="D37" s="237" t="s">
        <v>911</v>
      </c>
      <c r="E37" s="310" t="s">
        <v>589</v>
      </c>
      <c r="F37" s="310">
        <v>812.5</v>
      </c>
      <c r="G37" s="310">
        <v>795</v>
      </c>
      <c r="H37" s="310">
        <v>826</v>
      </c>
      <c r="I37" s="205" t="s">
        <v>912</v>
      </c>
      <c r="J37" s="312" t="s">
        <v>919</v>
      </c>
      <c r="K37" s="220">
        <f>H37-F37</f>
        <v>13.5</v>
      </c>
      <c r="L37" s="293">
        <f t="shared" ref="L37" si="9">(H37*N37)*0.03%</f>
        <v>167.26499999999999</v>
      </c>
      <c r="M37" s="221">
        <f t="shared" ref="M37" si="10">(K37*N37)-L37</f>
        <v>8945.2350000000006</v>
      </c>
      <c r="N37" s="220">
        <v>675</v>
      </c>
      <c r="O37" s="99" t="s">
        <v>580</v>
      </c>
      <c r="P37" s="222">
        <v>45352</v>
      </c>
      <c r="Q37" s="259"/>
      <c r="R37" s="137"/>
      <c r="S37" s="54" t="s">
        <v>771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38"/>
      <c r="AH37" s="139"/>
      <c r="AI37" s="137"/>
      <c r="AJ37" s="137"/>
      <c r="AK37" s="138"/>
      <c r="AL37" s="138"/>
      <c r="AM37" s="138"/>
    </row>
    <row r="38" spans="1:39" ht="12.75" customHeight="1">
      <c r="A38" s="310">
        <v>2</v>
      </c>
      <c r="B38" s="311">
        <v>45351</v>
      </c>
      <c r="C38" s="237"/>
      <c r="D38" s="237" t="s">
        <v>915</v>
      </c>
      <c r="E38" s="310" t="s">
        <v>589</v>
      </c>
      <c r="F38" s="310">
        <v>151.19999999999999</v>
      </c>
      <c r="G38" s="310">
        <v>149</v>
      </c>
      <c r="H38" s="310">
        <v>153</v>
      </c>
      <c r="I38" s="205" t="s">
        <v>914</v>
      </c>
      <c r="J38" s="312" t="s">
        <v>921</v>
      </c>
      <c r="K38" s="220">
        <f>H38-F38</f>
        <v>1.8000000000000114</v>
      </c>
      <c r="L38" s="293">
        <f t="shared" ref="L38" si="11">(H38*N38)*0.03%</f>
        <v>229.49999999999997</v>
      </c>
      <c r="M38" s="221">
        <f t="shared" ref="M38" si="12">(K38*N38)-L38</f>
        <v>8770.5000000000564</v>
      </c>
      <c r="N38" s="220">
        <v>5000</v>
      </c>
      <c r="O38" s="99" t="s">
        <v>580</v>
      </c>
      <c r="P38" s="222">
        <v>45352</v>
      </c>
      <c r="Q38" s="259"/>
      <c r="R38" s="137"/>
      <c r="S38" s="54" t="s">
        <v>771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38"/>
      <c r="AH38" s="139"/>
      <c r="AI38" s="137"/>
      <c r="AJ38" s="137"/>
      <c r="AK38" s="138"/>
      <c r="AL38" s="138"/>
      <c r="AM38" s="138"/>
    </row>
    <row r="39" spans="1:39" ht="12.75" customHeight="1">
      <c r="A39" s="310">
        <v>3</v>
      </c>
      <c r="B39" s="311">
        <v>45351</v>
      </c>
      <c r="C39" s="237"/>
      <c r="D39" s="237" t="s">
        <v>916</v>
      </c>
      <c r="E39" s="310" t="s">
        <v>589</v>
      </c>
      <c r="F39" s="310">
        <v>2934</v>
      </c>
      <c r="G39" s="310">
        <v>2890</v>
      </c>
      <c r="H39" s="310">
        <v>2963.5</v>
      </c>
      <c r="I39" s="205" t="s">
        <v>917</v>
      </c>
      <c r="J39" s="312" t="s">
        <v>942</v>
      </c>
      <c r="K39" s="220">
        <f>H39-F39</f>
        <v>29.5</v>
      </c>
      <c r="L39" s="293">
        <f t="shared" ref="L39:L40" si="13">(H39*N39)*0.03%</f>
        <v>222.26249999999999</v>
      </c>
      <c r="M39" s="221">
        <f t="shared" ref="M39:M40" si="14">(K39*N39)-L39</f>
        <v>7152.7375000000002</v>
      </c>
      <c r="N39" s="220">
        <v>250</v>
      </c>
      <c r="O39" s="99" t="s">
        <v>580</v>
      </c>
      <c r="P39" s="222">
        <v>45352</v>
      </c>
      <c r="Q39" s="259"/>
      <c r="R39" s="137"/>
      <c r="S39" s="54" t="s">
        <v>879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38"/>
      <c r="AH39" s="139"/>
      <c r="AI39" s="137"/>
      <c r="AJ39" s="137"/>
      <c r="AK39" s="138"/>
      <c r="AL39" s="138"/>
      <c r="AM39" s="138"/>
    </row>
    <row r="40" spans="1:39" ht="12.75" customHeight="1">
      <c r="A40" s="283">
        <v>4</v>
      </c>
      <c r="B40" s="284">
        <v>45352</v>
      </c>
      <c r="C40" s="285"/>
      <c r="D40" s="285" t="s">
        <v>913</v>
      </c>
      <c r="E40" s="283" t="s">
        <v>860</v>
      </c>
      <c r="F40" s="283">
        <v>22295</v>
      </c>
      <c r="G40" s="283">
        <v>22420</v>
      </c>
      <c r="H40" s="283">
        <v>22405</v>
      </c>
      <c r="I40" s="286" t="s">
        <v>920</v>
      </c>
      <c r="J40" s="313" t="s">
        <v>907</v>
      </c>
      <c r="K40" s="289">
        <f>F40-H40</f>
        <v>-110</v>
      </c>
      <c r="L40" s="294">
        <f t="shared" si="13"/>
        <v>336.07499999999999</v>
      </c>
      <c r="M40" s="288">
        <f t="shared" si="14"/>
        <v>-5836.0749999999998</v>
      </c>
      <c r="N40" s="289">
        <v>50</v>
      </c>
      <c r="O40" s="290" t="s">
        <v>590</v>
      </c>
      <c r="P40" s="291">
        <v>45352</v>
      </c>
      <c r="Q40" s="259"/>
      <c r="R40" s="137"/>
      <c r="S40" s="54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38"/>
      <c r="AH40" s="139"/>
      <c r="AI40" s="137"/>
      <c r="AJ40" s="137"/>
      <c r="AK40" s="138"/>
      <c r="AL40" s="138"/>
      <c r="AM40" s="138"/>
    </row>
    <row r="41" spans="1:39" ht="12.75" customHeight="1">
      <c r="A41" s="283">
        <v>5</v>
      </c>
      <c r="B41" s="284">
        <v>45352</v>
      </c>
      <c r="C41" s="285"/>
      <c r="D41" s="285" t="s">
        <v>925</v>
      </c>
      <c r="E41" s="283" t="s">
        <v>589</v>
      </c>
      <c r="F41" s="283">
        <v>3707.5</v>
      </c>
      <c r="G41" s="283">
        <v>3668</v>
      </c>
      <c r="H41" s="283">
        <v>3668</v>
      </c>
      <c r="I41" s="286" t="s">
        <v>928</v>
      </c>
      <c r="J41" s="313" t="s">
        <v>941</v>
      </c>
      <c r="K41" s="289">
        <f>H41-F41</f>
        <v>-39.5</v>
      </c>
      <c r="L41" s="294">
        <f t="shared" ref="L41" si="15">(H41*N41)*0.03%</f>
        <v>275.09999999999997</v>
      </c>
      <c r="M41" s="288">
        <f t="shared" ref="M41" si="16">(K41*N41)-L41</f>
        <v>-10150.1</v>
      </c>
      <c r="N41" s="289">
        <v>250</v>
      </c>
      <c r="O41" s="290" t="s">
        <v>590</v>
      </c>
      <c r="P41" s="291">
        <v>45355</v>
      </c>
      <c r="Q41" s="259"/>
      <c r="R41" s="137"/>
      <c r="S41" s="54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38"/>
      <c r="AH41" s="139"/>
      <c r="AI41" s="137"/>
      <c r="AJ41" s="137"/>
      <c r="AK41" s="138"/>
      <c r="AL41" s="138"/>
      <c r="AM41" s="138"/>
    </row>
    <row r="42" spans="1:39" ht="12.75" customHeight="1">
      <c r="A42" s="310">
        <v>6</v>
      </c>
      <c r="B42" s="311">
        <v>45352</v>
      </c>
      <c r="C42" s="237"/>
      <c r="D42" s="237" t="s">
        <v>926</v>
      </c>
      <c r="E42" s="310" t="s">
        <v>589</v>
      </c>
      <c r="F42" s="310">
        <v>47575</v>
      </c>
      <c r="G42" s="310">
        <v>47200</v>
      </c>
      <c r="H42" s="310">
        <v>47740</v>
      </c>
      <c r="I42" s="205" t="s">
        <v>929</v>
      </c>
      <c r="J42" s="312" t="s">
        <v>937</v>
      </c>
      <c r="K42" s="220">
        <f>H42-F42</f>
        <v>165</v>
      </c>
      <c r="L42" s="293">
        <f t="shared" ref="L42" si="17">(H42*N42)*0.03%</f>
        <v>214.82999999999998</v>
      </c>
      <c r="M42" s="221">
        <f t="shared" ref="M42" si="18">(K42*N42)-L42</f>
        <v>2260.17</v>
      </c>
      <c r="N42" s="220">
        <v>15</v>
      </c>
      <c r="O42" s="99" t="s">
        <v>580</v>
      </c>
      <c r="P42" s="222">
        <v>45355</v>
      </c>
      <c r="Q42" s="259"/>
      <c r="R42" s="137"/>
      <c r="S42" s="5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38"/>
      <c r="AH42" s="139"/>
      <c r="AI42" s="137"/>
      <c r="AJ42" s="137"/>
      <c r="AK42" s="138"/>
      <c r="AL42" s="138"/>
      <c r="AM42" s="138"/>
    </row>
    <row r="43" spans="1:39" ht="12.75" customHeight="1">
      <c r="A43" s="310">
        <v>7</v>
      </c>
      <c r="B43" s="311">
        <v>45352</v>
      </c>
      <c r="C43" s="237"/>
      <c r="D43" s="237" t="s">
        <v>927</v>
      </c>
      <c r="E43" s="310" t="s">
        <v>589</v>
      </c>
      <c r="F43" s="310">
        <v>3775</v>
      </c>
      <c r="G43" s="310">
        <v>3718</v>
      </c>
      <c r="H43" s="310">
        <v>3823</v>
      </c>
      <c r="I43" s="205" t="s">
        <v>930</v>
      </c>
      <c r="J43" s="312" t="s">
        <v>1036</v>
      </c>
      <c r="K43" s="220">
        <f>H43-F43</f>
        <v>48</v>
      </c>
      <c r="L43" s="293">
        <f t="shared" ref="L43" si="19">(H43*N43)*0.03%</f>
        <v>200.70749999999998</v>
      </c>
      <c r="M43" s="221">
        <f t="shared" ref="M43" si="20">(K43*N43)-L43</f>
        <v>8199.2924999999996</v>
      </c>
      <c r="N43" s="220">
        <v>175</v>
      </c>
      <c r="O43" s="99" t="s">
        <v>580</v>
      </c>
      <c r="P43" s="222">
        <v>45357</v>
      </c>
      <c r="Q43" s="259"/>
      <c r="R43" s="137"/>
      <c r="S43" s="5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8"/>
      <c r="AH43" s="139"/>
      <c r="AI43" s="137"/>
      <c r="AJ43" s="137"/>
      <c r="AK43" s="138"/>
      <c r="AL43" s="138"/>
      <c r="AM43" s="138"/>
    </row>
    <row r="44" spans="1:39" ht="12.75" customHeight="1">
      <c r="A44" s="283">
        <v>8</v>
      </c>
      <c r="B44" s="284">
        <v>45353</v>
      </c>
      <c r="C44" s="285"/>
      <c r="D44" s="285" t="s">
        <v>932</v>
      </c>
      <c r="E44" s="283" t="s">
        <v>589</v>
      </c>
      <c r="F44" s="283">
        <v>2757.5</v>
      </c>
      <c r="G44" s="283">
        <v>2718</v>
      </c>
      <c r="H44" s="283">
        <v>2718</v>
      </c>
      <c r="I44" s="286" t="s">
        <v>933</v>
      </c>
      <c r="J44" s="313" t="s">
        <v>941</v>
      </c>
      <c r="K44" s="289">
        <f>H44-F44</f>
        <v>-39.5</v>
      </c>
      <c r="L44" s="294">
        <f t="shared" ref="L44" si="21">(H44*N44)*0.03%</f>
        <v>203.85</v>
      </c>
      <c r="M44" s="288">
        <f>(K44*N44)-L44</f>
        <v>-10078.85</v>
      </c>
      <c r="N44" s="289">
        <v>250</v>
      </c>
      <c r="O44" s="290" t="s">
        <v>590</v>
      </c>
      <c r="P44" s="291">
        <v>45355</v>
      </c>
      <c r="Q44" s="259"/>
      <c r="R44" s="137"/>
      <c r="S44" s="5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8"/>
      <c r="AH44" s="139"/>
      <c r="AI44" s="137"/>
      <c r="AJ44" s="137"/>
      <c r="AK44" s="138"/>
      <c r="AL44" s="138"/>
      <c r="AM44" s="138"/>
    </row>
    <row r="45" spans="1:39" ht="12.75" customHeight="1">
      <c r="A45" s="283">
        <v>9</v>
      </c>
      <c r="B45" s="284">
        <v>45354</v>
      </c>
      <c r="C45" s="285"/>
      <c r="D45" s="285" t="s">
        <v>911</v>
      </c>
      <c r="E45" s="283" t="s">
        <v>589</v>
      </c>
      <c r="F45" s="283">
        <v>834</v>
      </c>
      <c r="G45" s="283">
        <v>816</v>
      </c>
      <c r="H45" s="283">
        <v>816</v>
      </c>
      <c r="I45" s="286" t="s">
        <v>938</v>
      </c>
      <c r="J45" s="313" t="s">
        <v>1020</v>
      </c>
      <c r="K45" s="289">
        <f>H45-F45</f>
        <v>-18</v>
      </c>
      <c r="L45" s="294">
        <f t="shared" ref="L45" si="22">(H45*N45)*0.03%</f>
        <v>165.23999999999998</v>
      </c>
      <c r="M45" s="288">
        <f t="shared" ref="M45" si="23">(K45*N45)-L45</f>
        <v>-12315.24</v>
      </c>
      <c r="N45" s="289">
        <v>675</v>
      </c>
      <c r="O45" s="290" t="s">
        <v>590</v>
      </c>
      <c r="P45" s="291">
        <v>45357</v>
      </c>
      <c r="Q45" s="259"/>
      <c r="R45" s="137"/>
      <c r="S45" s="54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8"/>
      <c r="AH45" s="139"/>
      <c r="AI45" s="137"/>
      <c r="AJ45" s="137"/>
      <c r="AK45" s="138"/>
      <c r="AL45" s="138"/>
      <c r="AM45" s="138"/>
    </row>
    <row r="46" spans="1:39" ht="12.75" customHeight="1">
      <c r="A46" s="207">
        <v>10</v>
      </c>
      <c r="B46" s="265">
        <v>45356</v>
      </c>
      <c r="C46" s="260"/>
      <c r="D46" s="260" t="s">
        <v>981</v>
      </c>
      <c r="E46" s="207" t="s">
        <v>589</v>
      </c>
      <c r="F46" s="207" t="s">
        <v>982</v>
      </c>
      <c r="G46" s="207">
        <v>1425</v>
      </c>
      <c r="H46" s="207"/>
      <c r="I46" s="209" t="s">
        <v>983</v>
      </c>
      <c r="J46" s="206" t="s">
        <v>578</v>
      </c>
      <c r="K46" s="96"/>
      <c r="L46" s="98"/>
      <c r="M46" s="262"/>
      <c r="N46" s="96"/>
      <c r="O46" s="97"/>
      <c r="P46" s="266"/>
      <c r="Q46" s="259"/>
      <c r="R46" s="137"/>
      <c r="S46" s="5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8"/>
      <c r="AH46" s="139"/>
      <c r="AI46" s="137"/>
      <c r="AJ46" s="137"/>
      <c r="AK46" s="138"/>
      <c r="AL46" s="138"/>
      <c r="AM46" s="138"/>
    </row>
    <row r="47" spans="1:39" ht="12.75" customHeight="1">
      <c r="A47" s="310">
        <v>11</v>
      </c>
      <c r="B47" s="311">
        <v>45357</v>
      </c>
      <c r="C47" s="237"/>
      <c r="D47" s="237" t="s">
        <v>1025</v>
      </c>
      <c r="E47" s="310" t="s">
        <v>589</v>
      </c>
      <c r="F47" s="310">
        <v>4020</v>
      </c>
      <c r="G47" s="310">
        <v>3960</v>
      </c>
      <c r="H47" s="310">
        <v>4067.5</v>
      </c>
      <c r="I47" s="205" t="s">
        <v>1026</v>
      </c>
      <c r="J47" s="312" t="s">
        <v>599</v>
      </c>
      <c r="K47" s="220">
        <f>H47-F47</f>
        <v>47.5</v>
      </c>
      <c r="L47" s="293">
        <f t="shared" ref="L47" si="24">(H47*N47)*0.03%</f>
        <v>213.54374999999999</v>
      </c>
      <c r="M47" s="221">
        <f t="shared" ref="M47" si="25">(K47*N47)-L47</f>
        <v>8098.9562500000002</v>
      </c>
      <c r="N47" s="220">
        <v>175</v>
      </c>
      <c r="O47" s="99" t="s">
        <v>580</v>
      </c>
      <c r="P47" s="222">
        <v>45357</v>
      </c>
      <c r="Q47" s="259"/>
      <c r="R47" s="137"/>
      <c r="S47" s="54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8"/>
      <c r="AH47" s="139"/>
      <c r="AI47" s="137"/>
      <c r="AJ47" s="137"/>
      <c r="AK47" s="138"/>
      <c r="AL47" s="138"/>
      <c r="AM47" s="138"/>
    </row>
    <row r="48" spans="1:39" ht="12.75" customHeight="1">
      <c r="A48" s="207">
        <v>12</v>
      </c>
      <c r="B48" s="265">
        <v>45357</v>
      </c>
      <c r="C48" s="260"/>
      <c r="D48" s="260" t="s">
        <v>1028</v>
      </c>
      <c r="E48" s="207" t="s">
        <v>589</v>
      </c>
      <c r="F48" s="207" t="s">
        <v>1029</v>
      </c>
      <c r="G48" s="207">
        <v>1590</v>
      </c>
      <c r="H48" s="207"/>
      <c r="I48" s="209" t="s">
        <v>1030</v>
      </c>
      <c r="J48" s="206" t="s">
        <v>578</v>
      </c>
      <c r="K48" s="96"/>
      <c r="L48" s="98"/>
      <c r="M48" s="262"/>
      <c r="N48" s="96"/>
      <c r="O48" s="97"/>
      <c r="P48" s="266"/>
      <c r="Q48" s="259"/>
      <c r="R48" s="137"/>
      <c r="S48" s="54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8"/>
      <c r="AH48" s="139"/>
      <c r="AI48" s="137"/>
      <c r="AJ48" s="137"/>
      <c r="AK48" s="138"/>
      <c r="AL48" s="138"/>
      <c r="AM48" s="138"/>
    </row>
    <row r="49" spans="1:39" ht="12.75" customHeight="1">
      <c r="A49" s="207">
        <v>13</v>
      </c>
      <c r="B49" s="265">
        <v>45357</v>
      </c>
      <c r="C49" s="260"/>
      <c r="D49" s="260" t="s">
        <v>1031</v>
      </c>
      <c r="E49" s="207" t="s">
        <v>589</v>
      </c>
      <c r="F49" s="207" t="s">
        <v>1032</v>
      </c>
      <c r="G49" s="207">
        <v>403</v>
      </c>
      <c r="H49" s="207"/>
      <c r="I49" s="209" t="s">
        <v>1033</v>
      </c>
      <c r="J49" s="206" t="s">
        <v>578</v>
      </c>
      <c r="K49" s="96"/>
      <c r="L49" s="98"/>
      <c r="M49" s="262"/>
      <c r="N49" s="96"/>
      <c r="O49" s="97"/>
      <c r="P49" s="266"/>
      <c r="Q49" s="259"/>
      <c r="R49" s="137"/>
      <c r="S49" s="54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8"/>
      <c r="AH49" s="139"/>
      <c r="AI49" s="137"/>
      <c r="AJ49" s="137"/>
      <c r="AK49" s="138"/>
      <c r="AL49" s="138"/>
      <c r="AM49" s="138"/>
    </row>
    <row r="50" spans="1:39" ht="12.75" customHeight="1">
      <c r="A50" s="207">
        <v>14</v>
      </c>
      <c r="B50" s="265">
        <v>45357</v>
      </c>
      <c r="C50" s="260"/>
      <c r="D50" s="260" t="s">
        <v>913</v>
      </c>
      <c r="E50" s="207" t="s">
        <v>589</v>
      </c>
      <c r="F50" s="207" t="s">
        <v>1034</v>
      </c>
      <c r="G50" s="207">
        <v>22480</v>
      </c>
      <c r="H50" s="207"/>
      <c r="I50" s="209" t="s">
        <v>1035</v>
      </c>
      <c r="J50" s="206" t="s">
        <v>578</v>
      </c>
      <c r="K50" s="96"/>
      <c r="L50" s="98"/>
      <c r="M50" s="262"/>
      <c r="N50" s="96"/>
      <c r="O50" s="97"/>
      <c r="P50" s="266"/>
      <c r="Q50" s="259"/>
      <c r="R50" s="137"/>
      <c r="S50" s="5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8"/>
      <c r="AH50" s="139"/>
      <c r="AI50" s="137"/>
      <c r="AJ50" s="137"/>
      <c r="AK50" s="138"/>
      <c r="AL50" s="138"/>
      <c r="AM50" s="138"/>
    </row>
    <row r="51" spans="1:39" ht="12.75" customHeight="1">
      <c r="A51" s="207"/>
      <c r="B51" s="265"/>
      <c r="C51" s="260"/>
      <c r="D51" s="260"/>
      <c r="E51" s="207"/>
      <c r="F51" s="207"/>
      <c r="G51" s="207"/>
      <c r="H51" s="207"/>
      <c r="I51" s="209"/>
      <c r="J51" s="206"/>
      <c r="K51" s="96"/>
      <c r="L51" s="98"/>
      <c r="M51" s="262"/>
      <c r="N51" s="96"/>
      <c r="O51" s="97"/>
      <c r="P51" s="266"/>
      <c r="Q51" s="259"/>
      <c r="R51" s="137"/>
      <c r="S51" s="54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8"/>
      <c r="AH51" s="139"/>
      <c r="AI51" s="137"/>
      <c r="AJ51" s="137"/>
      <c r="AK51" s="138"/>
      <c r="AL51" s="138"/>
      <c r="AM51" s="138"/>
    </row>
    <row r="52" spans="1:39" ht="12.75" customHeight="1">
      <c r="A52" s="207"/>
      <c r="B52" s="265"/>
      <c r="C52" s="260"/>
      <c r="D52" s="260"/>
      <c r="E52" s="207"/>
      <c r="F52" s="207"/>
      <c r="G52" s="207"/>
      <c r="H52" s="207"/>
      <c r="I52" s="209"/>
      <c r="J52" s="206"/>
      <c r="K52" s="96"/>
      <c r="L52" s="98"/>
      <c r="M52" s="262"/>
      <c r="N52" s="96"/>
      <c r="O52" s="97"/>
      <c r="P52" s="266"/>
      <c r="Q52" s="259"/>
      <c r="R52" s="137"/>
      <c r="S52" s="5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8"/>
      <c r="AH52" s="139"/>
      <c r="AI52" s="137"/>
      <c r="AJ52" s="137"/>
      <c r="AK52" s="138"/>
      <c r="AL52" s="138"/>
      <c r="AM52" s="138"/>
    </row>
    <row r="54" spans="1:39" ht="12.75" customHeight="1">
      <c r="A54" s="138"/>
      <c r="B54" s="140"/>
      <c r="C54" s="137"/>
      <c r="D54" s="137"/>
      <c r="E54" s="138"/>
      <c r="F54" s="138"/>
      <c r="G54" s="138"/>
      <c r="H54" s="141"/>
      <c r="I54" s="141"/>
      <c r="J54" s="141"/>
      <c r="K54" s="137"/>
      <c r="L54" s="138"/>
      <c r="M54" s="138"/>
      <c r="N54" s="138"/>
      <c r="O54" s="141"/>
      <c r="P54" s="141"/>
      <c r="Q54" s="141"/>
      <c r="R54" s="137"/>
      <c r="S54" s="5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8"/>
      <c r="AH54" s="139"/>
      <c r="AI54" s="137"/>
      <c r="AJ54" s="137"/>
      <c r="AK54" s="138"/>
      <c r="AL54" s="138"/>
      <c r="AM54" s="138"/>
    </row>
    <row r="55" spans="1:39">
      <c r="A55" s="142" t="s">
        <v>595</v>
      </c>
      <c r="B55" s="142"/>
      <c r="C55" s="142"/>
      <c r="D55" s="142"/>
      <c r="E55" s="143"/>
      <c r="F55" s="105"/>
      <c r="G55" s="105"/>
      <c r="H55" s="105"/>
      <c r="I55" s="105"/>
      <c r="J55" s="1"/>
      <c r="K55" s="6"/>
      <c r="L55" s="6"/>
      <c r="M55" s="6"/>
      <c r="N55" s="1"/>
      <c r="O55" s="1"/>
      <c r="P55" s="37"/>
      <c r="Q55" s="37"/>
      <c r="R55" s="37"/>
      <c r="S55" s="6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37"/>
      <c r="AH55" s="37"/>
      <c r="AI55" s="37"/>
      <c r="AJ55" s="37"/>
      <c r="AK55" s="37"/>
      <c r="AL55" s="37"/>
      <c r="AM55" s="37"/>
    </row>
    <row r="56" spans="1:39" ht="38.25">
      <c r="A56" s="93" t="s">
        <v>16</v>
      </c>
      <c r="B56" s="93" t="s">
        <v>553</v>
      </c>
      <c r="C56" s="93"/>
      <c r="D56" s="94" t="s">
        <v>564</v>
      </c>
      <c r="E56" s="93" t="s">
        <v>565</v>
      </c>
      <c r="F56" s="93" t="s">
        <v>566</v>
      </c>
      <c r="G56" s="93" t="s">
        <v>587</v>
      </c>
      <c r="H56" s="93" t="s">
        <v>568</v>
      </c>
      <c r="I56" s="93" t="s">
        <v>569</v>
      </c>
      <c r="J56" s="92" t="s">
        <v>570</v>
      </c>
      <c r="K56" s="92" t="s">
        <v>596</v>
      </c>
      <c r="L56" s="95" t="s">
        <v>572</v>
      </c>
      <c r="M56" s="136" t="s">
        <v>593</v>
      </c>
      <c r="N56" s="93" t="s">
        <v>594</v>
      </c>
      <c r="O56" s="93" t="s">
        <v>574</v>
      </c>
      <c r="P56" s="94" t="s">
        <v>575</v>
      </c>
      <c r="Q56" s="263"/>
      <c r="R56" s="37"/>
      <c r="S56" s="6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37"/>
      <c r="AH56" s="37"/>
      <c r="AI56" s="37"/>
      <c r="AJ56" s="37"/>
      <c r="AK56" s="37"/>
      <c r="AL56" s="37"/>
      <c r="AM56" s="37"/>
    </row>
    <row r="57" spans="1:39" s="306" customFormat="1" ht="12.75" customHeight="1">
      <c r="A57" s="283">
        <v>1</v>
      </c>
      <c r="B57" s="284">
        <v>45352</v>
      </c>
      <c r="C57" s="285"/>
      <c r="D57" s="285" t="s">
        <v>918</v>
      </c>
      <c r="E57" s="283" t="s">
        <v>589</v>
      </c>
      <c r="F57" s="283">
        <v>97</v>
      </c>
      <c r="G57" s="283">
        <v>60</v>
      </c>
      <c r="H57" s="283">
        <v>64</v>
      </c>
      <c r="I57" s="286" t="s">
        <v>883</v>
      </c>
      <c r="J57" s="287" t="s">
        <v>922</v>
      </c>
      <c r="K57" s="292">
        <f>H57-F57</f>
        <v>-33</v>
      </c>
      <c r="L57" s="314">
        <v>50</v>
      </c>
      <c r="M57" s="315">
        <f t="shared" ref="M57" si="26">(K57*N57)-L57</f>
        <v>-1700</v>
      </c>
      <c r="N57" s="292">
        <v>50</v>
      </c>
      <c r="O57" s="287" t="s">
        <v>590</v>
      </c>
      <c r="P57" s="284">
        <v>45352</v>
      </c>
      <c r="Q57" s="300"/>
      <c r="R57" s="301"/>
      <c r="S57" s="302"/>
      <c r="T57" s="303"/>
      <c r="U57" s="303"/>
      <c r="V57" s="303"/>
      <c r="W57" s="303"/>
      <c r="X57" s="303"/>
      <c r="Y57" s="303"/>
      <c r="Z57" s="303"/>
      <c r="AA57" s="303"/>
      <c r="AB57" s="303"/>
      <c r="AC57" s="303"/>
      <c r="AD57" s="303"/>
      <c r="AE57" s="303"/>
      <c r="AF57" s="303"/>
      <c r="AG57" s="304"/>
      <c r="AH57" s="305"/>
      <c r="AI57" s="301"/>
      <c r="AJ57" s="301"/>
      <c r="AK57" s="304"/>
      <c r="AL57" s="304"/>
      <c r="AM57" s="304"/>
    </row>
    <row r="58" spans="1:39" s="306" customFormat="1" ht="12.75" customHeight="1">
      <c r="A58" s="352">
        <v>2</v>
      </c>
      <c r="B58" s="350">
        <v>45355</v>
      </c>
      <c r="C58" s="324"/>
      <c r="D58" s="324" t="s">
        <v>945</v>
      </c>
      <c r="E58" s="325" t="s">
        <v>860</v>
      </c>
      <c r="F58" s="325">
        <v>30</v>
      </c>
      <c r="G58" s="325"/>
      <c r="H58" s="325">
        <v>10</v>
      </c>
      <c r="I58" s="326"/>
      <c r="J58" s="348" t="s">
        <v>968</v>
      </c>
      <c r="K58" s="327">
        <f>F58-H58</f>
        <v>20</v>
      </c>
      <c r="L58" s="328">
        <v>50</v>
      </c>
      <c r="M58" s="354">
        <v>100</v>
      </c>
      <c r="N58" s="327">
        <v>40</v>
      </c>
      <c r="O58" s="348" t="s">
        <v>597</v>
      </c>
      <c r="P58" s="350">
        <v>45356</v>
      </c>
      <c r="Q58" s="300"/>
      <c r="R58" s="301"/>
      <c r="S58" s="302"/>
      <c r="T58" s="303"/>
      <c r="U58" s="303"/>
      <c r="V58" s="303"/>
      <c r="W58" s="303"/>
      <c r="X58" s="303"/>
      <c r="Y58" s="303"/>
      <c r="Z58" s="303"/>
      <c r="AA58" s="303"/>
      <c r="AB58" s="303"/>
      <c r="AC58" s="303"/>
      <c r="AD58" s="303"/>
      <c r="AE58" s="303"/>
      <c r="AF58" s="303"/>
      <c r="AG58" s="304"/>
      <c r="AH58" s="305"/>
      <c r="AI58" s="301"/>
      <c r="AJ58" s="301"/>
      <c r="AK58" s="304"/>
      <c r="AL58" s="304"/>
      <c r="AM58" s="304"/>
    </row>
    <row r="59" spans="1:39" s="306" customFormat="1" ht="12.75" customHeight="1">
      <c r="A59" s="353"/>
      <c r="B59" s="351"/>
      <c r="C59" s="324"/>
      <c r="D59" s="324" t="s">
        <v>946</v>
      </c>
      <c r="E59" s="325" t="s">
        <v>860</v>
      </c>
      <c r="F59" s="325">
        <v>37</v>
      </c>
      <c r="G59" s="325"/>
      <c r="H59" s="325">
        <v>52</v>
      </c>
      <c r="I59" s="326"/>
      <c r="J59" s="349"/>
      <c r="K59" s="327">
        <f>F59-H59</f>
        <v>-15</v>
      </c>
      <c r="L59" s="328">
        <v>50</v>
      </c>
      <c r="M59" s="355"/>
      <c r="N59" s="327">
        <v>40</v>
      </c>
      <c r="O59" s="349"/>
      <c r="P59" s="351"/>
      <c r="Q59" s="300"/>
      <c r="R59" s="301"/>
      <c r="S59" s="302"/>
      <c r="T59" s="303"/>
      <c r="U59" s="303"/>
      <c r="V59" s="303"/>
      <c r="W59" s="303"/>
      <c r="X59" s="303"/>
      <c r="Y59" s="303"/>
      <c r="Z59" s="303"/>
      <c r="AA59" s="303"/>
      <c r="AB59" s="303"/>
      <c r="AC59" s="303"/>
      <c r="AD59" s="303"/>
      <c r="AE59" s="303"/>
      <c r="AF59" s="303"/>
      <c r="AG59" s="304"/>
      <c r="AH59" s="305"/>
      <c r="AI59" s="301"/>
      <c r="AJ59" s="301"/>
      <c r="AK59" s="304"/>
      <c r="AL59" s="304"/>
      <c r="AM59" s="304"/>
    </row>
    <row r="60" spans="1:39" s="306" customFormat="1" ht="12.75" customHeight="1">
      <c r="A60" s="310">
        <v>3</v>
      </c>
      <c r="B60" s="311">
        <v>45356</v>
      </c>
      <c r="C60" s="237"/>
      <c r="D60" s="237" t="s">
        <v>971</v>
      </c>
      <c r="E60" s="310" t="s">
        <v>589</v>
      </c>
      <c r="F60" s="310">
        <v>240</v>
      </c>
      <c r="G60" s="310">
        <v>90</v>
      </c>
      <c r="H60" s="310">
        <v>300</v>
      </c>
      <c r="I60" s="310" t="s">
        <v>972</v>
      </c>
      <c r="J60" s="333" t="s">
        <v>794</v>
      </c>
      <c r="K60" s="279">
        <f>H60-F60</f>
        <v>60</v>
      </c>
      <c r="L60" s="334">
        <v>50</v>
      </c>
      <c r="M60" s="335">
        <f t="shared" ref="M60" si="27">(K60*N60)-L60</f>
        <v>850</v>
      </c>
      <c r="N60" s="279">
        <v>15</v>
      </c>
      <c r="O60" s="333" t="s">
        <v>580</v>
      </c>
      <c r="P60" s="311">
        <v>45356</v>
      </c>
      <c r="Q60" s="300"/>
      <c r="R60" s="301"/>
      <c r="S60" s="302"/>
      <c r="T60" s="303"/>
      <c r="U60" s="303"/>
      <c r="V60" s="303"/>
      <c r="W60" s="303"/>
      <c r="X60" s="303"/>
      <c r="Y60" s="303"/>
      <c r="Z60" s="303"/>
      <c r="AA60" s="303"/>
      <c r="AB60" s="303"/>
      <c r="AC60" s="303"/>
      <c r="AD60" s="303"/>
      <c r="AE60" s="303"/>
      <c r="AF60" s="303"/>
      <c r="AG60" s="304"/>
      <c r="AH60" s="305"/>
      <c r="AI60" s="301"/>
      <c r="AJ60" s="301"/>
      <c r="AK60" s="304"/>
      <c r="AL60" s="304"/>
      <c r="AM60" s="304"/>
    </row>
    <row r="61" spans="1:39" s="306" customFormat="1" ht="12.75" customHeight="1">
      <c r="A61" s="310">
        <v>4</v>
      </c>
      <c r="B61" s="311">
        <v>45356</v>
      </c>
      <c r="C61" s="237"/>
      <c r="D61" s="237" t="s">
        <v>973</v>
      </c>
      <c r="E61" s="310" t="s">
        <v>589</v>
      </c>
      <c r="F61" s="310">
        <v>30</v>
      </c>
      <c r="G61" s="310">
        <v>5</v>
      </c>
      <c r="H61" s="310">
        <v>45</v>
      </c>
      <c r="I61" s="310" t="s">
        <v>974</v>
      </c>
      <c r="J61" s="333" t="s">
        <v>978</v>
      </c>
      <c r="K61" s="279">
        <f>H61-F61</f>
        <v>15</v>
      </c>
      <c r="L61" s="334">
        <v>50</v>
      </c>
      <c r="M61" s="335">
        <f t="shared" ref="M61" si="28">(K61*N61)-L61</f>
        <v>550</v>
      </c>
      <c r="N61" s="279">
        <v>40</v>
      </c>
      <c r="O61" s="333" t="s">
        <v>580</v>
      </c>
      <c r="P61" s="311">
        <v>45356</v>
      </c>
      <c r="Q61" s="300"/>
      <c r="R61" s="301"/>
      <c r="S61" s="302"/>
      <c r="T61" s="303"/>
      <c r="U61" s="303"/>
      <c r="V61" s="303"/>
      <c r="W61" s="303"/>
      <c r="X61" s="303"/>
      <c r="Y61" s="303"/>
      <c r="Z61" s="303"/>
      <c r="AA61" s="303"/>
      <c r="AB61" s="303"/>
      <c r="AC61" s="303"/>
      <c r="AD61" s="303"/>
      <c r="AE61" s="303"/>
      <c r="AF61" s="303"/>
      <c r="AG61" s="304"/>
      <c r="AH61" s="305"/>
      <c r="AI61" s="301"/>
      <c r="AJ61" s="301"/>
      <c r="AK61" s="304"/>
      <c r="AL61" s="304"/>
      <c r="AM61" s="304"/>
    </row>
    <row r="62" spans="1:39" s="306" customFormat="1" ht="12.75" customHeight="1">
      <c r="A62" s="283">
        <v>5</v>
      </c>
      <c r="B62" s="284">
        <v>45356</v>
      </c>
      <c r="C62" s="285"/>
      <c r="D62" s="285" t="s">
        <v>975</v>
      </c>
      <c r="E62" s="283" t="s">
        <v>860</v>
      </c>
      <c r="F62" s="283">
        <v>250</v>
      </c>
      <c r="G62" s="283">
        <v>305</v>
      </c>
      <c r="H62" s="283">
        <v>297.5</v>
      </c>
      <c r="I62" s="283" t="s">
        <v>976</v>
      </c>
      <c r="J62" s="287" t="s">
        <v>977</v>
      </c>
      <c r="K62" s="292">
        <f>F62-H62</f>
        <v>-47.5</v>
      </c>
      <c r="L62" s="314">
        <v>50</v>
      </c>
      <c r="M62" s="315">
        <f t="shared" ref="M62" si="29">(K62*N62)-L62</f>
        <v>-2425</v>
      </c>
      <c r="N62" s="292">
        <v>50</v>
      </c>
      <c r="O62" s="287" t="s">
        <v>590</v>
      </c>
      <c r="P62" s="284">
        <v>45356</v>
      </c>
      <c r="Q62" s="300"/>
      <c r="R62" s="301"/>
      <c r="S62" s="302"/>
      <c r="T62" s="303"/>
      <c r="U62" s="303"/>
      <c r="V62" s="303"/>
      <c r="W62" s="303"/>
      <c r="X62" s="303"/>
      <c r="Y62" s="303"/>
      <c r="Z62" s="303"/>
      <c r="AA62" s="303"/>
      <c r="AB62" s="303"/>
      <c r="AC62" s="303"/>
      <c r="AD62" s="303"/>
      <c r="AE62" s="303"/>
      <c r="AF62" s="303"/>
      <c r="AG62" s="304"/>
      <c r="AH62" s="305"/>
      <c r="AI62" s="301"/>
      <c r="AJ62" s="301"/>
      <c r="AK62" s="304"/>
      <c r="AL62" s="304"/>
      <c r="AM62" s="304"/>
    </row>
    <row r="63" spans="1:39" s="306" customFormat="1" ht="12.75" customHeight="1">
      <c r="A63" s="296"/>
      <c r="B63" s="297"/>
      <c r="C63" s="298"/>
      <c r="D63" s="298"/>
      <c r="E63" s="296"/>
      <c r="F63" s="296"/>
      <c r="G63" s="296"/>
      <c r="H63" s="296"/>
      <c r="I63" s="299"/>
      <c r="J63" s="299"/>
      <c r="K63" s="296"/>
      <c r="L63" s="307"/>
      <c r="M63" s="308"/>
      <c r="N63" s="296"/>
      <c r="O63" s="299"/>
      <c r="P63" s="297"/>
      <c r="Q63" s="300"/>
      <c r="R63" s="301"/>
      <c r="S63" s="302"/>
      <c r="T63" s="303"/>
      <c r="U63" s="303"/>
      <c r="V63" s="303"/>
      <c r="W63" s="303"/>
      <c r="X63" s="303"/>
      <c r="Y63" s="303"/>
      <c r="Z63" s="303"/>
      <c r="AA63" s="303"/>
      <c r="AB63" s="303"/>
      <c r="AC63" s="303"/>
      <c r="AD63" s="303"/>
      <c r="AE63" s="303"/>
      <c r="AF63" s="303"/>
      <c r="AG63" s="304"/>
      <c r="AH63" s="305"/>
      <c r="AI63" s="301"/>
      <c r="AJ63" s="301"/>
      <c r="AK63" s="304"/>
      <c r="AL63" s="304"/>
      <c r="AM63" s="304"/>
    </row>
    <row r="64" spans="1:39" s="306" customFormat="1" ht="12.75" customHeight="1">
      <c r="A64" s="296"/>
      <c r="B64" s="297"/>
      <c r="C64" s="298"/>
      <c r="D64" s="298"/>
      <c r="E64" s="296"/>
      <c r="F64" s="296"/>
      <c r="G64" s="296"/>
      <c r="H64" s="296"/>
      <c r="I64" s="299"/>
      <c r="J64" s="299"/>
      <c r="K64" s="296"/>
      <c r="L64" s="309"/>
      <c r="M64" s="308"/>
      <c r="N64" s="296"/>
      <c r="O64" s="299"/>
      <c r="P64" s="297"/>
      <c r="Q64" s="300"/>
      <c r="R64" s="301"/>
      <c r="S64" s="302"/>
      <c r="T64" s="303"/>
      <c r="U64" s="303"/>
      <c r="V64" s="303"/>
      <c r="W64" s="303"/>
      <c r="X64" s="303"/>
      <c r="Y64" s="303"/>
      <c r="Z64" s="303"/>
      <c r="AA64" s="303"/>
      <c r="AB64" s="303"/>
      <c r="AC64" s="303"/>
      <c r="AD64" s="303"/>
      <c r="AE64" s="303"/>
      <c r="AF64" s="303"/>
      <c r="AG64" s="304"/>
      <c r="AH64" s="305"/>
      <c r="AI64" s="301"/>
      <c r="AJ64" s="301"/>
      <c r="AK64" s="304"/>
      <c r="AL64" s="304"/>
      <c r="AM64" s="304"/>
    </row>
    <row r="65" spans="1:39" ht="38.25" customHeight="1">
      <c r="A65" s="91" t="s">
        <v>601</v>
      </c>
      <c r="B65" s="144"/>
      <c r="C65" s="144"/>
      <c r="D65" s="145"/>
      <c r="E65" s="126"/>
      <c r="F65" s="6"/>
      <c r="G65" s="6"/>
      <c r="H65" s="127"/>
      <c r="I65" s="146"/>
      <c r="J65" s="1"/>
      <c r="K65" s="6"/>
      <c r="L65" s="6"/>
      <c r="M65" s="6"/>
      <c r="N65" s="1"/>
      <c r="O65" s="1"/>
      <c r="R65" s="1"/>
      <c r="S65" s="6"/>
      <c r="T65" s="1"/>
      <c r="U65" s="1"/>
      <c r="V65" s="1"/>
      <c r="W65" s="1"/>
      <c r="X65" s="1"/>
      <c r="Y65" s="6"/>
      <c r="Z65" s="1"/>
      <c r="AA65" s="1"/>
      <c r="AB65" s="1"/>
      <c r="AC65" s="1"/>
      <c r="AD65" s="1"/>
      <c r="AE65" s="6"/>
      <c r="AF65" s="1"/>
      <c r="AG65" s="1"/>
      <c r="AH65" s="1"/>
      <c r="AI65" s="1"/>
      <c r="AJ65" s="1"/>
      <c r="AK65" s="6"/>
      <c r="AL65" s="1"/>
    </row>
    <row r="66" spans="1:39" ht="38.25">
      <c r="A66" s="92" t="s">
        <v>16</v>
      </c>
      <c r="B66" s="93" t="s">
        <v>553</v>
      </c>
      <c r="C66" s="93"/>
      <c r="D66" s="94" t="s">
        <v>564</v>
      </c>
      <c r="E66" s="93" t="s">
        <v>565</v>
      </c>
      <c r="F66" s="93" t="s">
        <v>566</v>
      </c>
      <c r="G66" s="93" t="s">
        <v>567</v>
      </c>
      <c r="H66" s="93" t="s">
        <v>568</v>
      </c>
      <c r="I66" s="93" t="s">
        <v>569</v>
      </c>
      <c r="J66" s="92" t="s">
        <v>570</v>
      </c>
      <c r="K66" s="130" t="s">
        <v>588</v>
      </c>
      <c r="L66" s="131" t="s">
        <v>572</v>
      </c>
      <c r="M66" s="95" t="s">
        <v>573</v>
      </c>
      <c r="N66" s="93" t="s">
        <v>574</v>
      </c>
      <c r="O66" s="94" t="s">
        <v>575</v>
      </c>
      <c r="P66" s="217" t="s">
        <v>576</v>
      </c>
      <c r="Q66" s="219" t="s">
        <v>853</v>
      </c>
      <c r="R66" s="37"/>
      <c r="S66" s="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</row>
    <row r="67" spans="1:39" ht="14.25" customHeight="1">
      <c r="A67" s="316">
        <v>1</v>
      </c>
      <c r="B67" s="317">
        <v>45336</v>
      </c>
      <c r="C67" s="318"/>
      <c r="D67" s="318" t="s">
        <v>882</v>
      </c>
      <c r="E67" s="316" t="s">
        <v>577</v>
      </c>
      <c r="F67" s="316" t="s">
        <v>880</v>
      </c>
      <c r="G67" s="316">
        <v>818</v>
      </c>
      <c r="H67" s="316"/>
      <c r="I67" s="316" t="s">
        <v>881</v>
      </c>
      <c r="J67" s="319" t="s">
        <v>578</v>
      </c>
      <c r="K67" s="319"/>
      <c r="L67" s="320"/>
      <c r="M67" s="321"/>
      <c r="N67" s="322"/>
      <c r="O67" s="323"/>
      <c r="P67" s="208"/>
      <c r="Q67" s="208"/>
      <c r="R67" s="37"/>
      <c r="S67" s="37" t="s">
        <v>579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</row>
    <row r="68" spans="1:39" ht="12.75" customHeight="1">
      <c r="A68" s="310">
        <v>2</v>
      </c>
      <c r="B68" s="275">
        <v>45345</v>
      </c>
      <c r="C68" s="237"/>
      <c r="D68" s="237" t="s">
        <v>151</v>
      </c>
      <c r="E68" s="310" t="s">
        <v>577</v>
      </c>
      <c r="F68" s="310">
        <v>240</v>
      </c>
      <c r="G68" s="310">
        <v>205</v>
      </c>
      <c r="H68" s="310">
        <v>266</v>
      </c>
      <c r="I68" s="310" t="s">
        <v>909</v>
      </c>
      <c r="J68" s="279" t="s">
        <v>939</v>
      </c>
      <c r="K68" s="279">
        <f t="shared" ref="K68" si="30">H68-F68</f>
        <v>26</v>
      </c>
      <c r="L68" s="280">
        <f t="shared" ref="L68" si="31">(F68*-0.3)/100</f>
        <v>-0.72</v>
      </c>
      <c r="M68" s="281">
        <f t="shared" ref="M68" si="32">(K68+L68)/F68</f>
        <v>0.10533333333333333</v>
      </c>
      <c r="N68" s="279" t="s">
        <v>580</v>
      </c>
      <c r="O68" s="282">
        <v>45355</v>
      </c>
      <c r="P68" s="275"/>
      <c r="Q68" s="208"/>
      <c r="S68" s="6" t="s">
        <v>579</v>
      </c>
      <c r="T68" s="1"/>
      <c r="U68" s="1"/>
      <c r="V68" s="1"/>
      <c r="W68" s="1"/>
      <c r="X68" s="1"/>
      <c r="Y68" s="1"/>
      <c r="Z68" s="1"/>
    </row>
    <row r="69" spans="1:39" ht="12.75" customHeight="1">
      <c r="A69" s="207">
        <v>3</v>
      </c>
      <c r="B69" s="208">
        <v>45356</v>
      </c>
      <c r="C69" s="260"/>
      <c r="D69" s="260" t="s">
        <v>300</v>
      </c>
      <c r="E69" s="207" t="s">
        <v>577</v>
      </c>
      <c r="F69" s="207" t="s">
        <v>984</v>
      </c>
      <c r="G69" s="207">
        <v>35</v>
      </c>
      <c r="H69" s="207"/>
      <c r="I69" s="207" t="s">
        <v>969</v>
      </c>
      <c r="J69" s="207" t="s">
        <v>578</v>
      </c>
      <c r="K69" s="207"/>
      <c r="L69" s="331"/>
      <c r="M69" s="332"/>
      <c r="N69" s="207"/>
      <c r="O69" s="265"/>
      <c r="P69" s="208"/>
      <c r="Q69" s="329"/>
      <c r="S69" s="330"/>
      <c r="T69" s="239"/>
      <c r="U69" s="239"/>
      <c r="V69" s="239"/>
      <c r="W69" s="239"/>
      <c r="X69" s="239"/>
      <c r="Y69" s="239"/>
      <c r="Z69" s="239"/>
    </row>
    <row r="70" spans="1:39" ht="12.75" customHeight="1">
      <c r="A70" s="207"/>
      <c r="B70" s="208"/>
      <c r="C70" s="260"/>
      <c r="D70" s="260"/>
      <c r="E70" s="207"/>
      <c r="F70" s="207"/>
      <c r="G70" s="207"/>
      <c r="H70" s="207"/>
      <c r="I70" s="207"/>
      <c r="J70" s="207"/>
      <c r="K70" s="207"/>
      <c r="L70" s="331"/>
      <c r="M70" s="332"/>
      <c r="N70" s="207"/>
      <c r="O70" s="265"/>
      <c r="P70" s="208"/>
      <c r="Q70" s="329"/>
      <c r="S70" s="330"/>
      <c r="T70" s="239"/>
      <c r="U70" s="239"/>
      <c r="V70" s="239"/>
      <c r="W70" s="239"/>
      <c r="X70" s="239"/>
      <c r="Y70" s="239"/>
      <c r="Z70" s="239"/>
    </row>
    <row r="71" spans="1:39" ht="12.75" customHeight="1">
      <c r="A71" s="112" t="s">
        <v>581</v>
      </c>
      <c r="B71" s="112"/>
      <c r="C71" s="112"/>
      <c r="D71" s="112"/>
      <c r="E71" s="37"/>
      <c r="F71" s="119" t="s">
        <v>583</v>
      </c>
      <c r="G71" s="54"/>
      <c r="H71" s="54"/>
      <c r="I71" s="54"/>
      <c r="J71" s="6"/>
      <c r="K71" s="132"/>
      <c r="L71" s="133"/>
      <c r="M71" s="6"/>
      <c r="N71" s="102"/>
      <c r="O71" s="147"/>
      <c r="P71" s="1"/>
      <c r="Q71" s="228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39" ht="12.75" customHeight="1">
      <c r="A72" s="118" t="s">
        <v>582</v>
      </c>
      <c r="B72" s="112"/>
      <c r="C72" s="112"/>
      <c r="D72" s="112"/>
      <c r="E72" s="6"/>
      <c r="F72" s="119" t="s">
        <v>586</v>
      </c>
      <c r="G72" s="6"/>
      <c r="H72" s="6" t="s">
        <v>603</v>
      </c>
      <c r="I72" s="6"/>
      <c r="J72" s="1"/>
      <c r="K72" s="6"/>
      <c r="L72" s="6"/>
      <c r="M72" s="6"/>
      <c r="N72" s="1"/>
      <c r="O72" s="1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39" ht="12.75" customHeight="1">
      <c r="A73" s="118"/>
      <c r="B73" s="112"/>
      <c r="C73" s="112"/>
      <c r="D73" s="112"/>
      <c r="E73" s="6"/>
      <c r="F73" s="119"/>
      <c r="G73" s="6"/>
      <c r="H73" s="6"/>
      <c r="I73" s="6"/>
      <c r="J73" s="1"/>
      <c r="K73" s="6"/>
      <c r="L73" s="6"/>
      <c r="M73" s="6"/>
      <c r="N73" s="1"/>
      <c r="O73" s="1"/>
      <c r="R73" s="1"/>
      <c r="S73" s="54"/>
      <c r="T73" s="1"/>
      <c r="U73" s="1"/>
      <c r="V73" s="1"/>
      <c r="W73" s="1"/>
      <c r="X73" s="1"/>
      <c r="Y73" s="1"/>
      <c r="Z73" s="1"/>
      <c r="AA73" s="1"/>
    </row>
    <row r="74" spans="1:39" ht="12.75" customHeight="1">
      <c r="A74" s="118"/>
      <c r="B74" s="112"/>
      <c r="C74" s="112"/>
      <c r="D74" s="112"/>
      <c r="E74" s="6"/>
      <c r="F74" s="119"/>
      <c r="G74" s="54"/>
      <c r="H74" s="37"/>
      <c r="I74" s="54"/>
      <c r="J74" s="6"/>
      <c r="K74" s="132"/>
      <c r="L74" s="133"/>
      <c r="M74" s="6"/>
      <c r="N74" s="102"/>
      <c r="O74" s="134"/>
      <c r="P74" s="1"/>
      <c r="Q74" s="228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39" ht="12.75" customHeight="1">
      <c r="A75" s="118"/>
      <c r="B75" s="112"/>
      <c r="C75" s="112"/>
      <c r="D75" s="112"/>
      <c r="E75" s="6"/>
      <c r="F75" s="119"/>
      <c r="G75" s="54"/>
      <c r="H75" s="37"/>
      <c r="I75" s="54"/>
      <c r="J75" s="6"/>
      <c r="K75" s="132"/>
      <c r="L75" s="133"/>
      <c r="M75" s="6"/>
      <c r="N75" s="102"/>
      <c r="O75" s="134"/>
      <c r="P75" s="1"/>
      <c r="Q75" s="228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39" ht="12.75" customHeight="1">
      <c r="A76" s="118"/>
      <c r="B76" s="112"/>
      <c r="C76" s="112"/>
      <c r="D76" s="112"/>
      <c r="E76" s="6"/>
      <c r="F76" s="119"/>
      <c r="G76" s="54"/>
      <c r="H76" s="37"/>
      <c r="I76" s="54"/>
      <c r="J76" s="6"/>
      <c r="K76" s="132"/>
      <c r="L76" s="133"/>
      <c r="M76" s="6"/>
      <c r="N76" s="102"/>
      <c r="O76" s="134"/>
      <c r="P76" s="1"/>
      <c r="Q76" s="228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39" ht="12.75" customHeight="1">
      <c r="A77" s="118"/>
      <c r="B77" s="112"/>
      <c r="C77" s="112"/>
      <c r="D77" s="112"/>
      <c r="E77" s="6"/>
      <c r="F77" s="119"/>
      <c r="G77" s="54"/>
      <c r="H77" s="37"/>
      <c r="I77" s="54"/>
      <c r="J77" s="6"/>
      <c r="K77" s="132"/>
      <c r="L77" s="133"/>
      <c r="M77" s="6"/>
      <c r="N77" s="102"/>
      <c r="O77" s="134"/>
      <c r="P77" s="1"/>
      <c r="Q77" s="228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39" ht="12.75" customHeight="1">
      <c r="A78" s="118"/>
      <c r="B78" s="112"/>
      <c r="C78" s="112"/>
      <c r="D78" s="112"/>
      <c r="E78" s="6"/>
      <c r="F78" s="119"/>
      <c r="G78" s="54"/>
      <c r="H78" s="37"/>
      <c r="I78" s="54"/>
      <c r="J78" s="6"/>
      <c r="K78" s="132"/>
      <c r="L78" s="133"/>
      <c r="M78" s="6"/>
      <c r="N78" s="102"/>
      <c r="O78" s="134"/>
      <c r="P78" s="1"/>
      <c r="Q78" s="228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39" ht="12.75" customHeight="1">
      <c r="A79" s="118"/>
      <c r="B79" s="112"/>
      <c r="C79" s="112"/>
      <c r="D79" s="112"/>
      <c r="E79" s="6"/>
      <c r="F79" s="119"/>
      <c r="G79" s="54"/>
      <c r="H79" s="37"/>
      <c r="I79" s="54"/>
      <c r="J79" s="6"/>
      <c r="K79" s="132"/>
      <c r="L79" s="133"/>
      <c r="M79" s="6"/>
      <c r="N79" s="102"/>
      <c r="O79" s="134"/>
      <c r="P79" s="1"/>
      <c r="Q79" s="228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39" ht="12.75" customHeight="1">
      <c r="A80" s="54"/>
      <c r="B80" s="101"/>
      <c r="C80" s="101"/>
      <c r="D80" s="37"/>
      <c r="E80" s="54"/>
      <c r="F80" s="54"/>
      <c r="G80" s="54"/>
      <c r="H80" s="37"/>
      <c r="I80" s="54"/>
      <c r="J80" s="6"/>
      <c r="K80" s="132"/>
      <c r="L80" s="133"/>
      <c r="M80" s="6"/>
      <c r="N80" s="102"/>
      <c r="O80" s="134"/>
      <c r="P80" s="1"/>
      <c r="Q80" s="228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38.25" customHeight="1">
      <c r="A81" s="37"/>
      <c r="B81" s="148" t="s">
        <v>604</v>
      </c>
      <c r="C81" s="148"/>
      <c r="D81" s="148"/>
      <c r="E81" s="148"/>
      <c r="F81" s="6"/>
      <c r="G81" s="6"/>
      <c r="H81" s="128"/>
      <c r="I81" s="6"/>
      <c r="J81" s="128"/>
      <c r="K81" s="129"/>
      <c r="L81" s="6"/>
      <c r="M81" s="6"/>
      <c r="N81" s="1"/>
      <c r="O81" s="1"/>
      <c r="P81" s="1"/>
      <c r="Q81" s="228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92" t="s">
        <v>16</v>
      </c>
      <c r="B82" s="93" t="s">
        <v>553</v>
      </c>
      <c r="C82" s="93"/>
      <c r="D82" s="94" t="s">
        <v>564</v>
      </c>
      <c r="E82" s="93" t="s">
        <v>565</v>
      </c>
      <c r="F82" s="93" t="s">
        <v>566</v>
      </c>
      <c r="G82" s="93" t="s">
        <v>605</v>
      </c>
      <c r="H82" s="93" t="s">
        <v>606</v>
      </c>
      <c r="I82" s="93" t="s">
        <v>569</v>
      </c>
      <c r="J82" s="149" t="s">
        <v>570</v>
      </c>
      <c r="K82" s="93" t="s">
        <v>571</v>
      </c>
      <c r="L82" s="93" t="s">
        <v>607</v>
      </c>
      <c r="M82" s="93" t="s">
        <v>574</v>
      </c>
      <c r="N82" s="94" t="s">
        <v>575</v>
      </c>
      <c r="O82" s="1"/>
      <c r="P82" s="1"/>
      <c r="Q82" s="228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0">
        <v>1</v>
      </c>
      <c r="B83" s="151">
        <v>41579</v>
      </c>
      <c r="C83" s="151"/>
      <c r="D83" s="152" t="s">
        <v>608</v>
      </c>
      <c r="E83" s="153" t="s">
        <v>577</v>
      </c>
      <c r="F83" s="154">
        <v>82</v>
      </c>
      <c r="G83" s="153" t="s">
        <v>609</v>
      </c>
      <c r="H83" s="153">
        <v>100</v>
      </c>
      <c r="I83" s="155">
        <v>100</v>
      </c>
      <c r="J83" s="156" t="s">
        <v>610</v>
      </c>
      <c r="K83" s="157">
        <f t="shared" ref="K83:K135" si="33">H83-F83</f>
        <v>18</v>
      </c>
      <c r="L83" s="158">
        <f t="shared" ref="L83:L135" si="34">K83/F83</f>
        <v>0.21951219512195122</v>
      </c>
      <c r="M83" s="153" t="s">
        <v>580</v>
      </c>
      <c r="N83" s="159">
        <v>42657</v>
      </c>
      <c r="O83" s="1"/>
      <c r="P83" s="1"/>
      <c r="Q83" s="228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0">
        <v>2</v>
      </c>
      <c r="B84" s="151">
        <v>41794</v>
      </c>
      <c r="C84" s="151"/>
      <c r="D84" s="152" t="s">
        <v>611</v>
      </c>
      <c r="E84" s="153" t="s">
        <v>589</v>
      </c>
      <c r="F84" s="154">
        <v>257</v>
      </c>
      <c r="G84" s="153" t="s">
        <v>609</v>
      </c>
      <c r="H84" s="153">
        <v>300</v>
      </c>
      <c r="I84" s="155">
        <v>300</v>
      </c>
      <c r="J84" s="156" t="s">
        <v>610</v>
      </c>
      <c r="K84" s="157">
        <f t="shared" si="33"/>
        <v>43</v>
      </c>
      <c r="L84" s="158">
        <f t="shared" si="34"/>
        <v>0.16731517509727625</v>
      </c>
      <c r="M84" s="153" t="s">
        <v>580</v>
      </c>
      <c r="N84" s="159">
        <v>41822</v>
      </c>
      <c r="O84" s="1"/>
      <c r="P84" s="1"/>
      <c r="Q84" s="228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0">
        <v>3</v>
      </c>
      <c r="B85" s="151">
        <v>41828</v>
      </c>
      <c r="C85" s="151"/>
      <c r="D85" s="152" t="s">
        <v>612</v>
      </c>
      <c r="E85" s="153" t="s">
        <v>589</v>
      </c>
      <c r="F85" s="154">
        <v>393</v>
      </c>
      <c r="G85" s="153" t="s">
        <v>609</v>
      </c>
      <c r="H85" s="153">
        <v>468</v>
      </c>
      <c r="I85" s="155">
        <v>468</v>
      </c>
      <c r="J85" s="156" t="s">
        <v>610</v>
      </c>
      <c r="K85" s="157">
        <f t="shared" si="33"/>
        <v>75</v>
      </c>
      <c r="L85" s="158">
        <f t="shared" si="34"/>
        <v>0.19083969465648856</v>
      </c>
      <c r="M85" s="153" t="s">
        <v>580</v>
      </c>
      <c r="N85" s="159">
        <v>41863</v>
      </c>
      <c r="O85" s="1"/>
      <c r="P85" s="1"/>
      <c r="Q85" s="228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0">
        <v>4</v>
      </c>
      <c r="B86" s="151">
        <v>41857</v>
      </c>
      <c r="C86" s="151"/>
      <c r="D86" s="152" t="s">
        <v>613</v>
      </c>
      <c r="E86" s="153" t="s">
        <v>589</v>
      </c>
      <c r="F86" s="154">
        <v>205</v>
      </c>
      <c r="G86" s="153" t="s">
        <v>609</v>
      </c>
      <c r="H86" s="153">
        <v>275</v>
      </c>
      <c r="I86" s="155">
        <v>250</v>
      </c>
      <c r="J86" s="156" t="s">
        <v>610</v>
      </c>
      <c r="K86" s="157">
        <f t="shared" si="33"/>
        <v>70</v>
      </c>
      <c r="L86" s="158">
        <f t="shared" si="34"/>
        <v>0.34146341463414637</v>
      </c>
      <c r="M86" s="153" t="s">
        <v>580</v>
      </c>
      <c r="N86" s="159">
        <v>41962</v>
      </c>
      <c r="O86" s="1"/>
      <c r="P86" s="1"/>
      <c r="Q86" s="228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0">
        <v>5</v>
      </c>
      <c r="B87" s="151">
        <v>41886</v>
      </c>
      <c r="C87" s="151"/>
      <c r="D87" s="152" t="s">
        <v>614</v>
      </c>
      <c r="E87" s="153" t="s">
        <v>589</v>
      </c>
      <c r="F87" s="154">
        <v>162</v>
      </c>
      <c r="G87" s="153" t="s">
        <v>609</v>
      </c>
      <c r="H87" s="153">
        <v>190</v>
      </c>
      <c r="I87" s="155">
        <v>190</v>
      </c>
      <c r="J87" s="156" t="s">
        <v>610</v>
      </c>
      <c r="K87" s="157">
        <f t="shared" si="33"/>
        <v>28</v>
      </c>
      <c r="L87" s="158">
        <f t="shared" si="34"/>
        <v>0.1728395061728395</v>
      </c>
      <c r="M87" s="153" t="s">
        <v>580</v>
      </c>
      <c r="N87" s="159">
        <v>42006</v>
      </c>
      <c r="O87" s="1"/>
      <c r="P87" s="1"/>
      <c r="Q87" s="228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0">
        <v>6</v>
      </c>
      <c r="B88" s="151">
        <v>41886</v>
      </c>
      <c r="C88" s="151"/>
      <c r="D88" s="152" t="s">
        <v>615</v>
      </c>
      <c r="E88" s="153" t="s">
        <v>589</v>
      </c>
      <c r="F88" s="154">
        <v>75</v>
      </c>
      <c r="G88" s="153" t="s">
        <v>609</v>
      </c>
      <c r="H88" s="153">
        <v>91.5</v>
      </c>
      <c r="I88" s="155" t="s">
        <v>602</v>
      </c>
      <c r="J88" s="156" t="s">
        <v>616</v>
      </c>
      <c r="K88" s="157">
        <f t="shared" si="33"/>
        <v>16.5</v>
      </c>
      <c r="L88" s="158">
        <f t="shared" si="34"/>
        <v>0.22</v>
      </c>
      <c r="M88" s="153" t="s">
        <v>580</v>
      </c>
      <c r="N88" s="159">
        <v>41954</v>
      </c>
      <c r="O88" s="1"/>
      <c r="P88" s="1"/>
      <c r="Q88" s="228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0">
        <v>7</v>
      </c>
      <c r="B89" s="151">
        <v>41913</v>
      </c>
      <c r="C89" s="151"/>
      <c r="D89" s="152" t="s">
        <v>617</v>
      </c>
      <c r="E89" s="153" t="s">
        <v>589</v>
      </c>
      <c r="F89" s="154">
        <v>850</v>
      </c>
      <c r="G89" s="153" t="s">
        <v>609</v>
      </c>
      <c r="H89" s="153">
        <v>982.5</v>
      </c>
      <c r="I89" s="155">
        <v>1050</v>
      </c>
      <c r="J89" s="156" t="s">
        <v>618</v>
      </c>
      <c r="K89" s="157">
        <f t="shared" si="33"/>
        <v>132.5</v>
      </c>
      <c r="L89" s="158">
        <f t="shared" si="34"/>
        <v>0.15588235294117647</v>
      </c>
      <c r="M89" s="153" t="s">
        <v>580</v>
      </c>
      <c r="N89" s="159">
        <v>42039</v>
      </c>
      <c r="O89" s="1"/>
      <c r="P89" s="1"/>
      <c r="Q89" s="228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0">
        <v>8</v>
      </c>
      <c r="B90" s="151">
        <v>41913</v>
      </c>
      <c r="C90" s="151"/>
      <c r="D90" s="152" t="s">
        <v>619</v>
      </c>
      <c r="E90" s="153" t="s">
        <v>589</v>
      </c>
      <c r="F90" s="154">
        <v>475</v>
      </c>
      <c r="G90" s="153" t="s">
        <v>609</v>
      </c>
      <c r="H90" s="153">
        <v>515</v>
      </c>
      <c r="I90" s="155">
        <v>600</v>
      </c>
      <c r="J90" s="156" t="s">
        <v>620</v>
      </c>
      <c r="K90" s="157">
        <f t="shared" si="33"/>
        <v>40</v>
      </c>
      <c r="L90" s="158">
        <f t="shared" si="34"/>
        <v>8.4210526315789472E-2</v>
      </c>
      <c r="M90" s="153" t="s">
        <v>580</v>
      </c>
      <c r="N90" s="159">
        <v>41939</v>
      </c>
      <c r="O90" s="1"/>
      <c r="P90" s="1"/>
      <c r="Q90" s="228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0">
        <v>9</v>
      </c>
      <c r="B91" s="151">
        <v>41913</v>
      </c>
      <c r="C91" s="151"/>
      <c r="D91" s="152" t="s">
        <v>621</v>
      </c>
      <c r="E91" s="153" t="s">
        <v>589</v>
      </c>
      <c r="F91" s="154">
        <v>86</v>
      </c>
      <c r="G91" s="153" t="s">
        <v>609</v>
      </c>
      <c r="H91" s="153">
        <v>99</v>
      </c>
      <c r="I91" s="155">
        <v>140</v>
      </c>
      <c r="J91" s="156" t="s">
        <v>622</v>
      </c>
      <c r="K91" s="157">
        <f t="shared" si="33"/>
        <v>13</v>
      </c>
      <c r="L91" s="158">
        <f t="shared" si="34"/>
        <v>0.15116279069767441</v>
      </c>
      <c r="M91" s="153" t="s">
        <v>580</v>
      </c>
      <c r="N91" s="159">
        <v>41939</v>
      </c>
      <c r="O91" s="1"/>
      <c r="P91" s="1"/>
      <c r="Q91" s="228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0">
        <v>10</v>
      </c>
      <c r="B92" s="151">
        <v>41926</v>
      </c>
      <c r="C92" s="151"/>
      <c r="D92" s="152" t="s">
        <v>623</v>
      </c>
      <c r="E92" s="153" t="s">
        <v>589</v>
      </c>
      <c r="F92" s="154">
        <v>496.6</v>
      </c>
      <c r="G92" s="153" t="s">
        <v>609</v>
      </c>
      <c r="H92" s="153">
        <v>621</v>
      </c>
      <c r="I92" s="155">
        <v>580</v>
      </c>
      <c r="J92" s="156" t="s">
        <v>610</v>
      </c>
      <c r="K92" s="157">
        <f t="shared" si="33"/>
        <v>124.39999999999998</v>
      </c>
      <c r="L92" s="158">
        <f t="shared" si="34"/>
        <v>0.25050342327829234</v>
      </c>
      <c r="M92" s="153" t="s">
        <v>580</v>
      </c>
      <c r="N92" s="159">
        <v>42605</v>
      </c>
      <c r="O92" s="1"/>
      <c r="P92" s="1"/>
      <c r="Q92" s="228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0">
        <v>11</v>
      </c>
      <c r="B93" s="151">
        <v>41926</v>
      </c>
      <c r="C93" s="151"/>
      <c r="D93" s="152" t="s">
        <v>624</v>
      </c>
      <c r="E93" s="153" t="s">
        <v>589</v>
      </c>
      <c r="F93" s="154">
        <v>2481.9</v>
      </c>
      <c r="G93" s="153" t="s">
        <v>609</v>
      </c>
      <c r="H93" s="153">
        <v>2840</v>
      </c>
      <c r="I93" s="155">
        <v>2870</v>
      </c>
      <c r="J93" s="156" t="s">
        <v>625</v>
      </c>
      <c r="K93" s="157">
        <f t="shared" si="33"/>
        <v>358.09999999999991</v>
      </c>
      <c r="L93" s="158">
        <f t="shared" si="34"/>
        <v>0.14428462065353154</v>
      </c>
      <c r="M93" s="153" t="s">
        <v>580</v>
      </c>
      <c r="N93" s="159">
        <v>42017</v>
      </c>
      <c r="O93" s="1"/>
      <c r="P93" s="1"/>
      <c r="Q93" s="228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0">
        <v>12</v>
      </c>
      <c r="B94" s="151">
        <v>41928</v>
      </c>
      <c r="C94" s="151"/>
      <c r="D94" s="152" t="s">
        <v>626</v>
      </c>
      <c r="E94" s="153" t="s">
        <v>589</v>
      </c>
      <c r="F94" s="154">
        <v>84.5</v>
      </c>
      <c r="G94" s="153" t="s">
        <v>609</v>
      </c>
      <c r="H94" s="153">
        <v>93</v>
      </c>
      <c r="I94" s="155">
        <v>110</v>
      </c>
      <c r="J94" s="156" t="s">
        <v>627</v>
      </c>
      <c r="K94" s="157">
        <f t="shared" si="33"/>
        <v>8.5</v>
      </c>
      <c r="L94" s="158">
        <f t="shared" si="34"/>
        <v>0.10059171597633136</v>
      </c>
      <c r="M94" s="153" t="s">
        <v>580</v>
      </c>
      <c r="N94" s="159">
        <v>41939</v>
      </c>
      <c r="O94" s="1"/>
      <c r="P94" s="1"/>
      <c r="Q94" s="228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0">
        <v>13</v>
      </c>
      <c r="B95" s="151">
        <v>41928</v>
      </c>
      <c r="C95" s="151"/>
      <c r="D95" s="152" t="s">
        <v>628</v>
      </c>
      <c r="E95" s="153" t="s">
        <v>589</v>
      </c>
      <c r="F95" s="154">
        <v>401</v>
      </c>
      <c r="G95" s="153" t="s">
        <v>609</v>
      </c>
      <c r="H95" s="153">
        <v>428</v>
      </c>
      <c r="I95" s="155">
        <v>450</v>
      </c>
      <c r="J95" s="156" t="s">
        <v>629</v>
      </c>
      <c r="K95" s="157">
        <f t="shared" si="33"/>
        <v>27</v>
      </c>
      <c r="L95" s="158">
        <f t="shared" si="34"/>
        <v>6.7331670822942641E-2</v>
      </c>
      <c r="M95" s="153" t="s">
        <v>580</v>
      </c>
      <c r="N95" s="159">
        <v>42020</v>
      </c>
      <c r="O95" s="1"/>
      <c r="P95" s="1"/>
      <c r="Q95" s="228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0">
        <v>14</v>
      </c>
      <c r="B96" s="151">
        <v>41928</v>
      </c>
      <c r="C96" s="151"/>
      <c r="D96" s="152" t="s">
        <v>630</v>
      </c>
      <c r="E96" s="153" t="s">
        <v>589</v>
      </c>
      <c r="F96" s="154">
        <v>101</v>
      </c>
      <c r="G96" s="153" t="s">
        <v>609</v>
      </c>
      <c r="H96" s="153">
        <v>112</v>
      </c>
      <c r="I96" s="155">
        <v>120</v>
      </c>
      <c r="J96" s="156" t="s">
        <v>631</v>
      </c>
      <c r="K96" s="157">
        <f t="shared" si="33"/>
        <v>11</v>
      </c>
      <c r="L96" s="158">
        <f t="shared" si="34"/>
        <v>0.10891089108910891</v>
      </c>
      <c r="M96" s="153" t="s">
        <v>580</v>
      </c>
      <c r="N96" s="159">
        <v>41939</v>
      </c>
      <c r="O96" s="1"/>
      <c r="P96" s="1"/>
      <c r="Q96" s="228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0">
        <v>15</v>
      </c>
      <c r="B97" s="151">
        <v>41954</v>
      </c>
      <c r="C97" s="151"/>
      <c r="D97" s="152" t="s">
        <v>632</v>
      </c>
      <c r="E97" s="153" t="s">
        <v>589</v>
      </c>
      <c r="F97" s="154">
        <v>59</v>
      </c>
      <c r="G97" s="153" t="s">
        <v>609</v>
      </c>
      <c r="H97" s="153">
        <v>76</v>
      </c>
      <c r="I97" s="155">
        <v>76</v>
      </c>
      <c r="J97" s="156" t="s">
        <v>610</v>
      </c>
      <c r="K97" s="157">
        <f t="shared" si="33"/>
        <v>17</v>
      </c>
      <c r="L97" s="158">
        <f t="shared" si="34"/>
        <v>0.28813559322033899</v>
      </c>
      <c r="M97" s="153" t="s">
        <v>580</v>
      </c>
      <c r="N97" s="159">
        <v>43032</v>
      </c>
      <c r="O97" s="1"/>
      <c r="P97" s="1"/>
      <c r="Q97" s="228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0">
        <v>16</v>
      </c>
      <c r="B98" s="151">
        <v>41954</v>
      </c>
      <c r="C98" s="151"/>
      <c r="D98" s="152" t="s">
        <v>621</v>
      </c>
      <c r="E98" s="153" t="s">
        <v>589</v>
      </c>
      <c r="F98" s="154">
        <v>99</v>
      </c>
      <c r="G98" s="153" t="s">
        <v>609</v>
      </c>
      <c r="H98" s="153">
        <v>120</v>
      </c>
      <c r="I98" s="155">
        <v>120</v>
      </c>
      <c r="J98" s="156" t="s">
        <v>598</v>
      </c>
      <c r="K98" s="157">
        <f t="shared" si="33"/>
        <v>21</v>
      </c>
      <c r="L98" s="158">
        <f t="shared" si="34"/>
        <v>0.21212121212121213</v>
      </c>
      <c r="M98" s="153" t="s">
        <v>580</v>
      </c>
      <c r="N98" s="159">
        <v>41960</v>
      </c>
      <c r="O98" s="1"/>
      <c r="P98" s="1"/>
      <c r="Q98" s="228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0">
        <v>17</v>
      </c>
      <c r="B99" s="151">
        <v>41956</v>
      </c>
      <c r="C99" s="151"/>
      <c r="D99" s="152" t="s">
        <v>633</v>
      </c>
      <c r="E99" s="153" t="s">
        <v>589</v>
      </c>
      <c r="F99" s="154">
        <v>22</v>
      </c>
      <c r="G99" s="153" t="s">
        <v>609</v>
      </c>
      <c r="H99" s="153">
        <v>33.549999999999997</v>
      </c>
      <c r="I99" s="155">
        <v>32</v>
      </c>
      <c r="J99" s="156" t="s">
        <v>634</v>
      </c>
      <c r="K99" s="157">
        <f t="shared" si="33"/>
        <v>11.549999999999997</v>
      </c>
      <c r="L99" s="158">
        <f t="shared" si="34"/>
        <v>0.52499999999999991</v>
      </c>
      <c r="M99" s="153" t="s">
        <v>580</v>
      </c>
      <c r="N99" s="159">
        <v>42188</v>
      </c>
      <c r="O99" s="1"/>
      <c r="P99" s="1"/>
      <c r="Q99" s="228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0">
        <v>18</v>
      </c>
      <c r="B100" s="151">
        <v>41976</v>
      </c>
      <c r="C100" s="151"/>
      <c r="D100" s="152" t="s">
        <v>635</v>
      </c>
      <c r="E100" s="153" t="s">
        <v>589</v>
      </c>
      <c r="F100" s="154">
        <v>440</v>
      </c>
      <c r="G100" s="153" t="s">
        <v>609</v>
      </c>
      <c r="H100" s="153">
        <v>520</v>
      </c>
      <c r="I100" s="155">
        <v>520</v>
      </c>
      <c r="J100" s="156" t="s">
        <v>636</v>
      </c>
      <c r="K100" s="157">
        <f t="shared" si="33"/>
        <v>80</v>
      </c>
      <c r="L100" s="158">
        <f t="shared" si="34"/>
        <v>0.18181818181818182</v>
      </c>
      <c r="M100" s="153" t="s">
        <v>580</v>
      </c>
      <c r="N100" s="159">
        <v>42208</v>
      </c>
      <c r="O100" s="1"/>
      <c r="P100" s="1"/>
      <c r="Q100" s="228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0">
        <v>19</v>
      </c>
      <c r="B101" s="151">
        <v>41976</v>
      </c>
      <c r="C101" s="151"/>
      <c r="D101" s="152" t="s">
        <v>637</v>
      </c>
      <c r="E101" s="153" t="s">
        <v>589</v>
      </c>
      <c r="F101" s="154">
        <v>360</v>
      </c>
      <c r="G101" s="153" t="s">
        <v>609</v>
      </c>
      <c r="H101" s="153">
        <v>427</v>
      </c>
      <c r="I101" s="155">
        <v>425</v>
      </c>
      <c r="J101" s="156" t="s">
        <v>638</v>
      </c>
      <c r="K101" s="157">
        <f t="shared" si="33"/>
        <v>67</v>
      </c>
      <c r="L101" s="158">
        <f t="shared" si="34"/>
        <v>0.18611111111111112</v>
      </c>
      <c r="M101" s="153" t="s">
        <v>580</v>
      </c>
      <c r="N101" s="159">
        <v>42058</v>
      </c>
      <c r="O101" s="1"/>
      <c r="P101" s="1"/>
      <c r="Q101" s="228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0">
        <v>20</v>
      </c>
      <c r="B102" s="151">
        <v>42012</v>
      </c>
      <c r="C102" s="151"/>
      <c r="D102" s="152" t="s">
        <v>639</v>
      </c>
      <c r="E102" s="153" t="s">
        <v>589</v>
      </c>
      <c r="F102" s="154">
        <v>360</v>
      </c>
      <c r="G102" s="153" t="s">
        <v>609</v>
      </c>
      <c r="H102" s="153">
        <v>455</v>
      </c>
      <c r="I102" s="155">
        <v>420</v>
      </c>
      <c r="J102" s="156" t="s">
        <v>640</v>
      </c>
      <c r="K102" s="157">
        <f t="shared" si="33"/>
        <v>95</v>
      </c>
      <c r="L102" s="158">
        <f t="shared" si="34"/>
        <v>0.2638888888888889</v>
      </c>
      <c r="M102" s="153" t="s">
        <v>580</v>
      </c>
      <c r="N102" s="159">
        <v>42024</v>
      </c>
      <c r="O102" s="1"/>
      <c r="P102" s="1"/>
      <c r="Q102" s="228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0">
        <v>21</v>
      </c>
      <c r="B103" s="151">
        <v>42012</v>
      </c>
      <c r="C103" s="151"/>
      <c r="D103" s="152" t="s">
        <v>641</v>
      </c>
      <c r="E103" s="153" t="s">
        <v>589</v>
      </c>
      <c r="F103" s="154">
        <v>130</v>
      </c>
      <c r="G103" s="153"/>
      <c r="H103" s="153">
        <v>175.5</v>
      </c>
      <c r="I103" s="155">
        <v>165</v>
      </c>
      <c r="J103" s="156" t="s">
        <v>642</v>
      </c>
      <c r="K103" s="157">
        <f t="shared" si="33"/>
        <v>45.5</v>
      </c>
      <c r="L103" s="158">
        <f t="shared" si="34"/>
        <v>0.35</v>
      </c>
      <c r="M103" s="153" t="s">
        <v>580</v>
      </c>
      <c r="N103" s="159">
        <v>43088</v>
      </c>
      <c r="O103" s="1"/>
      <c r="P103" s="1"/>
      <c r="Q103" s="228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0">
        <v>22</v>
      </c>
      <c r="B104" s="151">
        <v>42040</v>
      </c>
      <c r="C104" s="151"/>
      <c r="D104" s="152" t="s">
        <v>399</v>
      </c>
      <c r="E104" s="153" t="s">
        <v>577</v>
      </c>
      <c r="F104" s="154">
        <v>98</v>
      </c>
      <c r="G104" s="153"/>
      <c r="H104" s="153">
        <v>120</v>
      </c>
      <c r="I104" s="155">
        <v>120</v>
      </c>
      <c r="J104" s="156" t="s">
        <v>610</v>
      </c>
      <c r="K104" s="157">
        <f t="shared" si="33"/>
        <v>22</v>
      </c>
      <c r="L104" s="158">
        <f t="shared" si="34"/>
        <v>0.22448979591836735</v>
      </c>
      <c r="M104" s="153" t="s">
        <v>580</v>
      </c>
      <c r="N104" s="159">
        <v>42753</v>
      </c>
      <c r="O104" s="1"/>
      <c r="P104" s="1"/>
      <c r="Q104" s="228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0">
        <v>23</v>
      </c>
      <c r="B105" s="151">
        <v>42040</v>
      </c>
      <c r="C105" s="151"/>
      <c r="D105" s="152" t="s">
        <v>643</v>
      </c>
      <c r="E105" s="153" t="s">
        <v>577</v>
      </c>
      <c r="F105" s="154">
        <v>196</v>
      </c>
      <c r="G105" s="153"/>
      <c r="H105" s="153">
        <v>262</v>
      </c>
      <c r="I105" s="155">
        <v>255</v>
      </c>
      <c r="J105" s="156" t="s">
        <v>610</v>
      </c>
      <c r="K105" s="157">
        <f t="shared" si="33"/>
        <v>66</v>
      </c>
      <c r="L105" s="158">
        <f t="shared" si="34"/>
        <v>0.33673469387755101</v>
      </c>
      <c r="M105" s="153" t="s">
        <v>580</v>
      </c>
      <c r="N105" s="159">
        <v>42599</v>
      </c>
      <c r="O105" s="1"/>
      <c r="P105" s="1"/>
      <c r="Q105" s="228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60">
        <v>24</v>
      </c>
      <c r="B106" s="161">
        <v>42067</v>
      </c>
      <c r="C106" s="161"/>
      <c r="D106" s="162" t="s">
        <v>398</v>
      </c>
      <c r="E106" s="163" t="s">
        <v>577</v>
      </c>
      <c r="F106" s="164">
        <v>235</v>
      </c>
      <c r="G106" s="164"/>
      <c r="H106" s="165">
        <v>77</v>
      </c>
      <c r="I106" s="165" t="s">
        <v>644</v>
      </c>
      <c r="J106" s="166" t="s">
        <v>645</v>
      </c>
      <c r="K106" s="167">
        <f t="shared" si="33"/>
        <v>-158</v>
      </c>
      <c r="L106" s="168">
        <f t="shared" si="34"/>
        <v>-0.67234042553191486</v>
      </c>
      <c r="M106" s="164" t="s">
        <v>590</v>
      </c>
      <c r="N106" s="161">
        <v>43522</v>
      </c>
      <c r="O106" s="1"/>
      <c r="P106" s="1"/>
      <c r="Q106" s="228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0">
        <v>25</v>
      </c>
      <c r="B107" s="151">
        <v>42067</v>
      </c>
      <c r="C107" s="151"/>
      <c r="D107" s="152" t="s">
        <v>646</v>
      </c>
      <c r="E107" s="153" t="s">
        <v>577</v>
      </c>
      <c r="F107" s="154">
        <v>185</v>
      </c>
      <c r="G107" s="153"/>
      <c r="H107" s="153">
        <v>224</v>
      </c>
      <c r="I107" s="155" t="s">
        <v>647</v>
      </c>
      <c r="J107" s="156" t="s">
        <v>610</v>
      </c>
      <c r="K107" s="157">
        <f t="shared" si="33"/>
        <v>39</v>
      </c>
      <c r="L107" s="158">
        <f t="shared" si="34"/>
        <v>0.21081081081081082</v>
      </c>
      <c r="M107" s="153" t="s">
        <v>580</v>
      </c>
      <c r="N107" s="159">
        <v>42647</v>
      </c>
      <c r="O107" s="1"/>
      <c r="P107" s="1"/>
      <c r="Q107" s="228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60">
        <v>26</v>
      </c>
      <c r="B108" s="161">
        <v>42090</v>
      </c>
      <c r="C108" s="161"/>
      <c r="D108" s="169" t="s">
        <v>648</v>
      </c>
      <c r="E108" s="164" t="s">
        <v>577</v>
      </c>
      <c r="F108" s="164">
        <v>49.5</v>
      </c>
      <c r="G108" s="165"/>
      <c r="H108" s="165">
        <v>15.85</v>
      </c>
      <c r="I108" s="165">
        <v>67</v>
      </c>
      <c r="J108" s="166" t="s">
        <v>649</v>
      </c>
      <c r="K108" s="165">
        <f t="shared" si="33"/>
        <v>-33.65</v>
      </c>
      <c r="L108" s="170">
        <f t="shared" si="34"/>
        <v>-0.67979797979797973</v>
      </c>
      <c r="M108" s="164" t="s">
        <v>590</v>
      </c>
      <c r="N108" s="171">
        <v>43627</v>
      </c>
      <c r="O108" s="1"/>
      <c r="P108" s="1"/>
      <c r="Q108" s="228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0">
        <v>27</v>
      </c>
      <c r="B109" s="151">
        <v>42093</v>
      </c>
      <c r="C109" s="151"/>
      <c r="D109" s="152" t="s">
        <v>650</v>
      </c>
      <c r="E109" s="153" t="s">
        <v>577</v>
      </c>
      <c r="F109" s="154">
        <v>183.5</v>
      </c>
      <c r="G109" s="153"/>
      <c r="H109" s="153">
        <v>219</v>
      </c>
      <c r="I109" s="155">
        <v>218</v>
      </c>
      <c r="J109" s="156" t="s">
        <v>651</v>
      </c>
      <c r="K109" s="157">
        <f t="shared" si="33"/>
        <v>35.5</v>
      </c>
      <c r="L109" s="158">
        <f t="shared" si="34"/>
        <v>0.19346049046321526</v>
      </c>
      <c r="M109" s="153" t="s">
        <v>580</v>
      </c>
      <c r="N109" s="159">
        <v>42103</v>
      </c>
      <c r="O109" s="1"/>
      <c r="P109" s="1"/>
      <c r="Q109" s="228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0">
        <v>28</v>
      </c>
      <c r="B110" s="151">
        <v>42114</v>
      </c>
      <c r="C110" s="151"/>
      <c r="D110" s="152" t="s">
        <v>652</v>
      </c>
      <c r="E110" s="153" t="s">
        <v>577</v>
      </c>
      <c r="F110" s="154">
        <f>(227+237)/2</f>
        <v>232</v>
      </c>
      <c r="G110" s="153"/>
      <c r="H110" s="153">
        <v>298</v>
      </c>
      <c r="I110" s="155">
        <v>298</v>
      </c>
      <c r="J110" s="156" t="s">
        <v>610</v>
      </c>
      <c r="K110" s="157">
        <f t="shared" si="33"/>
        <v>66</v>
      </c>
      <c r="L110" s="158">
        <f t="shared" si="34"/>
        <v>0.28448275862068967</v>
      </c>
      <c r="M110" s="153" t="s">
        <v>580</v>
      </c>
      <c r="N110" s="159">
        <v>42823</v>
      </c>
      <c r="O110" s="1"/>
      <c r="P110" s="1"/>
      <c r="Q110" s="228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0">
        <v>29</v>
      </c>
      <c r="B111" s="151">
        <v>42128</v>
      </c>
      <c r="C111" s="151"/>
      <c r="D111" s="152" t="s">
        <v>653</v>
      </c>
      <c r="E111" s="153" t="s">
        <v>589</v>
      </c>
      <c r="F111" s="154">
        <v>385</v>
      </c>
      <c r="G111" s="153"/>
      <c r="H111" s="153">
        <f>212.5+331</f>
        <v>543.5</v>
      </c>
      <c r="I111" s="155">
        <v>510</v>
      </c>
      <c r="J111" s="156" t="s">
        <v>654</v>
      </c>
      <c r="K111" s="157">
        <f t="shared" si="33"/>
        <v>158.5</v>
      </c>
      <c r="L111" s="158">
        <f t="shared" si="34"/>
        <v>0.41168831168831171</v>
      </c>
      <c r="M111" s="153" t="s">
        <v>580</v>
      </c>
      <c r="N111" s="159">
        <v>42235</v>
      </c>
      <c r="O111" s="1"/>
      <c r="P111" s="1"/>
      <c r="Q111" s="228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0">
        <v>30</v>
      </c>
      <c r="B112" s="151">
        <v>42128</v>
      </c>
      <c r="C112" s="151"/>
      <c r="D112" s="152" t="s">
        <v>655</v>
      </c>
      <c r="E112" s="153" t="s">
        <v>589</v>
      </c>
      <c r="F112" s="154">
        <v>115.5</v>
      </c>
      <c r="G112" s="153"/>
      <c r="H112" s="153">
        <v>146</v>
      </c>
      <c r="I112" s="155">
        <v>142</v>
      </c>
      <c r="J112" s="156" t="s">
        <v>656</v>
      </c>
      <c r="K112" s="157">
        <f t="shared" si="33"/>
        <v>30.5</v>
      </c>
      <c r="L112" s="158">
        <f t="shared" si="34"/>
        <v>0.26406926406926406</v>
      </c>
      <c r="M112" s="153" t="s">
        <v>580</v>
      </c>
      <c r="N112" s="159">
        <v>42202</v>
      </c>
      <c r="O112" s="1"/>
      <c r="P112" s="1"/>
      <c r="Q112" s="228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0">
        <v>31</v>
      </c>
      <c r="B113" s="151">
        <v>42151</v>
      </c>
      <c r="C113" s="151"/>
      <c r="D113" s="152" t="s">
        <v>530</v>
      </c>
      <c r="E113" s="153" t="s">
        <v>589</v>
      </c>
      <c r="F113" s="154">
        <v>237.5</v>
      </c>
      <c r="G113" s="153"/>
      <c r="H113" s="153">
        <v>279.5</v>
      </c>
      <c r="I113" s="155">
        <v>278</v>
      </c>
      <c r="J113" s="156" t="s">
        <v>610</v>
      </c>
      <c r="K113" s="157">
        <f t="shared" si="33"/>
        <v>42</v>
      </c>
      <c r="L113" s="158">
        <f t="shared" si="34"/>
        <v>0.17684210526315788</v>
      </c>
      <c r="M113" s="153" t="s">
        <v>580</v>
      </c>
      <c r="N113" s="159">
        <v>42222</v>
      </c>
      <c r="O113" s="1"/>
      <c r="P113" s="1"/>
      <c r="Q113" s="228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0">
        <v>32</v>
      </c>
      <c r="B114" s="151">
        <v>42174</v>
      </c>
      <c r="C114" s="151"/>
      <c r="D114" s="152" t="s">
        <v>628</v>
      </c>
      <c r="E114" s="153" t="s">
        <v>577</v>
      </c>
      <c r="F114" s="154">
        <v>340</v>
      </c>
      <c r="G114" s="153"/>
      <c r="H114" s="153">
        <v>448</v>
      </c>
      <c r="I114" s="155">
        <v>448</v>
      </c>
      <c r="J114" s="156" t="s">
        <v>610</v>
      </c>
      <c r="K114" s="157">
        <f t="shared" si="33"/>
        <v>108</v>
      </c>
      <c r="L114" s="158">
        <f t="shared" si="34"/>
        <v>0.31764705882352939</v>
      </c>
      <c r="M114" s="153" t="s">
        <v>580</v>
      </c>
      <c r="N114" s="159">
        <v>43018</v>
      </c>
      <c r="O114" s="1"/>
      <c r="P114" s="1"/>
      <c r="Q114" s="228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0">
        <v>33</v>
      </c>
      <c r="B115" s="151">
        <v>42191</v>
      </c>
      <c r="C115" s="151"/>
      <c r="D115" s="152" t="s">
        <v>657</v>
      </c>
      <c r="E115" s="153" t="s">
        <v>577</v>
      </c>
      <c r="F115" s="154">
        <v>390</v>
      </c>
      <c r="G115" s="153"/>
      <c r="H115" s="153">
        <v>460</v>
      </c>
      <c r="I115" s="155">
        <v>460</v>
      </c>
      <c r="J115" s="156" t="s">
        <v>610</v>
      </c>
      <c r="K115" s="157">
        <f t="shared" si="33"/>
        <v>70</v>
      </c>
      <c r="L115" s="158">
        <f t="shared" si="34"/>
        <v>0.17948717948717949</v>
      </c>
      <c r="M115" s="153" t="s">
        <v>580</v>
      </c>
      <c r="N115" s="159">
        <v>42478</v>
      </c>
      <c r="O115" s="1"/>
      <c r="P115" s="1"/>
      <c r="Q115" s="228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60">
        <v>34</v>
      </c>
      <c r="B116" s="161">
        <v>42195</v>
      </c>
      <c r="C116" s="161"/>
      <c r="D116" s="162" t="s">
        <v>658</v>
      </c>
      <c r="E116" s="163" t="s">
        <v>577</v>
      </c>
      <c r="F116" s="164">
        <v>122.5</v>
      </c>
      <c r="G116" s="164"/>
      <c r="H116" s="165">
        <v>61</v>
      </c>
      <c r="I116" s="165">
        <v>172</v>
      </c>
      <c r="J116" s="166" t="s">
        <v>659</v>
      </c>
      <c r="K116" s="167">
        <f t="shared" si="33"/>
        <v>-61.5</v>
      </c>
      <c r="L116" s="168">
        <f t="shared" si="34"/>
        <v>-0.50204081632653064</v>
      </c>
      <c r="M116" s="164" t="s">
        <v>590</v>
      </c>
      <c r="N116" s="161">
        <v>43333</v>
      </c>
      <c r="O116" s="1"/>
      <c r="P116" s="1"/>
      <c r="Q116" s="228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0">
        <v>35</v>
      </c>
      <c r="B117" s="151">
        <v>42219</v>
      </c>
      <c r="C117" s="151"/>
      <c r="D117" s="152" t="s">
        <v>660</v>
      </c>
      <c r="E117" s="153" t="s">
        <v>577</v>
      </c>
      <c r="F117" s="154">
        <v>297.5</v>
      </c>
      <c r="G117" s="153"/>
      <c r="H117" s="153">
        <v>350</v>
      </c>
      <c r="I117" s="155">
        <v>360</v>
      </c>
      <c r="J117" s="156" t="s">
        <v>661</v>
      </c>
      <c r="K117" s="157">
        <f t="shared" si="33"/>
        <v>52.5</v>
      </c>
      <c r="L117" s="158">
        <f t="shared" si="34"/>
        <v>0.17647058823529413</v>
      </c>
      <c r="M117" s="153" t="s">
        <v>580</v>
      </c>
      <c r="N117" s="159">
        <v>42232</v>
      </c>
      <c r="O117" s="1"/>
      <c r="P117" s="1"/>
      <c r="Q117" s="228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0">
        <v>36</v>
      </c>
      <c r="B118" s="151">
        <v>42219</v>
      </c>
      <c r="C118" s="151"/>
      <c r="D118" s="152" t="s">
        <v>662</v>
      </c>
      <c r="E118" s="153" t="s">
        <v>577</v>
      </c>
      <c r="F118" s="154">
        <v>115.5</v>
      </c>
      <c r="G118" s="153"/>
      <c r="H118" s="153">
        <v>149</v>
      </c>
      <c r="I118" s="155">
        <v>140</v>
      </c>
      <c r="J118" s="156" t="s">
        <v>663</v>
      </c>
      <c r="K118" s="157">
        <f t="shared" si="33"/>
        <v>33.5</v>
      </c>
      <c r="L118" s="158">
        <f t="shared" si="34"/>
        <v>0.29004329004329005</v>
      </c>
      <c r="M118" s="153" t="s">
        <v>580</v>
      </c>
      <c r="N118" s="159">
        <v>42740</v>
      </c>
      <c r="O118" s="1"/>
      <c r="P118" s="1"/>
      <c r="Q118" s="228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0">
        <v>37</v>
      </c>
      <c r="B119" s="151">
        <v>42251</v>
      </c>
      <c r="C119" s="151"/>
      <c r="D119" s="152" t="s">
        <v>530</v>
      </c>
      <c r="E119" s="153" t="s">
        <v>577</v>
      </c>
      <c r="F119" s="154">
        <v>226</v>
      </c>
      <c r="G119" s="153"/>
      <c r="H119" s="153">
        <v>292</v>
      </c>
      <c r="I119" s="155">
        <v>292</v>
      </c>
      <c r="J119" s="156" t="s">
        <v>664</v>
      </c>
      <c r="K119" s="157">
        <f t="shared" si="33"/>
        <v>66</v>
      </c>
      <c r="L119" s="158">
        <f t="shared" si="34"/>
        <v>0.29203539823008851</v>
      </c>
      <c r="M119" s="153" t="s">
        <v>580</v>
      </c>
      <c r="N119" s="159">
        <v>42286</v>
      </c>
      <c r="O119" s="1"/>
      <c r="P119" s="1"/>
      <c r="Q119" s="228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0">
        <v>38</v>
      </c>
      <c r="B120" s="151">
        <v>42254</v>
      </c>
      <c r="C120" s="151"/>
      <c r="D120" s="152" t="s">
        <v>652</v>
      </c>
      <c r="E120" s="153" t="s">
        <v>577</v>
      </c>
      <c r="F120" s="154">
        <v>232.5</v>
      </c>
      <c r="G120" s="153"/>
      <c r="H120" s="153">
        <v>312.5</v>
      </c>
      <c r="I120" s="155">
        <v>310</v>
      </c>
      <c r="J120" s="156" t="s">
        <v>610</v>
      </c>
      <c r="K120" s="157">
        <f t="shared" si="33"/>
        <v>80</v>
      </c>
      <c r="L120" s="158">
        <f t="shared" si="34"/>
        <v>0.34408602150537637</v>
      </c>
      <c r="M120" s="153" t="s">
        <v>580</v>
      </c>
      <c r="N120" s="159">
        <v>42823</v>
      </c>
      <c r="O120" s="1"/>
      <c r="P120" s="1"/>
      <c r="Q120" s="228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0">
        <v>39</v>
      </c>
      <c r="B121" s="151">
        <v>42268</v>
      </c>
      <c r="C121" s="151"/>
      <c r="D121" s="152" t="s">
        <v>665</v>
      </c>
      <c r="E121" s="153" t="s">
        <v>577</v>
      </c>
      <c r="F121" s="154">
        <v>196.5</v>
      </c>
      <c r="G121" s="153"/>
      <c r="H121" s="153">
        <v>238</v>
      </c>
      <c r="I121" s="155">
        <v>238</v>
      </c>
      <c r="J121" s="156" t="s">
        <v>664</v>
      </c>
      <c r="K121" s="157">
        <f t="shared" si="33"/>
        <v>41.5</v>
      </c>
      <c r="L121" s="158">
        <f t="shared" si="34"/>
        <v>0.21119592875318066</v>
      </c>
      <c r="M121" s="153" t="s">
        <v>580</v>
      </c>
      <c r="N121" s="159">
        <v>42291</v>
      </c>
      <c r="O121" s="1"/>
      <c r="P121" s="1"/>
      <c r="Q121" s="228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0">
        <v>40</v>
      </c>
      <c r="B122" s="151">
        <v>42271</v>
      </c>
      <c r="C122" s="151"/>
      <c r="D122" s="152" t="s">
        <v>608</v>
      </c>
      <c r="E122" s="153" t="s">
        <v>577</v>
      </c>
      <c r="F122" s="154">
        <v>65</v>
      </c>
      <c r="G122" s="153"/>
      <c r="H122" s="153">
        <v>82</v>
      </c>
      <c r="I122" s="155">
        <v>82</v>
      </c>
      <c r="J122" s="156" t="s">
        <v>664</v>
      </c>
      <c r="K122" s="157">
        <f t="shared" si="33"/>
        <v>17</v>
      </c>
      <c r="L122" s="158">
        <f t="shared" si="34"/>
        <v>0.26153846153846155</v>
      </c>
      <c r="M122" s="153" t="s">
        <v>580</v>
      </c>
      <c r="N122" s="159">
        <v>42578</v>
      </c>
      <c r="O122" s="1"/>
      <c r="P122" s="1"/>
      <c r="Q122" s="228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0">
        <v>41</v>
      </c>
      <c r="B123" s="151">
        <v>42291</v>
      </c>
      <c r="C123" s="151"/>
      <c r="D123" s="152" t="s">
        <v>666</v>
      </c>
      <c r="E123" s="153" t="s">
        <v>577</v>
      </c>
      <c r="F123" s="154">
        <v>144</v>
      </c>
      <c r="G123" s="153"/>
      <c r="H123" s="153">
        <v>182.5</v>
      </c>
      <c r="I123" s="155">
        <v>181</v>
      </c>
      <c r="J123" s="156" t="s">
        <v>664</v>
      </c>
      <c r="K123" s="157">
        <f t="shared" si="33"/>
        <v>38.5</v>
      </c>
      <c r="L123" s="158">
        <f t="shared" si="34"/>
        <v>0.2673611111111111</v>
      </c>
      <c r="M123" s="153" t="s">
        <v>580</v>
      </c>
      <c r="N123" s="159">
        <v>42817</v>
      </c>
      <c r="O123" s="1"/>
      <c r="P123" s="1"/>
      <c r="Q123" s="228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0">
        <v>42</v>
      </c>
      <c r="B124" s="151">
        <v>42291</v>
      </c>
      <c r="C124" s="151"/>
      <c r="D124" s="152" t="s">
        <v>667</v>
      </c>
      <c r="E124" s="153" t="s">
        <v>577</v>
      </c>
      <c r="F124" s="154">
        <v>264</v>
      </c>
      <c r="G124" s="153"/>
      <c r="H124" s="153">
        <v>311</v>
      </c>
      <c r="I124" s="155">
        <v>311</v>
      </c>
      <c r="J124" s="156" t="s">
        <v>664</v>
      </c>
      <c r="K124" s="157">
        <f t="shared" si="33"/>
        <v>47</v>
      </c>
      <c r="L124" s="158">
        <f t="shared" si="34"/>
        <v>0.17803030303030304</v>
      </c>
      <c r="M124" s="153" t="s">
        <v>580</v>
      </c>
      <c r="N124" s="159">
        <v>42604</v>
      </c>
      <c r="O124" s="1"/>
      <c r="P124" s="1"/>
      <c r="Q124" s="228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0">
        <v>43</v>
      </c>
      <c r="B125" s="151">
        <v>42318</v>
      </c>
      <c r="C125" s="151"/>
      <c r="D125" s="152" t="s">
        <v>668</v>
      </c>
      <c r="E125" s="153" t="s">
        <v>589</v>
      </c>
      <c r="F125" s="154">
        <v>549.5</v>
      </c>
      <c r="G125" s="153"/>
      <c r="H125" s="153">
        <v>630</v>
      </c>
      <c r="I125" s="155">
        <v>630</v>
      </c>
      <c r="J125" s="156" t="s">
        <v>664</v>
      </c>
      <c r="K125" s="157">
        <f t="shared" si="33"/>
        <v>80.5</v>
      </c>
      <c r="L125" s="158">
        <f t="shared" si="34"/>
        <v>0.1464968152866242</v>
      </c>
      <c r="M125" s="153" t="s">
        <v>580</v>
      </c>
      <c r="N125" s="159">
        <v>42419</v>
      </c>
      <c r="O125" s="1"/>
      <c r="P125" s="1"/>
      <c r="Q125" s="228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0">
        <v>44</v>
      </c>
      <c r="B126" s="151">
        <v>42342</v>
      </c>
      <c r="C126" s="151"/>
      <c r="D126" s="152" t="s">
        <v>669</v>
      </c>
      <c r="E126" s="153" t="s">
        <v>577</v>
      </c>
      <c r="F126" s="154">
        <v>1027.5</v>
      </c>
      <c r="G126" s="153"/>
      <c r="H126" s="153">
        <v>1315</v>
      </c>
      <c r="I126" s="155">
        <v>1250</v>
      </c>
      <c r="J126" s="156" t="s">
        <v>664</v>
      </c>
      <c r="K126" s="157">
        <f t="shared" si="33"/>
        <v>287.5</v>
      </c>
      <c r="L126" s="158">
        <f t="shared" si="34"/>
        <v>0.27980535279805352</v>
      </c>
      <c r="M126" s="153" t="s">
        <v>580</v>
      </c>
      <c r="N126" s="159">
        <v>43244</v>
      </c>
      <c r="O126" s="1"/>
      <c r="P126" s="1"/>
      <c r="Q126" s="228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0">
        <v>45</v>
      </c>
      <c r="B127" s="151">
        <v>42367</v>
      </c>
      <c r="C127" s="151"/>
      <c r="D127" s="152" t="s">
        <v>670</v>
      </c>
      <c r="E127" s="153" t="s">
        <v>577</v>
      </c>
      <c r="F127" s="154">
        <v>465</v>
      </c>
      <c r="G127" s="153"/>
      <c r="H127" s="153">
        <v>540</v>
      </c>
      <c r="I127" s="155">
        <v>540</v>
      </c>
      <c r="J127" s="156" t="s">
        <v>664</v>
      </c>
      <c r="K127" s="157">
        <f t="shared" si="33"/>
        <v>75</v>
      </c>
      <c r="L127" s="158">
        <f t="shared" si="34"/>
        <v>0.16129032258064516</v>
      </c>
      <c r="M127" s="153" t="s">
        <v>580</v>
      </c>
      <c r="N127" s="159">
        <v>42530</v>
      </c>
      <c r="O127" s="1"/>
      <c r="P127" s="1"/>
      <c r="Q127" s="228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0">
        <v>46</v>
      </c>
      <c r="B128" s="151">
        <v>42380</v>
      </c>
      <c r="C128" s="151"/>
      <c r="D128" s="152" t="s">
        <v>399</v>
      </c>
      <c r="E128" s="153" t="s">
        <v>589</v>
      </c>
      <c r="F128" s="154">
        <v>81</v>
      </c>
      <c r="G128" s="153"/>
      <c r="H128" s="153">
        <v>110</v>
      </c>
      <c r="I128" s="155">
        <v>110</v>
      </c>
      <c r="J128" s="156" t="s">
        <v>664</v>
      </c>
      <c r="K128" s="157">
        <f t="shared" si="33"/>
        <v>29</v>
      </c>
      <c r="L128" s="158">
        <f t="shared" si="34"/>
        <v>0.35802469135802467</v>
      </c>
      <c r="M128" s="153" t="s">
        <v>580</v>
      </c>
      <c r="N128" s="159">
        <v>42745</v>
      </c>
      <c r="O128" s="1"/>
      <c r="P128" s="1"/>
      <c r="Q128" s="228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0">
        <v>47</v>
      </c>
      <c r="B129" s="151">
        <v>42382</v>
      </c>
      <c r="C129" s="151"/>
      <c r="D129" s="152" t="s">
        <v>671</v>
      </c>
      <c r="E129" s="153" t="s">
        <v>589</v>
      </c>
      <c r="F129" s="154">
        <v>417.5</v>
      </c>
      <c r="G129" s="153"/>
      <c r="H129" s="153">
        <v>547</v>
      </c>
      <c r="I129" s="155">
        <v>535</v>
      </c>
      <c r="J129" s="156" t="s">
        <v>664</v>
      </c>
      <c r="K129" s="157">
        <f t="shared" si="33"/>
        <v>129.5</v>
      </c>
      <c r="L129" s="158">
        <f t="shared" si="34"/>
        <v>0.31017964071856285</v>
      </c>
      <c r="M129" s="153" t="s">
        <v>580</v>
      </c>
      <c r="N129" s="159">
        <v>42578</v>
      </c>
      <c r="O129" s="1"/>
      <c r="P129" s="1"/>
      <c r="Q129" s="228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0">
        <v>48</v>
      </c>
      <c r="B130" s="151">
        <v>42408</v>
      </c>
      <c r="C130" s="151"/>
      <c r="D130" s="152" t="s">
        <v>672</v>
      </c>
      <c r="E130" s="153" t="s">
        <v>577</v>
      </c>
      <c r="F130" s="154">
        <v>650</v>
      </c>
      <c r="G130" s="153"/>
      <c r="H130" s="153">
        <v>800</v>
      </c>
      <c r="I130" s="155">
        <v>800</v>
      </c>
      <c r="J130" s="156" t="s">
        <v>664</v>
      </c>
      <c r="K130" s="157">
        <f t="shared" si="33"/>
        <v>150</v>
      </c>
      <c r="L130" s="158">
        <f t="shared" si="34"/>
        <v>0.23076923076923078</v>
      </c>
      <c r="M130" s="153" t="s">
        <v>580</v>
      </c>
      <c r="N130" s="159">
        <v>43154</v>
      </c>
      <c r="O130" s="1"/>
      <c r="P130" s="1"/>
      <c r="Q130" s="228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0">
        <v>49</v>
      </c>
      <c r="B131" s="151">
        <v>42433</v>
      </c>
      <c r="C131" s="151"/>
      <c r="D131" s="152" t="s">
        <v>237</v>
      </c>
      <c r="E131" s="153" t="s">
        <v>577</v>
      </c>
      <c r="F131" s="154">
        <v>437.5</v>
      </c>
      <c r="G131" s="153"/>
      <c r="H131" s="153">
        <v>504.5</v>
      </c>
      <c r="I131" s="155">
        <v>522</v>
      </c>
      <c r="J131" s="156" t="s">
        <v>673</v>
      </c>
      <c r="K131" s="157">
        <f t="shared" si="33"/>
        <v>67</v>
      </c>
      <c r="L131" s="158">
        <f t="shared" si="34"/>
        <v>0.15314285714285714</v>
      </c>
      <c r="M131" s="153" t="s">
        <v>580</v>
      </c>
      <c r="N131" s="159">
        <v>42480</v>
      </c>
      <c r="O131" s="1"/>
      <c r="P131" s="1"/>
      <c r="Q131" s="228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0">
        <v>50</v>
      </c>
      <c r="B132" s="151">
        <v>42438</v>
      </c>
      <c r="C132" s="151"/>
      <c r="D132" s="152" t="s">
        <v>674</v>
      </c>
      <c r="E132" s="153" t="s">
        <v>577</v>
      </c>
      <c r="F132" s="154">
        <v>189.5</v>
      </c>
      <c r="G132" s="153"/>
      <c r="H132" s="153">
        <v>218</v>
      </c>
      <c r="I132" s="155">
        <v>218</v>
      </c>
      <c r="J132" s="156" t="s">
        <v>664</v>
      </c>
      <c r="K132" s="157">
        <f t="shared" si="33"/>
        <v>28.5</v>
      </c>
      <c r="L132" s="158">
        <f t="shared" si="34"/>
        <v>0.15039577836411611</v>
      </c>
      <c r="M132" s="153" t="s">
        <v>580</v>
      </c>
      <c r="N132" s="159">
        <v>43034</v>
      </c>
      <c r="O132" s="1"/>
      <c r="P132" s="1"/>
      <c r="Q132" s="228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60">
        <v>51</v>
      </c>
      <c r="B133" s="161">
        <v>42471</v>
      </c>
      <c r="C133" s="161"/>
      <c r="D133" s="169" t="s">
        <v>675</v>
      </c>
      <c r="E133" s="164" t="s">
        <v>577</v>
      </c>
      <c r="F133" s="164">
        <v>36.5</v>
      </c>
      <c r="G133" s="165"/>
      <c r="H133" s="165">
        <v>15.85</v>
      </c>
      <c r="I133" s="165">
        <v>60</v>
      </c>
      <c r="J133" s="166" t="s">
        <v>676</v>
      </c>
      <c r="K133" s="167">
        <f t="shared" si="33"/>
        <v>-20.65</v>
      </c>
      <c r="L133" s="168">
        <f t="shared" si="34"/>
        <v>-0.5657534246575342</v>
      </c>
      <c r="M133" s="164" t="s">
        <v>590</v>
      </c>
      <c r="N133" s="172">
        <v>43627</v>
      </c>
      <c r="O133" s="1"/>
      <c r="P133" s="1"/>
      <c r="Q133" s="228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0">
        <v>52</v>
      </c>
      <c r="B134" s="151">
        <v>42472</v>
      </c>
      <c r="C134" s="151"/>
      <c r="D134" s="152" t="s">
        <v>677</v>
      </c>
      <c r="E134" s="153" t="s">
        <v>577</v>
      </c>
      <c r="F134" s="154">
        <v>93</v>
      </c>
      <c r="G134" s="153"/>
      <c r="H134" s="153">
        <v>149</v>
      </c>
      <c r="I134" s="155">
        <v>140</v>
      </c>
      <c r="J134" s="156" t="s">
        <v>678</v>
      </c>
      <c r="K134" s="157">
        <f t="shared" si="33"/>
        <v>56</v>
      </c>
      <c r="L134" s="158">
        <f t="shared" si="34"/>
        <v>0.60215053763440862</v>
      </c>
      <c r="M134" s="153" t="s">
        <v>580</v>
      </c>
      <c r="N134" s="159">
        <v>42740</v>
      </c>
      <c r="O134" s="1"/>
      <c r="P134" s="1"/>
      <c r="Q134" s="228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0">
        <v>53</v>
      </c>
      <c r="B135" s="151">
        <v>42472</v>
      </c>
      <c r="C135" s="151"/>
      <c r="D135" s="152" t="s">
        <v>679</v>
      </c>
      <c r="E135" s="153" t="s">
        <v>577</v>
      </c>
      <c r="F135" s="154">
        <v>130</v>
      </c>
      <c r="G135" s="153"/>
      <c r="H135" s="153">
        <v>150</v>
      </c>
      <c r="I135" s="155" t="s">
        <v>680</v>
      </c>
      <c r="J135" s="156" t="s">
        <v>664</v>
      </c>
      <c r="K135" s="157">
        <f t="shared" si="33"/>
        <v>20</v>
      </c>
      <c r="L135" s="158">
        <f t="shared" si="34"/>
        <v>0.15384615384615385</v>
      </c>
      <c r="M135" s="153" t="s">
        <v>580</v>
      </c>
      <c r="N135" s="159">
        <v>42564</v>
      </c>
      <c r="O135" s="1"/>
      <c r="P135" s="1"/>
      <c r="Q135" s="228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0">
        <v>54</v>
      </c>
      <c r="B136" s="151">
        <v>42473</v>
      </c>
      <c r="C136" s="151"/>
      <c r="D136" s="152" t="s">
        <v>681</v>
      </c>
      <c r="E136" s="153" t="s">
        <v>577</v>
      </c>
      <c r="F136" s="154">
        <v>196</v>
      </c>
      <c r="G136" s="153"/>
      <c r="H136" s="153">
        <v>299</v>
      </c>
      <c r="I136" s="155">
        <v>299</v>
      </c>
      <c r="J136" s="156" t="s">
        <v>664</v>
      </c>
      <c r="K136" s="157">
        <v>103</v>
      </c>
      <c r="L136" s="158">
        <v>0.52551020408163296</v>
      </c>
      <c r="M136" s="153" t="s">
        <v>580</v>
      </c>
      <c r="N136" s="159">
        <v>42620</v>
      </c>
      <c r="O136" s="1"/>
      <c r="P136" s="1"/>
      <c r="Q136" s="228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0">
        <v>55</v>
      </c>
      <c r="B137" s="151">
        <v>42473</v>
      </c>
      <c r="C137" s="151"/>
      <c r="D137" s="152" t="s">
        <v>682</v>
      </c>
      <c r="E137" s="153" t="s">
        <v>577</v>
      </c>
      <c r="F137" s="154">
        <v>88</v>
      </c>
      <c r="G137" s="153"/>
      <c r="H137" s="153">
        <v>103</v>
      </c>
      <c r="I137" s="155">
        <v>103</v>
      </c>
      <c r="J137" s="156" t="s">
        <v>664</v>
      </c>
      <c r="K137" s="157">
        <v>15</v>
      </c>
      <c r="L137" s="158">
        <v>0.170454545454545</v>
      </c>
      <c r="M137" s="153" t="s">
        <v>580</v>
      </c>
      <c r="N137" s="159">
        <v>42530</v>
      </c>
      <c r="O137" s="1"/>
      <c r="P137" s="1"/>
      <c r="Q137" s="228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0">
        <v>56</v>
      </c>
      <c r="B138" s="151">
        <v>42492</v>
      </c>
      <c r="C138" s="151"/>
      <c r="D138" s="152" t="s">
        <v>683</v>
      </c>
      <c r="E138" s="153" t="s">
        <v>577</v>
      </c>
      <c r="F138" s="154">
        <v>127.5</v>
      </c>
      <c r="G138" s="153"/>
      <c r="H138" s="153">
        <v>148</v>
      </c>
      <c r="I138" s="155" t="s">
        <v>684</v>
      </c>
      <c r="J138" s="156" t="s">
        <v>664</v>
      </c>
      <c r="K138" s="157">
        <f t="shared" ref="K138:K142" si="35">H138-F138</f>
        <v>20.5</v>
      </c>
      <c r="L138" s="158">
        <f t="shared" ref="L138:L142" si="36">K138/F138</f>
        <v>0.16078431372549021</v>
      </c>
      <c r="M138" s="153" t="s">
        <v>580</v>
      </c>
      <c r="N138" s="159">
        <v>42564</v>
      </c>
      <c r="O138" s="1"/>
      <c r="P138" s="1"/>
      <c r="Q138" s="228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0">
        <v>57</v>
      </c>
      <c r="B139" s="151">
        <v>42493</v>
      </c>
      <c r="C139" s="151"/>
      <c r="D139" s="152" t="s">
        <v>685</v>
      </c>
      <c r="E139" s="153" t="s">
        <v>577</v>
      </c>
      <c r="F139" s="154">
        <v>675</v>
      </c>
      <c r="G139" s="153"/>
      <c r="H139" s="153">
        <v>815</v>
      </c>
      <c r="I139" s="155" t="s">
        <v>686</v>
      </c>
      <c r="J139" s="156" t="s">
        <v>664</v>
      </c>
      <c r="K139" s="157">
        <f t="shared" si="35"/>
        <v>140</v>
      </c>
      <c r="L139" s="158">
        <f t="shared" si="36"/>
        <v>0.2074074074074074</v>
      </c>
      <c r="M139" s="153" t="s">
        <v>580</v>
      </c>
      <c r="N139" s="159">
        <v>43154</v>
      </c>
      <c r="O139" s="1"/>
      <c r="P139" s="1"/>
      <c r="Q139" s="228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60">
        <v>58</v>
      </c>
      <c r="B140" s="161">
        <v>42522</v>
      </c>
      <c r="C140" s="161"/>
      <c r="D140" s="162" t="s">
        <v>687</v>
      </c>
      <c r="E140" s="163" t="s">
        <v>577</v>
      </c>
      <c r="F140" s="164">
        <v>500</v>
      </c>
      <c r="G140" s="164"/>
      <c r="H140" s="165">
        <v>232.5</v>
      </c>
      <c r="I140" s="165" t="s">
        <v>688</v>
      </c>
      <c r="J140" s="166" t="s">
        <v>689</v>
      </c>
      <c r="K140" s="167">
        <f t="shared" si="35"/>
        <v>-267.5</v>
      </c>
      <c r="L140" s="168">
        <f t="shared" si="36"/>
        <v>-0.53500000000000003</v>
      </c>
      <c r="M140" s="164" t="s">
        <v>590</v>
      </c>
      <c r="N140" s="161">
        <v>43735</v>
      </c>
      <c r="O140" s="1"/>
      <c r="P140" s="1"/>
      <c r="Q140" s="228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0">
        <v>59</v>
      </c>
      <c r="B141" s="151">
        <v>42527</v>
      </c>
      <c r="C141" s="151"/>
      <c r="D141" s="152" t="s">
        <v>532</v>
      </c>
      <c r="E141" s="153" t="s">
        <v>577</v>
      </c>
      <c r="F141" s="154">
        <v>110</v>
      </c>
      <c r="G141" s="153"/>
      <c r="H141" s="153">
        <v>126.5</v>
      </c>
      <c r="I141" s="155">
        <v>125</v>
      </c>
      <c r="J141" s="156" t="s">
        <v>616</v>
      </c>
      <c r="K141" s="157">
        <f t="shared" si="35"/>
        <v>16.5</v>
      </c>
      <c r="L141" s="158">
        <f t="shared" si="36"/>
        <v>0.15</v>
      </c>
      <c r="M141" s="153" t="s">
        <v>580</v>
      </c>
      <c r="N141" s="159">
        <v>42552</v>
      </c>
      <c r="O141" s="1"/>
      <c r="P141" s="1"/>
      <c r="Q141" s="228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0">
        <v>60</v>
      </c>
      <c r="B142" s="151">
        <v>42538</v>
      </c>
      <c r="C142" s="151"/>
      <c r="D142" s="152" t="s">
        <v>690</v>
      </c>
      <c r="E142" s="153" t="s">
        <v>577</v>
      </c>
      <c r="F142" s="154">
        <v>44</v>
      </c>
      <c r="G142" s="153"/>
      <c r="H142" s="153">
        <v>69.5</v>
      </c>
      <c r="I142" s="155">
        <v>69.5</v>
      </c>
      <c r="J142" s="156" t="s">
        <v>691</v>
      </c>
      <c r="K142" s="157">
        <f t="shared" si="35"/>
        <v>25.5</v>
      </c>
      <c r="L142" s="158">
        <f t="shared" si="36"/>
        <v>0.57954545454545459</v>
      </c>
      <c r="M142" s="153" t="s">
        <v>580</v>
      </c>
      <c r="N142" s="159">
        <v>42977</v>
      </c>
      <c r="O142" s="1"/>
      <c r="P142" s="1"/>
      <c r="Q142" s="228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0">
        <v>61</v>
      </c>
      <c r="B143" s="151">
        <v>42549</v>
      </c>
      <c r="C143" s="151"/>
      <c r="D143" s="152" t="s">
        <v>692</v>
      </c>
      <c r="E143" s="153" t="s">
        <v>577</v>
      </c>
      <c r="F143" s="154">
        <v>262.5</v>
      </c>
      <c r="G143" s="153"/>
      <c r="H143" s="153">
        <v>340</v>
      </c>
      <c r="I143" s="155">
        <v>333</v>
      </c>
      <c r="J143" s="156" t="s">
        <v>693</v>
      </c>
      <c r="K143" s="157">
        <v>77.5</v>
      </c>
      <c r="L143" s="158">
        <v>0.29523809523809502</v>
      </c>
      <c r="M143" s="153" t="s">
        <v>580</v>
      </c>
      <c r="N143" s="159">
        <v>43017</v>
      </c>
      <c r="O143" s="1"/>
      <c r="P143" s="1"/>
      <c r="Q143" s="228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0">
        <v>62</v>
      </c>
      <c r="B144" s="151">
        <v>42549</v>
      </c>
      <c r="C144" s="151"/>
      <c r="D144" s="152" t="s">
        <v>694</v>
      </c>
      <c r="E144" s="153" t="s">
        <v>577</v>
      </c>
      <c r="F144" s="154">
        <v>840</v>
      </c>
      <c r="G144" s="153"/>
      <c r="H144" s="153">
        <v>1230</v>
      </c>
      <c r="I144" s="155">
        <v>1230</v>
      </c>
      <c r="J144" s="156" t="s">
        <v>664</v>
      </c>
      <c r="K144" s="157">
        <v>390</v>
      </c>
      <c r="L144" s="158">
        <v>0.46428571428571402</v>
      </c>
      <c r="M144" s="153" t="s">
        <v>580</v>
      </c>
      <c r="N144" s="159">
        <v>42649</v>
      </c>
      <c r="O144" s="1"/>
      <c r="P144" s="1"/>
      <c r="Q144" s="228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73">
        <v>63</v>
      </c>
      <c r="B145" s="174">
        <v>42556</v>
      </c>
      <c r="C145" s="174"/>
      <c r="D145" s="175" t="s">
        <v>695</v>
      </c>
      <c r="E145" s="176" t="s">
        <v>577</v>
      </c>
      <c r="F145" s="176">
        <v>395</v>
      </c>
      <c r="G145" s="177"/>
      <c r="H145" s="177">
        <f>(468.5+342.5)/2</f>
        <v>405.5</v>
      </c>
      <c r="I145" s="177">
        <v>510</v>
      </c>
      <c r="J145" s="178" t="s">
        <v>696</v>
      </c>
      <c r="K145" s="179">
        <f t="shared" ref="K145:K151" si="37">H145-F145</f>
        <v>10.5</v>
      </c>
      <c r="L145" s="180">
        <f t="shared" ref="L145:L151" si="38">K145/F145</f>
        <v>2.6582278481012658E-2</v>
      </c>
      <c r="M145" s="176" t="s">
        <v>597</v>
      </c>
      <c r="N145" s="174">
        <v>43606</v>
      </c>
      <c r="O145" s="1"/>
      <c r="P145" s="1"/>
      <c r="Q145" s="228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60">
        <v>64</v>
      </c>
      <c r="B146" s="161">
        <v>42584</v>
      </c>
      <c r="C146" s="161"/>
      <c r="D146" s="162" t="s">
        <v>697</v>
      </c>
      <c r="E146" s="163" t="s">
        <v>589</v>
      </c>
      <c r="F146" s="164">
        <f>169.5-12.8</f>
        <v>156.69999999999999</v>
      </c>
      <c r="G146" s="164"/>
      <c r="H146" s="165">
        <v>77</v>
      </c>
      <c r="I146" s="165" t="s">
        <v>698</v>
      </c>
      <c r="J146" s="166" t="s">
        <v>699</v>
      </c>
      <c r="K146" s="167">
        <f t="shared" si="37"/>
        <v>-79.699999999999989</v>
      </c>
      <c r="L146" s="168">
        <f t="shared" si="38"/>
        <v>-0.50861518825781749</v>
      </c>
      <c r="M146" s="164" t="s">
        <v>590</v>
      </c>
      <c r="N146" s="161">
        <v>43522</v>
      </c>
      <c r="O146" s="1"/>
      <c r="P146" s="1"/>
      <c r="Q146" s="228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60">
        <v>65</v>
      </c>
      <c r="B147" s="161">
        <v>42586</v>
      </c>
      <c r="C147" s="161"/>
      <c r="D147" s="162" t="s">
        <v>700</v>
      </c>
      <c r="E147" s="163" t="s">
        <v>577</v>
      </c>
      <c r="F147" s="164">
        <v>400</v>
      </c>
      <c r="G147" s="164"/>
      <c r="H147" s="165">
        <v>305</v>
      </c>
      <c r="I147" s="165">
        <v>475</v>
      </c>
      <c r="J147" s="166" t="s">
        <v>701</v>
      </c>
      <c r="K147" s="167">
        <f t="shared" si="37"/>
        <v>-95</v>
      </c>
      <c r="L147" s="168">
        <f t="shared" si="38"/>
        <v>-0.23749999999999999</v>
      </c>
      <c r="M147" s="164" t="s">
        <v>590</v>
      </c>
      <c r="N147" s="161">
        <v>43606</v>
      </c>
      <c r="O147" s="1"/>
      <c r="P147" s="1"/>
      <c r="Q147" s="228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0">
        <v>66</v>
      </c>
      <c r="B148" s="151">
        <v>42593</v>
      </c>
      <c r="C148" s="151"/>
      <c r="D148" s="152" t="s">
        <v>702</v>
      </c>
      <c r="E148" s="153" t="s">
        <v>577</v>
      </c>
      <c r="F148" s="154">
        <v>86.5</v>
      </c>
      <c r="G148" s="153"/>
      <c r="H148" s="153">
        <v>130</v>
      </c>
      <c r="I148" s="155">
        <v>130</v>
      </c>
      <c r="J148" s="156" t="s">
        <v>703</v>
      </c>
      <c r="K148" s="157">
        <f t="shared" si="37"/>
        <v>43.5</v>
      </c>
      <c r="L148" s="158">
        <f t="shared" si="38"/>
        <v>0.50289017341040465</v>
      </c>
      <c r="M148" s="153" t="s">
        <v>580</v>
      </c>
      <c r="N148" s="159">
        <v>43091</v>
      </c>
      <c r="O148" s="1"/>
      <c r="P148" s="1"/>
      <c r="Q148" s="228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60">
        <v>67</v>
      </c>
      <c r="B149" s="161">
        <v>42600</v>
      </c>
      <c r="C149" s="161"/>
      <c r="D149" s="162" t="s">
        <v>122</v>
      </c>
      <c r="E149" s="163" t="s">
        <v>577</v>
      </c>
      <c r="F149" s="164">
        <v>133.5</v>
      </c>
      <c r="G149" s="164"/>
      <c r="H149" s="165">
        <v>126.5</v>
      </c>
      <c r="I149" s="165">
        <v>178</v>
      </c>
      <c r="J149" s="166" t="s">
        <v>704</v>
      </c>
      <c r="K149" s="167">
        <f t="shared" si="37"/>
        <v>-7</v>
      </c>
      <c r="L149" s="168">
        <f t="shared" si="38"/>
        <v>-5.2434456928838954E-2</v>
      </c>
      <c r="M149" s="164" t="s">
        <v>590</v>
      </c>
      <c r="N149" s="161">
        <v>42615</v>
      </c>
      <c r="O149" s="1"/>
      <c r="P149" s="1"/>
      <c r="Q149" s="228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0">
        <v>68</v>
      </c>
      <c r="B150" s="151">
        <v>42613</v>
      </c>
      <c r="C150" s="151"/>
      <c r="D150" s="152" t="s">
        <v>705</v>
      </c>
      <c r="E150" s="153" t="s">
        <v>577</v>
      </c>
      <c r="F150" s="154">
        <v>560</v>
      </c>
      <c r="G150" s="153"/>
      <c r="H150" s="153">
        <v>725</v>
      </c>
      <c r="I150" s="155">
        <v>725</v>
      </c>
      <c r="J150" s="156" t="s">
        <v>610</v>
      </c>
      <c r="K150" s="157">
        <f t="shared" si="37"/>
        <v>165</v>
      </c>
      <c r="L150" s="158">
        <f t="shared" si="38"/>
        <v>0.29464285714285715</v>
      </c>
      <c r="M150" s="153" t="s">
        <v>580</v>
      </c>
      <c r="N150" s="159">
        <v>42456</v>
      </c>
      <c r="O150" s="1"/>
      <c r="P150" s="1"/>
      <c r="Q150" s="228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0">
        <v>69</v>
      </c>
      <c r="B151" s="151">
        <v>42614</v>
      </c>
      <c r="C151" s="151"/>
      <c r="D151" s="152" t="s">
        <v>706</v>
      </c>
      <c r="E151" s="153" t="s">
        <v>577</v>
      </c>
      <c r="F151" s="154">
        <v>160.5</v>
      </c>
      <c r="G151" s="153"/>
      <c r="H151" s="153">
        <v>210</v>
      </c>
      <c r="I151" s="155">
        <v>210</v>
      </c>
      <c r="J151" s="156" t="s">
        <v>610</v>
      </c>
      <c r="K151" s="157">
        <f t="shared" si="37"/>
        <v>49.5</v>
      </c>
      <c r="L151" s="158">
        <f t="shared" si="38"/>
        <v>0.30841121495327101</v>
      </c>
      <c r="M151" s="153" t="s">
        <v>580</v>
      </c>
      <c r="N151" s="159">
        <v>42871</v>
      </c>
      <c r="O151" s="1"/>
      <c r="P151" s="1"/>
      <c r="Q151" s="228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0">
        <v>70</v>
      </c>
      <c r="B152" s="151">
        <v>42646</v>
      </c>
      <c r="C152" s="151"/>
      <c r="D152" s="152" t="s">
        <v>409</v>
      </c>
      <c r="E152" s="153" t="s">
        <v>577</v>
      </c>
      <c r="F152" s="154">
        <v>430</v>
      </c>
      <c r="G152" s="153"/>
      <c r="H152" s="153">
        <v>596</v>
      </c>
      <c r="I152" s="155">
        <v>575</v>
      </c>
      <c r="J152" s="156" t="s">
        <v>707</v>
      </c>
      <c r="K152" s="157">
        <v>166</v>
      </c>
      <c r="L152" s="158">
        <v>0.38604651162790699</v>
      </c>
      <c r="M152" s="153" t="s">
        <v>580</v>
      </c>
      <c r="N152" s="159">
        <v>42769</v>
      </c>
      <c r="O152" s="1"/>
      <c r="P152" s="1"/>
      <c r="Q152" s="228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0">
        <v>71</v>
      </c>
      <c r="B153" s="151">
        <v>42657</v>
      </c>
      <c r="C153" s="151"/>
      <c r="D153" s="152" t="s">
        <v>708</v>
      </c>
      <c r="E153" s="153" t="s">
        <v>577</v>
      </c>
      <c r="F153" s="154">
        <v>280</v>
      </c>
      <c r="G153" s="153"/>
      <c r="H153" s="153">
        <v>345</v>
      </c>
      <c r="I153" s="155">
        <v>345</v>
      </c>
      <c r="J153" s="156" t="s">
        <v>610</v>
      </c>
      <c r="K153" s="157">
        <f t="shared" ref="K153:K158" si="39">H153-F153</f>
        <v>65</v>
      </c>
      <c r="L153" s="158">
        <f t="shared" ref="L153:L154" si="40">K153/F153</f>
        <v>0.23214285714285715</v>
      </c>
      <c r="M153" s="153" t="s">
        <v>580</v>
      </c>
      <c r="N153" s="159">
        <v>42814</v>
      </c>
      <c r="O153" s="1"/>
      <c r="P153" s="1"/>
      <c r="Q153" s="228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0">
        <v>72</v>
      </c>
      <c r="B154" s="151">
        <v>42657</v>
      </c>
      <c r="C154" s="151"/>
      <c r="D154" s="152" t="s">
        <v>709</v>
      </c>
      <c r="E154" s="153" t="s">
        <v>577</v>
      </c>
      <c r="F154" s="154">
        <v>245</v>
      </c>
      <c r="G154" s="153"/>
      <c r="H154" s="153">
        <v>325.5</v>
      </c>
      <c r="I154" s="155">
        <v>330</v>
      </c>
      <c r="J154" s="156" t="s">
        <v>710</v>
      </c>
      <c r="K154" s="157">
        <f t="shared" si="39"/>
        <v>80.5</v>
      </c>
      <c r="L154" s="158">
        <f t="shared" si="40"/>
        <v>0.32857142857142857</v>
      </c>
      <c r="M154" s="153" t="s">
        <v>580</v>
      </c>
      <c r="N154" s="159">
        <v>42769</v>
      </c>
      <c r="O154" s="1"/>
      <c r="P154" s="1"/>
      <c r="Q154" s="228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0">
        <v>73</v>
      </c>
      <c r="B155" s="151">
        <v>42660</v>
      </c>
      <c r="C155" s="151"/>
      <c r="D155" s="152" t="s">
        <v>711</v>
      </c>
      <c r="E155" s="153" t="s">
        <v>577</v>
      </c>
      <c r="F155" s="154">
        <v>125</v>
      </c>
      <c r="G155" s="153"/>
      <c r="H155" s="153">
        <v>160</v>
      </c>
      <c r="I155" s="155">
        <v>160</v>
      </c>
      <c r="J155" s="156" t="s">
        <v>664</v>
      </c>
      <c r="K155" s="157">
        <f t="shared" si="39"/>
        <v>35</v>
      </c>
      <c r="L155" s="158">
        <v>0.28000000000000003</v>
      </c>
      <c r="M155" s="153" t="s">
        <v>580</v>
      </c>
      <c r="N155" s="159">
        <v>42803</v>
      </c>
      <c r="O155" s="1"/>
      <c r="P155" s="1"/>
      <c r="Q155" s="228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0">
        <v>74</v>
      </c>
      <c r="B156" s="151">
        <v>42660</v>
      </c>
      <c r="C156" s="151"/>
      <c r="D156" s="152" t="s">
        <v>712</v>
      </c>
      <c r="E156" s="153" t="s">
        <v>577</v>
      </c>
      <c r="F156" s="154">
        <v>114</v>
      </c>
      <c r="G156" s="153"/>
      <c r="H156" s="153">
        <v>145</v>
      </c>
      <c r="I156" s="155">
        <v>145</v>
      </c>
      <c r="J156" s="156" t="s">
        <v>664</v>
      </c>
      <c r="K156" s="157">
        <f t="shared" si="39"/>
        <v>31</v>
      </c>
      <c r="L156" s="158">
        <f t="shared" ref="L156:L158" si="41">K156/F156</f>
        <v>0.27192982456140352</v>
      </c>
      <c r="M156" s="153" t="s">
        <v>580</v>
      </c>
      <c r="N156" s="159">
        <v>42859</v>
      </c>
      <c r="O156" s="1"/>
      <c r="P156" s="1"/>
      <c r="Q156" s="228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0">
        <v>75</v>
      </c>
      <c r="B157" s="151">
        <v>42660</v>
      </c>
      <c r="C157" s="151"/>
      <c r="D157" s="152" t="s">
        <v>713</v>
      </c>
      <c r="E157" s="153" t="s">
        <v>577</v>
      </c>
      <c r="F157" s="154">
        <v>212</v>
      </c>
      <c r="G157" s="153"/>
      <c r="H157" s="153">
        <v>280</v>
      </c>
      <c r="I157" s="155">
        <v>276</v>
      </c>
      <c r="J157" s="156" t="s">
        <v>714</v>
      </c>
      <c r="K157" s="157">
        <f t="shared" si="39"/>
        <v>68</v>
      </c>
      <c r="L157" s="158">
        <f t="shared" si="41"/>
        <v>0.32075471698113206</v>
      </c>
      <c r="M157" s="153" t="s">
        <v>580</v>
      </c>
      <c r="N157" s="159">
        <v>42858</v>
      </c>
      <c r="O157" s="1"/>
      <c r="P157" s="1"/>
      <c r="Q157" s="228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0">
        <v>76</v>
      </c>
      <c r="B158" s="151">
        <v>42678</v>
      </c>
      <c r="C158" s="151"/>
      <c r="D158" s="152" t="s">
        <v>456</v>
      </c>
      <c r="E158" s="153" t="s">
        <v>577</v>
      </c>
      <c r="F158" s="154">
        <v>155</v>
      </c>
      <c r="G158" s="153"/>
      <c r="H158" s="153">
        <v>210</v>
      </c>
      <c r="I158" s="155">
        <v>210</v>
      </c>
      <c r="J158" s="156" t="s">
        <v>715</v>
      </c>
      <c r="K158" s="157">
        <f t="shared" si="39"/>
        <v>55</v>
      </c>
      <c r="L158" s="158">
        <f t="shared" si="41"/>
        <v>0.35483870967741937</v>
      </c>
      <c r="M158" s="153" t="s">
        <v>580</v>
      </c>
      <c r="N158" s="159">
        <v>42944</v>
      </c>
      <c r="O158" s="1"/>
      <c r="P158" s="1"/>
      <c r="Q158" s="228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60">
        <v>77</v>
      </c>
      <c r="B159" s="161">
        <v>42710</v>
      </c>
      <c r="C159" s="161"/>
      <c r="D159" s="162" t="s">
        <v>716</v>
      </c>
      <c r="E159" s="163" t="s">
        <v>577</v>
      </c>
      <c r="F159" s="164">
        <v>150.5</v>
      </c>
      <c r="G159" s="164"/>
      <c r="H159" s="165">
        <v>72.5</v>
      </c>
      <c r="I159" s="165">
        <v>174</v>
      </c>
      <c r="J159" s="166" t="s">
        <v>717</v>
      </c>
      <c r="K159" s="167">
        <v>-78</v>
      </c>
      <c r="L159" s="168">
        <v>-0.51827242524916906</v>
      </c>
      <c r="M159" s="164" t="s">
        <v>590</v>
      </c>
      <c r="N159" s="161">
        <v>43333</v>
      </c>
      <c r="O159" s="1"/>
      <c r="P159" s="1"/>
      <c r="Q159" s="228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0">
        <v>78</v>
      </c>
      <c r="B160" s="151">
        <v>42712</v>
      </c>
      <c r="C160" s="151"/>
      <c r="D160" s="152" t="s">
        <v>718</v>
      </c>
      <c r="E160" s="153" t="s">
        <v>577</v>
      </c>
      <c r="F160" s="154">
        <v>380</v>
      </c>
      <c r="G160" s="153"/>
      <c r="H160" s="153">
        <v>478</v>
      </c>
      <c r="I160" s="155">
        <v>468</v>
      </c>
      <c r="J160" s="156" t="s">
        <v>664</v>
      </c>
      <c r="K160" s="157">
        <f t="shared" ref="K160:K162" si="42">H160-F160</f>
        <v>98</v>
      </c>
      <c r="L160" s="158">
        <f t="shared" ref="L160:L162" si="43">K160/F160</f>
        <v>0.25789473684210529</v>
      </c>
      <c r="M160" s="153" t="s">
        <v>580</v>
      </c>
      <c r="N160" s="159">
        <v>43025</v>
      </c>
      <c r="O160" s="1"/>
      <c r="P160" s="1"/>
      <c r="Q160" s="228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0">
        <v>79</v>
      </c>
      <c r="B161" s="151">
        <v>42734</v>
      </c>
      <c r="C161" s="151"/>
      <c r="D161" s="152" t="s">
        <v>121</v>
      </c>
      <c r="E161" s="153" t="s">
        <v>577</v>
      </c>
      <c r="F161" s="154">
        <v>305</v>
      </c>
      <c r="G161" s="153"/>
      <c r="H161" s="153">
        <v>375</v>
      </c>
      <c r="I161" s="155">
        <v>375</v>
      </c>
      <c r="J161" s="156" t="s">
        <v>664</v>
      </c>
      <c r="K161" s="157">
        <f t="shared" si="42"/>
        <v>70</v>
      </c>
      <c r="L161" s="158">
        <f t="shared" si="43"/>
        <v>0.22950819672131148</v>
      </c>
      <c r="M161" s="153" t="s">
        <v>580</v>
      </c>
      <c r="N161" s="159">
        <v>42768</v>
      </c>
      <c r="O161" s="1"/>
      <c r="P161" s="1"/>
      <c r="Q161" s="228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0">
        <v>80</v>
      </c>
      <c r="B162" s="151">
        <v>42739</v>
      </c>
      <c r="C162" s="151"/>
      <c r="D162" s="152" t="s">
        <v>104</v>
      </c>
      <c r="E162" s="153" t="s">
        <v>577</v>
      </c>
      <c r="F162" s="154">
        <v>99.5</v>
      </c>
      <c r="G162" s="153"/>
      <c r="H162" s="153">
        <v>158</v>
      </c>
      <c r="I162" s="155">
        <v>158</v>
      </c>
      <c r="J162" s="156" t="s">
        <v>664</v>
      </c>
      <c r="K162" s="157">
        <f t="shared" si="42"/>
        <v>58.5</v>
      </c>
      <c r="L162" s="158">
        <f t="shared" si="43"/>
        <v>0.5879396984924623</v>
      </c>
      <c r="M162" s="153" t="s">
        <v>580</v>
      </c>
      <c r="N162" s="159">
        <v>42898</v>
      </c>
      <c r="O162" s="1"/>
      <c r="P162" s="1"/>
      <c r="Q162" s="228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0">
        <v>81</v>
      </c>
      <c r="B163" s="151">
        <v>42739</v>
      </c>
      <c r="C163" s="151"/>
      <c r="D163" s="152" t="s">
        <v>104</v>
      </c>
      <c r="E163" s="153" t="s">
        <v>577</v>
      </c>
      <c r="F163" s="154">
        <v>99.5</v>
      </c>
      <c r="G163" s="153"/>
      <c r="H163" s="153">
        <v>158</v>
      </c>
      <c r="I163" s="155">
        <v>158</v>
      </c>
      <c r="J163" s="156" t="s">
        <v>664</v>
      </c>
      <c r="K163" s="157">
        <v>58.5</v>
      </c>
      <c r="L163" s="158">
        <v>0.58793969849246197</v>
      </c>
      <c r="M163" s="153" t="s">
        <v>580</v>
      </c>
      <c r="N163" s="159">
        <v>42898</v>
      </c>
      <c r="O163" s="1"/>
      <c r="P163" s="1"/>
      <c r="Q163" s="228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0">
        <v>82</v>
      </c>
      <c r="B164" s="151">
        <v>42786</v>
      </c>
      <c r="C164" s="151"/>
      <c r="D164" s="152" t="s">
        <v>210</v>
      </c>
      <c r="E164" s="153" t="s">
        <v>577</v>
      </c>
      <c r="F164" s="154">
        <v>140.5</v>
      </c>
      <c r="G164" s="153"/>
      <c r="H164" s="153">
        <v>220</v>
      </c>
      <c r="I164" s="155">
        <v>220</v>
      </c>
      <c r="J164" s="156" t="s">
        <v>664</v>
      </c>
      <c r="K164" s="157">
        <f>H164-F164</f>
        <v>79.5</v>
      </c>
      <c r="L164" s="158">
        <f>K164/F164</f>
        <v>0.5658362989323843</v>
      </c>
      <c r="M164" s="153" t="s">
        <v>580</v>
      </c>
      <c r="N164" s="159">
        <v>42864</v>
      </c>
      <c r="O164" s="1"/>
      <c r="P164" s="1"/>
      <c r="Q164" s="228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0">
        <v>83</v>
      </c>
      <c r="B165" s="151">
        <v>42786</v>
      </c>
      <c r="C165" s="151"/>
      <c r="D165" s="152" t="s">
        <v>719</v>
      </c>
      <c r="E165" s="153" t="s">
        <v>577</v>
      </c>
      <c r="F165" s="154">
        <v>202.5</v>
      </c>
      <c r="G165" s="153"/>
      <c r="H165" s="153">
        <v>234</v>
      </c>
      <c r="I165" s="155">
        <v>234</v>
      </c>
      <c r="J165" s="156" t="s">
        <v>664</v>
      </c>
      <c r="K165" s="157">
        <v>31.5</v>
      </c>
      <c r="L165" s="158">
        <v>0.155555555555556</v>
      </c>
      <c r="M165" s="153" t="s">
        <v>580</v>
      </c>
      <c r="N165" s="159">
        <v>42836</v>
      </c>
      <c r="O165" s="1"/>
      <c r="P165" s="1"/>
      <c r="Q165" s="228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0">
        <v>84</v>
      </c>
      <c r="B166" s="151">
        <v>42818</v>
      </c>
      <c r="C166" s="151"/>
      <c r="D166" s="152" t="s">
        <v>720</v>
      </c>
      <c r="E166" s="153" t="s">
        <v>577</v>
      </c>
      <c r="F166" s="154">
        <v>300.5</v>
      </c>
      <c r="G166" s="153"/>
      <c r="H166" s="153">
        <v>417.5</v>
      </c>
      <c r="I166" s="155">
        <v>420</v>
      </c>
      <c r="J166" s="156" t="s">
        <v>721</v>
      </c>
      <c r="K166" s="157">
        <f>H166-F166</f>
        <v>117</v>
      </c>
      <c r="L166" s="158">
        <f>K166/F166</f>
        <v>0.38935108153078202</v>
      </c>
      <c r="M166" s="153" t="s">
        <v>580</v>
      </c>
      <c r="N166" s="159">
        <v>43070</v>
      </c>
      <c r="O166" s="1"/>
      <c r="P166" s="1"/>
      <c r="Q166" s="228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0">
        <v>85</v>
      </c>
      <c r="B167" s="151">
        <v>42818</v>
      </c>
      <c r="C167" s="151"/>
      <c r="D167" s="152" t="s">
        <v>694</v>
      </c>
      <c r="E167" s="153" t="s">
        <v>577</v>
      </c>
      <c r="F167" s="154">
        <v>850</v>
      </c>
      <c r="G167" s="153"/>
      <c r="H167" s="153">
        <v>1042.5</v>
      </c>
      <c r="I167" s="155">
        <v>1023</v>
      </c>
      <c r="J167" s="156" t="s">
        <v>722</v>
      </c>
      <c r="K167" s="157">
        <v>192.5</v>
      </c>
      <c r="L167" s="158">
        <v>0.22647058823529401</v>
      </c>
      <c r="M167" s="153" t="s">
        <v>580</v>
      </c>
      <c r="N167" s="159">
        <v>42830</v>
      </c>
      <c r="O167" s="1"/>
      <c r="P167" s="1"/>
      <c r="Q167" s="228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0">
        <v>86</v>
      </c>
      <c r="B168" s="151">
        <v>42830</v>
      </c>
      <c r="C168" s="151"/>
      <c r="D168" s="152" t="s">
        <v>487</v>
      </c>
      <c r="E168" s="153" t="s">
        <v>577</v>
      </c>
      <c r="F168" s="154">
        <v>785</v>
      </c>
      <c r="G168" s="153"/>
      <c r="H168" s="153">
        <v>930</v>
      </c>
      <c r="I168" s="155">
        <v>920</v>
      </c>
      <c r="J168" s="156" t="s">
        <v>723</v>
      </c>
      <c r="K168" s="157">
        <f>H168-F168</f>
        <v>145</v>
      </c>
      <c r="L168" s="158">
        <f>K168/F168</f>
        <v>0.18471337579617833</v>
      </c>
      <c r="M168" s="153" t="s">
        <v>580</v>
      </c>
      <c r="N168" s="159">
        <v>42976</v>
      </c>
      <c r="O168" s="1"/>
      <c r="P168" s="1"/>
      <c r="Q168" s="228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60">
        <v>87</v>
      </c>
      <c r="B169" s="161">
        <v>42831</v>
      </c>
      <c r="C169" s="161"/>
      <c r="D169" s="162" t="s">
        <v>724</v>
      </c>
      <c r="E169" s="163" t="s">
        <v>577</v>
      </c>
      <c r="F169" s="164">
        <v>40</v>
      </c>
      <c r="G169" s="164"/>
      <c r="H169" s="165">
        <v>13.1</v>
      </c>
      <c r="I169" s="165">
        <v>60</v>
      </c>
      <c r="J169" s="166" t="s">
        <v>725</v>
      </c>
      <c r="K169" s="167">
        <v>-26.9</v>
      </c>
      <c r="L169" s="168">
        <v>-0.67249999999999999</v>
      </c>
      <c r="M169" s="164" t="s">
        <v>590</v>
      </c>
      <c r="N169" s="161">
        <v>43138</v>
      </c>
      <c r="O169" s="1"/>
      <c r="P169" s="1"/>
      <c r="Q169" s="228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0">
        <v>88</v>
      </c>
      <c r="B170" s="151">
        <v>42837</v>
      </c>
      <c r="C170" s="151"/>
      <c r="D170" s="152" t="s">
        <v>102</v>
      </c>
      <c r="E170" s="153" t="s">
        <v>577</v>
      </c>
      <c r="F170" s="154">
        <v>289.5</v>
      </c>
      <c r="G170" s="153"/>
      <c r="H170" s="153">
        <v>354</v>
      </c>
      <c r="I170" s="155">
        <v>360</v>
      </c>
      <c r="J170" s="156" t="s">
        <v>726</v>
      </c>
      <c r="K170" s="157">
        <f t="shared" ref="K170:K178" si="44">H170-F170</f>
        <v>64.5</v>
      </c>
      <c r="L170" s="158">
        <f t="shared" ref="L170:L178" si="45">K170/F170</f>
        <v>0.22279792746113988</v>
      </c>
      <c r="M170" s="153" t="s">
        <v>580</v>
      </c>
      <c r="N170" s="159">
        <v>43040</v>
      </c>
      <c r="O170" s="1"/>
      <c r="P170" s="1"/>
      <c r="Q170" s="228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0">
        <v>89</v>
      </c>
      <c r="B171" s="151">
        <v>42845</v>
      </c>
      <c r="C171" s="151"/>
      <c r="D171" s="152" t="s">
        <v>428</v>
      </c>
      <c r="E171" s="153" t="s">
        <v>577</v>
      </c>
      <c r="F171" s="154">
        <v>700</v>
      </c>
      <c r="G171" s="153"/>
      <c r="H171" s="153">
        <v>840</v>
      </c>
      <c r="I171" s="155">
        <v>840</v>
      </c>
      <c r="J171" s="156" t="s">
        <v>727</v>
      </c>
      <c r="K171" s="157">
        <f t="shared" si="44"/>
        <v>140</v>
      </c>
      <c r="L171" s="158">
        <f t="shared" si="45"/>
        <v>0.2</v>
      </c>
      <c r="M171" s="153" t="s">
        <v>580</v>
      </c>
      <c r="N171" s="159">
        <v>42893</v>
      </c>
      <c r="O171" s="1"/>
      <c r="P171" s="1"/>
      <c r="Q171" s="228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0">
        <v>90</v>
      </c>
      <c r="B172" s="151">
        <v>42887</v>
      </c>
      <c r="C172" s="151"/>
      <c r="D172" s="152" t="s">
        <v>728</v>
      </c>
      <c r="E172" s="153" t="s">
        <v>577</v>
      </c>
      <c r="F172" s="154">
        <v>130</v>
      </c>
      <c r="G172" s="153"/>
      <c r="H172" s="153">
        <v>144.25</v>
      </c>
      <c r="I172" s="155">
        <v>170</v>
      </c>
      <c r="J172" s="156" t="s">
        <v>729</v>
      </c>
      <c r="K172" s="157">
        <f t="shared" si="44"/>
        <v>14.25</v>
      </c>
      <c r="L172" s="158">
        <f t="shared" si="45"/>
        <v>0.10961538461538461</v>
      </c>
      <c r="M172" s="153" t="s">
        <v>580</v>
      </c>
      <c r="N172" s="159">
        <v>43675</v>
      </c>
      <c r="O172" s="1"/>
      <c r="P172" s="1"/>
      <c r="Q172" s="228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0">
        <v>91</v>
      </c>
      <c r="B173" s="151">
        <v>42901</v>
      </c>
      <c r="C173" s="151"/>
      <c r="D173" s="152" t="s">
        <v>730</v>
      </c>
      <c r="E173" s="153" t="s">
        <v>577</v>
      </c>
      <c r="F173" s="154">
        <v>214.5</v>
      </c>
      <c r="G173" s="153"/>
      <c r="H173" s="153">
        <v>262</v>
      </c>
      <c r="I173" s="155">
        <v>262</v>
      </c>
      <c r="J173" s="156" t="s">
        <v>599</v>
      </c>
      <c r="K173" s="157">
        <f t="shared" si="44"/>
        <v>47.5</v>
      </c>
      <c r="L173" s="158">
        <f t="shared" si="45"/>
        <v>0.22144522144522144</v>
      </c>
      <c r="M173" s="153" t="s">
        <v>580</v>
      </c>
      <c r="N173" s="159">
        <v>42977</v>
      </c>
      <c r="O173" s="1"/>
      <c r="P173" s="1"/>
      <c r="Q173" s="228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81">
        <v>92</v>
      </c>
      <c r="B174" s="182">
        <v>42933</v>
      </c>
      <c r="C174" s="182"/>
      <c r="D174" s="183" t="s">
        <v>731</v>
      </c>
      <c r="E174" s="184" t="s">
        <v>577</v>
      </c>
      <c r="F174" s="185">
        <v>370</v>
      </c>
      <c r="G174" s="184"/>
      <c r="H174" s="184">
        <v>447.5</v>
      </c>
      <c r="I174" s="186">
        <v>450</v>
      </c>
      <c r="J174" s="187" t="s">
        <v>664</v>
      </c>
      <c r="K174" s="157">
        <f t="shared" si="44"/>
        <v>77.5</v>
      </c>
      <c r="L174" s="188">
        <f t="shared" si="45"/>
        <v>0.20945945945945946</v>
      </c>
      <c r="M174" s="184" t="s">
        <v>580</v>
      </c>
      <c r="N174" s="189">
        <v>43035</v>
      </c>
      <c r="O174" s="1"/>
      <c r="P174" s="1"/>
      <c r="Q174" s="228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81">
        <v>93</v>
      </c>
      <c r="B175" s="182">
        <v>42943</v>
      </c>
      <c r="C175" s="182"/>
      <c r="D175" s="183" t="s">
        <v>208</v>
      </c>
      <c r="E175" s="184" t="s">
        <v>577</v>
      </c>
      <c r="F175" s="185">
        <v>657.5</v>
      </c>
      <c r="G175" s="184"/>
      <c r="H175" s="184">
        <v>825</v>
      </c>
      <c r="I175" s="186">
        <v>820</v>
      </c>
      <c r="J175" s="187" t="s">
        <v>664</v>
      </c>
      <c r="K175" s="157">
        <f t="shared" si="44"/>
        <v>167.5</v>
      </c>
      <c r="L175" s="188">
        <f t="shared" si="45"/>
        <v>0.25475285171102663</v>
      </c>
      <c r="M175" s="184" t="s">
        <v>580</v>
      </c>
      <c r="N175" s="189">
        <v>43090</v>
      </c>
      <c r="O175" s="1"/>
      <c r="P175" s="1"/>
      <c r="Q175" s="228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0">
        <v>94</v>
      </c>
      <c r="B176" s="151">
        <v>42964</v>
      </c>
      <c r="C176" s="151"/>
      <c r="D176" s="152" t="s">
        <v>382</v>
      </c>
      <c r="E176" s="153" t="s">
        <v>577</v>
      </c>
      <c r="F176" s="154">
        <v>605</v>
      </c>
      <c r="G176" s="153"/>
      <c r="H176" s="153">
        <v>750</v>
      </c>
      <c r="I176" s="155">
        <v>750</v>
      </c>
      <c r="J176" s="156" t="s">
        <v>723</v>
      </c>
      <c r="K176" s="157">
        <f t="shared" si="44"/>
        <v>145</v>
      </c>
      <c r="L176" s="158">
        <f t="shared" si="45"/>
        <v>0.23966942148760331</v>
      </c>
      <c r="M176" s="153" t="s">
        <v>580</v>
      </c>
      <c r="N176" s="159">
        <v>43027</v>
      </c>
      <c r="O176" s="1"/>
      <c r="P176" s="1"/>
      <c r="Q176" s="228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60">
        <v>95</v>
      </c>
      <c r="B177" s="161">
        <v>42979</v>
      </c>
      <c r="C177" s="161"/>
      <c r="D177" s="169" t="s">
        <v>732</v>
      </c>
      <c r="E177" s="164" t="s">
        <v>577</v>
      </c>
      <c r="F177" s="164">
        <v>255</v>
      </c>
      <c r="G177" s="165"/>
      <c r="H177" s="165">
        <v>217.25</v>
      </c>
      <c r="I177" s="165">
        <v>320</v>
      </c>
      <c r="J177" s="166" t="s">
        <v>733</v>
      </c>
      <c r="K177" s="167">
        <f t="shared" si="44"/>
        <v>-37.75</v>
      </c>
      <c r="L177" s="170">
        <f t="shared" si="45"/>
        <v>-0.14803921568627451</v>
      </c>
      <c r="M177" s="164" t="s">
        <v>590</v>
      </c>
      <c r="N177" s="161">
        <v>43661</v>
      </c>
      <c r="O177" s="1"/>
      <c r="P177" s="1"/>
      <c r="Q177" s="228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0">
        <v>96</v>
      </c>
      <c r="B178" s="151">
        <v>42997</v>
      </c>
      <c r="C178" s="151"/>
      <c r="D178" s="152" t="s">
        <v>734</v>
      </c>
      <c r="E178" s="153" t="s">
        <v>577</v>
      </c>
      <c r="F178" s="154">
        <v>215</v>
      </c>
      <c r="G178" s="153"/>
      <c r="H178" s="153">
        <v>258</v>
      </c>
      <c r="I178" s="155">
        <v>258</v>
      </c>
      <c r="J178" s="156" t="s">
        <v>664</v>
      </c>
      <c r="K178" s="157">
        <f t="shared" si="44"/>
        <v>43</v>
      </c>
      <c r="L178" s="158">
        <f t="shared" si="45"/>
        <v>0.2</v>
      </c>
      <c r="M178" s="153" t="s">
        <v>580</v>
      </c>
      <c r="N178" s="159">
        <v>43040</v>
      </c>
      <c r="O178" s="1"/>
      <c r="P178" s="1"/>
      <c r="Q178" s="228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0">
        <v>97</v>
      </c>
      <c r="B179" s="151">
        <v>42997</v>
      </c>
      <c r="C179" s="151"/>
      <c r="D179" s="152" t="s">
        <v>734</v>
      </c>
      <c r="E179" s="153" t="s">
        <v>577</v>
      </c>
      <c r="F179" s="154">
        <v>215</v>
      </c>
      <c r="G179" s="153"/>
      <c r="H179" s="153">
        <v>258</v>
      </c>
      <c r="I179" s="155">
        <v>258</v>
      </c>
      <c r="J179" s="187" t="s">
        <v>664</v>
      </c>
      <c r="K179" s="157">
        <v>43</v>
      </c>
      <c r="L179" s="158">
        <v>0.2</v>
      </c>
      <c r="M179" s="153" t="s">
        <v>580</v>
      </c>
      <c r="N179" s="159">
        <v>43040</v>
      </c>
      <c r="O179" s="1"/>
      <c r="P179" s="1"/>
      <c r="Q179" s="228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81">
        <v>98</v>
      </c>
      <c r="B180" s="182">
        <v>42998</v>
      </c>
      <c r="C180" s="182"/>
      <c r="D180" s="183" t="s">
        <v>735</v>
      </c>
      <c r="E180" s="184" t="s">
        <v>577</v>
      </c>
      <c r="F180" s="154">
        <v>75</v>
      </c>
      <c r="G180" s="184"/>
      <c r="H180" s="184">
        <v>90</v>
      </c>
      <c r="I180" s="186">
        <v>90</v>
      </c>
      <c r="J180" s="156" t="s">
        <v>736</v>
      </c>
      <c r="K180" s="157">
        <f t="shared" ref="K180:K185" si="46">H180-F180</f>
        <v>15</v>
      </c>
      <c r="L180" s="158">
        <f t="shared" ref="L180:L185" si="47">K180/F180</f>
        <v>0.2</v>
      </c>
      <c r="M180" s="153" t="s">
        <v>580</v>
      </c>
      <c r="N180" s="159">
        <v>43019</v>
      </c>
      <c r="O180" s="1"/>
      <c r="P180" s="1"/>
      <c r="Q180" s="228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81">
        <v>99</v>
      </c>
      <c r="B181" s="182">
        <v>43011</v>
      </c>
      <c r="C181" s="182"/>
      <c r="D181" s="183" t="s">
        <v>737</v>
      </c>
      <c r="E181" s="184" t="s">
        <v>577</v>
      </c>
      <c r="F181" s="185">
        <v>315</v>
      </c>
      <c r="G181" s="184"/>
      <c r="H181" s="184">
        <v>392</v>
      </c>
      <c r="I181" s="186">
        <v>384</v>
      </c>
      <c r="J181" s="187" t="s">
        <v>738</v>
      </c>
      <c r="K181" s="157">
        <f t="shared" si="46"/>
        <v>77</v>
      </c>
      <c r="L181" s="188">
        <f t="shared" si="47"/>
        <v>0.24444444444444444</v>
      </c>
      <c r="M181" s="184" t="s">
        <v>580</v>
      </c>
      <c r="N181" s="189">
        <v>43017</v>
      </c>
      <c r="O181" s="1"/>
      <c r="P181" s="1"/>
      <c r="Q181" s="228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81">
        <v>100</v>
      </c>
      <c r="B182" s="182">
        <v>43013</v>
      </c>
      <c r="C182" s="182"/>
      <c r="D182" s="183" t="s">
        <v>460</v>
      </c>
      <c r="E182" s="184" t="s">
        <v>577</v>
      </c>
      <c r="F182" s="185">
        <v>145</v>
      </c>
      <c r="G182" s="184"/>
      <c r="H182" s="184">
        <v>179</v>
      </c>
      <c r="I182" s="186">
        <v>180</v>
      </c>
      <c r="J182" s="187" t="s">
        <v>739</v>
      </c>
      <c r="K182" s="157">
        <f t="shared" si="46"/>
        <v>34</v>
      </c>
      <c r="L182" s="188">
        <f t="shared" si="47"/>
        <v>0.23448275862068965</v>
      </c>
      <c r="M182" s="184" t="s">
        <v>580</v>
      </c>
      <c r="N182" s="189">
        <v>43025</v>
      </c>
      <c r="O182" s="1"/>
      <c r="P182" s="1"/>
      <c r="Q182" s="228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81">
        <v>101</v>
      </c>
      <c r="B183" s="182">
        <v>43014</v>
      </c>
      <c r="C183" s="182"/>
      <c r="D183" s="183" t="s">
        <v>357</v>
      </c>
      <c r="E183" s="184" t="s">
        <v>577</v>
      </c>
      <c r="F183" s="185">
        <v>256</v>
      </c>
      <c r="G183" s="184"/>
      <c r="H183" s="184">
        <v>323</v>
      </c>
      <c r="I183" s="186">
        <v>320</v>
      </c>
      <c r="J183" s="187" t="s">
        <v>664</v>
      </c>
      <c r="K183" s="157">
        <f t="shared" si="46"/>
        <v>67</v>
      </c>
      <c r="L183" s="188">
        <f t="shared" si="47"/>
        <v>0.26171875</v>
      </c>
      <c r="M183" s="184" t="s">
        <v>580</v>
      </c>
      <c r="N183" s="189">
        <v>43067</v>
      </c>
      <c r="O183" s="1"/>
      <c r="P183" s="1"/>
      <c r="Q183" s="228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81">
        <v>102</v>
      </c>
      <c r="B184" s="182">
        <v>43017</v>
      </c>
      <c r="C184" s="182"/>
      <c r="D184" s="183" t="s">
        <v>371</v>
      </c>
      <c r="E184" s="184" t="s">
        <v>577</v>
      </c>
      <c r="F184" s="185">
        <v>137.5</v>
      </c>
      <c r="G184" s="184"/>
      <c r="H184" s="184">
        <v>184</v>
      </c>
      <c r="I184" s="186">
        <v>183</v>
      </c>
      <c r="J184" s="187" t="s">
        <v>740</v>
      </c>
      <c r="K184" s="157">
        <f t="shared" si="46"/>
        <v>46.5</v>
      </c>
      <c r="L184" s="188">
        <f t="shared" si="47"/>
        <v>0.33818181818181819</v>
      </c>
      <c r="M184" s="184" t="s">
        <v>580</v>
      </c>
      <c r="N184" s="189">
        <v>43108</v>
      </c>
      <c r="O184" s="1"/>
      <c r="P184" s="1"/>
      <c r="Q184" s="228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81">
        <v>103</v>
      </c>
      <c r="B185" s="182">
        <v>43018</v>
      </c>
      <c r="C185" s="182"/>
      <c r="D185" s="183" t="s">
        <v>741</v>
      </c>
      <c r="E185" s="184" t="s">
        <v>577</v>
      </c>
      <c r="F185" s="185">
        <v>125.5</v>
      </c>
      <c r="G185" s="184"/>
      <c r="H185" s="184">
        <v>158</v>
      </c>
      <c r="I185" s="186">
        <v>155</v>
      </c>
      <c r="J185" s="187" t="s">
        <v>742</v>
      </c>
      <c r="K185" s="157">
        <f t="shared" si="46"/>
        <v>32.5</v>
      </c>
      <c r="L185" s="188">
        <f t="shared" si="47"/>
        <v>0.25896414342629481</v>
      </c>
      <c r="M185" s="184" t="s">
        <v>580</v>
      </c>
      <c r="N185" s="189">
        <v>43067</v>
      </c>
      <c r="O185" s="1"/>
      <c r="P185" s="1"/>
      <c r="Q185" s="228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1">
        <v>104</v>
      </c>
      <c r="B186" s="182">
        <v>43018</v>
      </c>
      <c r="C186" s="182"/>
      <c r="D186" s="183" t="s">
        <v>743</v>
      </c>
      <c r="E186" s="184" t="s">
        <v>577</v>
      </c>
      <c r="F186" s="185">
        <v>895</v>
      </c>
      <c r="G186" s="184"/>
      <c r="H186" s="184">
        <v>1122.5</v>
      </c>
      <c r="I186" s="186">
        <v>1078</v>
      </c>
      <c r="J186" s="187" t="s">
        <v>744</v>
      </c>
      <c r="K186" s="157">
        <v>227.5</v>
      </c>
      <c r="L186" s="188">
        <v>0.25418994413407803</v>
      </c>
      <c r="M186" s="184" t="s">
        <v>580</v>
      </c>
      <c r="N186" s="189">
        <v>43117</v>
      </c>
      <c r="O186" s="1"/>
      <c r="P186" s="1"/>
      <c r="Q186" s="228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1">
        <v>105</v>
      </c>
      <c r="B187" s="182">
        <v>43020</v>
      </c>
      <c r="C187" s="182"/>
      <c r="D187" s="183" t="s">
        <v>366</v>
      </c>
      <c r="E187" s="184" t="s">
        <v>577</v>
      </c>
      <c r="F187" s="185">
        <v>525</v>
      </c>
      <c r="G187" s="184"/>
      <c r="H187" s="184">
        <v>629</v>
      </c>
      <c r="I187" s="186">
        <v>629</v>
      </c>
      <c r="J187" s="187" t="s">
        <v>664</v>
      </c>
      <c r="K187" s="157">
        <v>104</v>
      </c>
      <c r="L187" s="188">
        <v>0.19809523809523799</v>
      </c>
      <c r="M187" s="184" t="s">
        <v>580</v>
      </c>
      <c r="N187" s="189">
        <v>43119</v>
      </c>
      <c r="O187" s="1"/>
      <c r="P187" s="1"/>
      <c r="Q187" s="228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81">
        <v>106</v>
      </c>
      <c r="B188" s="182">
        <v>43046</v>
      </c>
      <c r="C188" s="182"/>
      <c r="D188" s="183" t="s">
        <v>404</v>
      </c>
      <c r="E188" s="184" t="s">
        <v>577</v>
      </c>
      <c r="F188" s="185">
        <v>740</v>
      </c>
      <c r="G188" s="184"/>
      <c r="H188" s="184">
        <v>892.5</v>
      </c>
      <c r="I188" s="186">
        <v>900</v>
      </c>
      <c r="J188" s="187" t="s">
        <v>745</v>
      </c>
      <c r="K188" s="157">
        <f t="shared" ref="K188:K190" si="48">H188-F188</f>
        <v>152.5</v>
      </c>
      <c r="L188" s="188">
        <f t="shared" ref="L188:L190" si="49">K188/F188</f>
        <v>0.20608108108108109</v>
      </c>
      <c r="M188" s="184" t="s">
        <v>580</v>
      </c>
      <c r="N188" s="189">
        <v>43052</v>
      </c>
      <c r="O188" s="1"/>
      <c r="P188" s="1"/>
      <c r="Q188" s="228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0">
        <v>107</v>
      </c>
      <c r="B189" s="151">
        <v>43073</v>
      </c>
      <c r="C189" s="151"/>
      <c r="D189" s="152" t="s">
        <v>746</v>
      </c>
      <c r="E189" s="153" t="s">
        <v>577</v>
      </c>
      <c r="F189" s="154">
        <v>118.5</v>
      </c>
      <c r="G189" s="153"/>
      <c r="H189" s="153">
        <v>143.5</v>
      </c>
      <c r="I189" s="155">
        <v>145</v>
      </c>
      <c r="J189" s="156" t="s">
        <v>747</v>
      </c>
      <c r="K189" s="157">
        <f t="shared" si="48"/>
        <v>25</v>
      </c>
      <c r="L189" s="158">
        <f t="shared" si="49"/>
        <v>0.2109704641350211</v>
      </c>
      <c r="M189" s="153" t="s">
        <v>580</v>
      </c>
      <c r="N189" s="159">
        <v>43097</v>
      </c>
      <c r="O189" s="1"/>
      <c r="P189" s="1"/>
      <c r="Q189" s="228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60">
        <v>108</v>
      </c>
      <c r="B190" s="161">
        <v>43090</v>
      </c>
      <c r="C190" s="161"/>
      <c r="D190" s="162" t="s">
        <v>433</v>
      </c>
      <c r="E190" s="163" t="s">
        <v>577</v>
      </c>
      <c r="F190" s="164">
        <v>715</v>
      </c>
      <c r="G190" s="164"/>
      <c r="H190" s="165">
        <v>500</v>
      </c>
      <c r="I190" s="165">
        <v>872</v>
      </c>
      <c r="J190" s="166" t="s">
        <v>748</v>
      </c>
      <c r="K190" s="167">
        <f t="shared" si="48"/>
        <v>-215</v>
      </c>
      <c r="L190" s="168">
        <f t="shared" si="49"/>
        <v>-0.30069930069930068</v>
      </c>
      <c r="M190" s="164" t="s">
        <v>590</v>
      </c>
      <c r="N190" s="161">
        <v>43670</v>
      </c>
      <c r="O190" s="1"/>
      <c r="P190" s="1"/>
      <c r="Q190" s="228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0">
        <v>109</v>
      </c>
      <c r="B191" s="151">
        <v>43098</v>
      </c>
      <c r="C191" s="151"/>
      <c r="D191" s="152" t="s">
        <v>737</v>
      </c>
      <c r="E191" s="153" t="s">
        <v>577</v>
      </c>
      <c r="F191" s="154">
        <v>435</v>
      </c>
      <c r="G191" s="153"/>
      <c r="H191" s="153">
        <v>542.5</v>
      </c>
      <c r="I191" s="155">
        <v>539</v>
      </c>
      <c r="J191" s="156" t="s">
        <v>664</v>
      </c>
      <c r="K191" s="157">
        <v>107.5</v>
      </c>
      <c r="L191" s="158">
        <v>0.247126436781609</v>
      </c>
      <c r="M191" s="153" t="s">
        <v>580</v>
      </c>
      <c r="N191" s="159">
        <v>43206</v>
      </c>
      <c r="O191" s="1"/>
      <c r="P191" s="1"/>
      <c r="Q191" s="228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0">
        <v>110</v>
      </c>
      <c r="B192" s="151">
        <v>43098</v>
      </c>
      <c r="C192" s="151"/>
      <c r="D192" s="152" t="s">
        <v>548</v>
      </c>
      <c r="E192" s="153" t="s">
        <v>577</v>
      </c>
      <c r="F192" s="154">
        <v>885</v>
      </c>
      <c r="G192" s="153"/>
      <c r="H192" s="153">
        <v>1090</v>
      </c>
      <c r="I192" s="155">
        <v>1084</v>
      </c>
      <c r="J192" s="156" t="s">
        <v>664</v>
      </c>
      <c r="K192" s="157">
        <v>205</v>
      </c>
      <c r="L192" s="158">
        <v>0.23163841807909599</v>
      </c>
      <c r="M192" s="153" t="s">
        <v>580</v>
      </c>
      <c r="N192" s="159">
        <v>43213</v>
      </c>
      <c r="O192" s="1"/>
      <c r="P192" s="1"/>
      <c r="Q192" s="228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90">
        <v>111</v>
      </c>
      <c r="B193" s="191">
        <v>43192</v>
      </c>
      <c r="C193" s="191"/>
      <c r="D193" s="169" t="s">
        <v>749</v>
      </c>
      <c r="E193" s="164" t="s">
        <v>577</v>
      </c>
      <c r="F193" s="192">
        <v>478.5</v>
      </c>
      <c r="G193" s="164"/>
      <c r="H193" s="164">
        <v>442</v>
      </c>
      <c r="I193" s="165">
        <v>613</v>
      </c>
      <c r="J193" s="166" t="s">
        <v>750</v>
      </c>
      <c r="K193" s="167">
        <f t="shared" ref="K193:K196" si="50">H193-F193</f>
        <v>-36.5</v>
      </c>
      <c r="L193" s="168">
        <f t="shared" ref="L193:L196" si="51">K193/F193</f>
        <v>-7.6280041797283177E-2</v>
      </c>
      <c r="M193" s="164" t="s">
        <v>590</v>
      </c>
      <c r="N193" s="161">
        <v>43762</v>
      </c>
      <c r="O193" s="1"/>
      <c r="P193" s="1"/>
      <c r="Q193" s="228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60">
        <v>112</v>
      </c>
      <c r="B194" s="161">
        <v>43194</v>
      </c>
      <c r="C194" s="161"/>
      <c r="D194" s="162" t="s">
        <v>751</v>
      </c>
      <c r="E194" s="163" t="s">
        <v>577</v>
      </c>
      <c r="F194" s="164">
        <f>141.5-7.3</f>
        <v>134.19999999999999</v>
      </c>
      <c r="G194" s="164"/>
      <c r="H194" s="165">
        <v>77</v>
      </c>
      <c r="I194" s="165">
        <v>180</v>
      </c>
      <c r="J194" s="166" t="s">
        <v>752</v>
      </c>
      <c r="K194" s="167">
        <f t="shared" si="50"/>
        <v>-57.199999999999989</v>
      </c>
      <c r="L194" s="168">
        <f t="shared" si="51"/>
        <v>-0.42622950819672129</v>
      </c>
      <c r="M194" s="164" t="s">
        <v>590</v>
      </c>
      <c r="N194" s="161">
        <v>43522</v>
      </c>
      <c r="O194" s="1"/>
      <c r="P194" s="1"/>
      <c r="Q194" s="228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60">
        <v>113</v>
      </c>
      <c r="B195" s="161">
        <v>43209</v>
      </c>
      <c r="C195" s="161"/>
      <c r="D195" s="162" t="s">
        <v>753</v>
      </c>
      <c r="E195" s="163" t="s">
        <v>577</v>
      </c>
      <c r="F195" s="164">
        <v>430</v>
      </c>
      <c r="G195" s="164"/>
      <c r="H195" s="165">
        <v>220</v>
      </c>
      <c r="I195" s="165">
        <v>537</v>
      </c>
      <c r="J195" s="166" t="s">
        <v>754</v>
      </c>
      <c r="K195" s="167">
        <f t="shared" si="50"/>
        <v>-210</v>
      </c>
      <c r="L195" s="168">
        <f t="shared" si="51"/>
        <v>-0.48837209302325579</v>
      </c>
      <c r="M195" s="164" t="s">
        <v>590</v>
      </c>
      <c r="N195" s="161">
        <v>43252</v>
      </c>
      <c r="O195" s="1"/>
      <c r="P195" s="1"/>
      <c r="Q195" s="228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1">
        <v>114</v>
      </c>
      <c r="B196" s="182">
        <v>43220</v>
      </c>
      <c r="C196" s="182"/>
      <c r="D196" s="183" t="s">
        <v>755</v>
      </c>
      <c r="E196" s="184" t="s">
        <v>577</v>
      </c>
      <c r="F196" s="184">
        <v>153.5</v>
      </c>
      <c r="G196" s="184"/>
      <c r="H196" s="184">
        <v>196</v>
      </c>
      <c r="I196" s="186">
        <v>196</v>
      </c>
      <c r="J196" s="156" t="s">
        <v>756</v>
      </c>
      <c r="K196" s="157">
        <f t="shared" si="50"/>
        <v>42.5</v>
      </c>
      <c r="L196" s="158">
        <f t="shared" si="51"/>
        <v>0.27687296416938112</v>
      </c>
      <c r="M196" s="153" t="s">
        <v>580</v>
      </c>
      <c r="N196" s="159">
        <v>43605</v>
      </c>
      <c r="O196" s="1"/>
      <c r="P196" s="1"/>
      <c r="Q196" s="228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60">
        <v>115</v>
      </c>
      <c r="B197" s="161">
        <v>43306</v>
      </c>
      <c r="C197" s="161"/>
      <c r="D197" s="162" t="s">
        <v>724</v>
      </c>
      <c r="E197" s="163" t="s">
        <v>577</v>
      </c>
      <c r="F197" s="164">
        <v>27.5</v>
      </c>
      <c r="G197" s="164"/>
      <c r="H197" s="165">
        <v>13.1</v>
      </c>
      <c r="I197" s="165">
        <v>60</v>
      </c>
      <c r="J197" s="166" t="s">
        <v>757</v>
      </c>
      <c r="K197" s="167">
        <v>-14.4</v>
      </c>
      <c r="L197" s="168">
        <v>-0.52363636363636401</v>
      </c>
      <c r="M197" s="164" t="s">
        <v>590</v>
      </c>
      <c r="N197" s="161">
        <v>43138</v>
      </c>
      <c r="O197" s="1"/>
      <c r="P197" s="1"/>
      <c r="Q197" s="228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90">
        <v>116</v>
      </c>
      <c r="B198" s="191">
        <v>43318</v>
      </c>
      <c r="C198" s="191"/>
      <c r="D198" s="169" t="s">
        <v>758</v>
      </c>
      <c r="E198" s="164" t="s">
        <v>577</v>
      </c>
      <c r="F198" s="164">
        <v>148.5</v>
      </c>
      <c r="G198" s="164"/>
      <c r="H198" s="164">
        <v>102</v>
      </c>
      <c r="I198" s="165">
        <v>182</v>
      </c>
      <c r="J198" s="166" t="s">
        <v>759</v>
      </c>
      <c r="K198" s="167">
        <f>H198-F198</f>
        <v>-46.5</v>
      </c>
      <c r="L198" s="168">
        <f>K198/F198</f>
        <v>-0.31313131313131315</v>
      </c>
      <c r="M198" s="164" t="s">
        <v>590</v>
      </c>
      <c r="N198" s="161">
        <v>43661</v>
      </c>
      <c r="O198" s="1"/>
      <c r="P198" s="1"/>
      <c r="Q198" s="228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0">
        <v>117</v>
      </c>
      <c r="B199" s="151">
        <v>43335</v>
      </c>
      <c r="C199" s="151"/>
      <c r="D199" s="152" t="s">
        <v>760</v>
      </c>
      <c r="E199" s="153" t="s">
        <v>577</v>
      </c>
      <c r="F199" s="184">
        <v>285</v>
      </c>
      <c r="G199" s="153"/>
      <c r="H199" s="153">
        <v>355</v>
      </c>
      <c r="I199" s="155">
        <v>364</v>
      </c>
      <c r="J199" s="156" t="s">
        <v>761</v>
      </c>
      <c r="K199" s="157">
        <v>70</v>
      </c>
      <c r="L199" s="158">
        <v>0.24561403508771901</v>
      </c>
      <c r="M199" s="153" t="s">
        <v>580</v>
      </c>
      <c r="N199" s="159">
        <v>43455</v>
      </c>
      <c r="O199" s="1"/>
      <c r="P199" s="1"/>
      <c r="Q199" s="228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0">
        <v>118</v>
      </c>
      <c r="B200" s="151">
        <v>43341</v>
      </c>
      <c r="C200" s="151"/>
      <c r="D200" s="152" t="s">
        <v>394</v>
      </c>
      <c r="E200" s="153" t="s">
        <v>577</v>
      </c>
      <c r="F200" s="184">
        <v>525</v>
      </c>
      <c r="G200" s="153"/>
      <c r="H200" s="153">
        <v>585</v>
      </c>
      <c r="I200" s="155">
        <v>635</v>
      </c>
      <c r="J200" s="156" t="s">
        <v>762</v>
      </c>
      <c r="K200" s="157">
        <f t="shared" ref="K200:K251" si="52">H200-F200</f>
        <v>60</v>
      </c>
      <c r="L200" s="158">
        <f t="shared" ref="L200:L251" si="53">K200/F200</f>
        <v>0.11428571428571428</v>
      </c>
      <c r="M200" s="153" t="s">
        <v>580</v>
      </c>
      <c r="N200" s="159">
        <v>43662</v>
      </c>
      <c r="O200" s="1"/>
      <c r="P200" s="1"/>
      <c r="Q200" s="228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0">
        <v>119</v>
      </c>
      <c r="B201" s="151">
        <v>43395</v>
      </c>
      <c r="C201" s="151"/>
      <c r="D201" s="152" t="s">
        <v>382</v>
      </c>
      <c r="E201" s="153" t="s">
        <v>577</v>
      </c>
      <c r="F201" s="184">
        <v>475</v>
      </c>
      <c r="G201" s="153"/>
      <c r="H201" s="153">
        <v>574</v>
      </c>
      <c r="I201" s="155">
        <v>570</v>
      </c>
      <c r="J201" s="156" t="s">
        <v>664</v>
      </c>
      <c r="K201" s="157">
        <f t="shared" si="52"/>
        <v>99</v>
      </c>
      <c r="L201" s="158">
        <f t="shared" si="53"/>
        <v>0.20842105263157895</v>
      </c>
      <c r="M201" s="153" t="s">
        <v>580</v>
      </c>
      <c r="N201" s="159">
        <v>43403</v>
      </c>
      <c r="O201" s="1"/>
      <c r="P201" s="1"/>
      <c r="Q201" s="228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1">
        <v>120</v>
      </c>
      <c r="B202" s="182">
        <v>43397</v>
      </c>
      <c r="C202" s="182"/>
      <c r="D202" s="183" t="s">
        <v>763</v>
      </c>
      <c r="E202" s="184" t="s">
        <v>577</v>
      </c>
      <c r="F202" s="184">
        <v>707.5</v>
      </c>
      <c r="G202" s="184"/>
      <c r="H202" s="184">
        <v>872</v>
      </c>
      <c r="I202" s="186">
        <v>872</v>
      </c>
      <c r="J202" s="187" t="s">
        <v>664</v>
      </c>
      <c r="K202" s="157">
        <f t="shared" si="52"/>
        <v>164.5</v>
      </c>
      <c r="L202" s="188">
        <f t="shared" si="53"/>
        <v>0.23250883392226149</v>
      </c>
      <c r="M202" s="184" t="s">
        <v>580</v>
      </c>
      <c r="N202" s="189">
        <v>43482</v>
      </c>
      <c r="O202" s="1"/>
      <c r="P202" s="1"/>
      <c r="Q202" s="228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1">
        <v>121</v>
      </c>
      <c r="B203" s="182">
        <v>43398</v>
      </c>
      <c r="C203" s="182"/>
      <c r="D203" s="183" t="s">
        <v>764</v>
      </c>
      <c r="E203" s="184" t="s">
        <v>577</v>
      </c>
      <c r="F203" s="184">
        <v>162</v>
      </c>
      <c r="G203" s="184"/>
      <c r="H203" s="184">
        <v>204</v>
      </c>
      <c r="I203" s="186">
        <v>209</v>
      </c>
      <c r="J203" s="187" t="s">
        <v>765</v>
      </c>
      <c r="K203" s="157">
        <f t="shared" si="52"/>
        <v>42</v>
      </c>
      <c r="L203" s="188">
        <f t="shared" si="53"/>
        <v>0.25925925925925924</v>
      </c>
      <c r="M203" s="184" t="s">
        <v>580</v>
      </c>
      <c r="N203" s="189">
        <v>43539</v>
      </c>
      <c r="O203" s="1"/>
      <c r="P203" s="1"/>
      <c r="Q203" s="228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1">
        <v>122</v>
      </c>
      <c r="B204" s="182">
        <v>43399</v>
      </c>
      <c r="C204" s="182"/>
      <c r="D204" s="183" t="s">
        <v>480</v>
      </c>
      <c r="E204" s="184" t="s">
        <v>577</v>
      </c>
      <c r="F204" s="184">
        <v>240</v>
      </c>
      <c r="G204" s="184"/>
      <c r="H204" s="184">
        <v>297</v>
      </c>
      <c r="I204" s="186">
        <v>297</v>
      </c>
      <c r="J204" s="187" t="s">
        <v>664</v>
      </c>
      <c r="K204" s="193">
        <f t="shared" si="52"/>
        <v>57</v>
      </c>
      <c r="L204" s="188">
        <f t="shared" si="53"/>
        <v>0.23749999999999999</v>
      </c>
      <c r="M204" s="184" t="s">
        <v>580</v>
      </c>
      <c r="N204" s="189">
        <v>43417</v>
      </c>
      <c r="O204" s="1"/>
      <c r="P204" s="1"/>
      <c r="Q204" s="228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0">
        <v>123</v>
      </c>
      <c r="B205" s="151">
        <v>43439</v>
      </c>
      <c r="C205" s="151"/>
      <c r="D205" s="152" t="s">
        <v>766</v>
      </c>
      <c r="E205" s="153" t="s">
        <v>577</v>
      </c>
      <c r="F205" s="153">
        <v>202.5</v>
      </c>
      <c r="G205" s="153"/>
      <c r="H205" s="153">
        <v>255</v>
      </c>
      <c r="I205" s="155">
        <v>252</v>
      </c>
      <c r="J205" s="156" t="s">
        <v>664</v>
      </c>
      <c r="K205" s="157">
        <f t="shared" si="52"/>
        <v>52.5</v>
      </c>
      <c r="L205" s="158">
        <f t="shared" si="53"/>
        <v>0.25925925925925924</v>
      </c>
      <c r="M205" s="153" t="s">
        <v>580</v>
      </c>
      <c r="N205" s="159">
        <v>43542</v>
      </c>
      <c r="O205" s="1"/>
      <c r="P205" s="1"/>
      <c r="Q205" s="228"/>
      <c r="R205" s="1"/>
      <c r="S205" s="6" t="s">
        <v>767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1">
        <v>124</v>
      </c>
      <c r="B206" s="182">
        <v>43465</v>
      </c>
      <c r="C206" s="151"/>
      <c r="D206" s="183" t="s">
        <v>159</v>
      </c>
      <c r="E206" s="184" t="s">
        <v>577</v>
      </c>
      <c r="F206" s="184">
        <v>710</v>
      </c>
      <c r="G206" s="184"/>
      <c r="H206" s="184">
        <v>866</v>
      </c>
      <c r="I206" s="186">
        <v>866</v>
      </c>
      <c r="J206" s="187" t="s">
        <v>664</v>
      </c>
      <c r="K206" s="157">
        <f t="shared" si="52"/>
        <v>156</v>
      </c>
      <c r="L206" s="158">
        <f t="shared" si="53"/>
        <v>0.21971830985915494</v>
      </c>
      <c r="M206" s="153" t="s">
        <v>580</v>
      </c>
      <c r="N206" s="159">
        <v>43553</v>
      </c>
      <c r="O206" s="1"/>
      <c r="P206" s="1"/>
      <c r="Q206" s="228"/>
      <c r="R206" s="1"/>
      <c r="S206" s="6" t="s">
        <v>767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1">
        <v>125</v>
      </c>
      <c r="B207" s="182">
        <v>43522</v>
      </c>
      <c r="C207" s="182"/>
      <c r="D207" s="183" t="s">
        <v>174</v>
      </c>
      <c r="E207" s="184" t="s">
        <v>577</v>
      </c>
      <c r="F207" s="184">
        <v>337.25</v>
      </c>
      <c r="G207" s="184"/>
      <c r="H207" s="184">
        <v>398.5</v>
      </c>
      <c r="I207" s="186">
        <v>411</v>
      </c>
      <c r="J207" s="156" t="s">
        <v>768</v>
      </c>
      <c r="K207" s="157">
        <f t="shared" si="52"/>
        <v>61.25</v>
      </c>
      <c r="L207" s="158">
        <f t="shared" si="53"/>
        <v>0.1816160118606375</v>
      </c>
      <c r="M207" s="153" t="s">
        <v>580</v>
      </c>
      <c r="N207" s="159">
        <v>43760</v>
      </c>
      <c r="O207" s="1"/>
      <c r="P207" s="1"/>
      <c r="Q207" s="228"/>
      <c r="R207" s="1"/>
      <c r="S207" s="6" t="s">
        <v>767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94">
        <v>126</v>
      </c>
      <c r="B208" s="195">
        <v>43559</v>
      </c>
      <c r="C208" s="195"/>
      <c r="D208" s="196" t="s">
        <v>769</v>
      </c>
      <c r="E208" s="197" t="s">
        <v>577</v>
      </c>
      <c r="F208" s="197">
        <v>130</v>
      </c>
      <c r="G208" s="197"/>
      <c r="H208" s="197">
        <v>65</v>
      </c>
      <c r="I208" s="198">
        <v>158</v>
      </c>
      <c r="J208" s="166" t="s">
        <v>770</v>
      </c>
      <c r="K208" s="167">
        <f t="shared" si="52"/>
        <v>-65</v>
      </c>
      <c r="L208" s="168">
        <f t="shared" si="53"/>
        <v>-0.5</v>
      </c>
      <c r="M208" s="164" t="s">
        <v>590</v>
      </c>
      <c r="N208" s="161">
        <v>43726</v>
      </c>
      <c r="O208" s="1"/>
      <c r="P208" s="1"/>
      <c r="Q208" s="228"/>
      <c r="R208" s="1"/>
      <c r="S208" s="6" t="s">
        <v>771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1">
        <v>127</v>
      </c>
      <c r="B209" s="182">
        <v>43017</v>
      </c>
      <c r="C209" s="182"/>
      <c r="D209" s="183" t="s">
        <v>210</v>
      </c>
      <c r="E209" s="184" t="s">
        <v>577</v>
      </c>
      <c r="F209" s="184">
        <v>141.5</v>
      </c>
      <c r="G209" s="184"/>
      <c r="H209" s="184">
        <v>183.5</v>
      </c>
      <c r="I209" s="186">
        <v>210</v>
      </c>
      <c r="J209" s="156" t="s">
        <v>765</v>
      </c>
      <c r="K209" s="157">
        <f t="shared" si="52"/>
        <v>42</v>
      </c>
      <c r="L209" s="158">
        <f t="shared" si="53"/>
        <v>0.29681978798586572</v>
      </c>
      <c r="M209" s="153" t="s">
        <v>580</v>
      </c>
      <c r="N209" s="159">
        <v>43042</v>
      </c>
      <c r="O209" s="1"/>
      <c r="P209" s="1"/>
      <c r="Q209" s="228"/>
      <c r="R209" s="1"/>
      <c r="S209" s="6" t="s">
        <v>771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94">
        <v>128</v>
      </c>
      <c r="B210" s="195">
        <v>43074</v>
      </c>
      <c r="C210" s="195"/>
      <c r="D210" s="196" t="s">
        <v>772</v>
      </c>
      <c r="E210" s="197" t="s">
        <v>577</v>
      </c>
      <c r="F210" s="192">
        <v>172</v>
      </c>
      <c r="G210" s="197"/>
      <c r="H210" s="197">
        <v>155.25</v>
      </c>
      <c r="I210" s="198">
        <v>230</v>
      </c>
      <c r="J210" s="166" t="s">
        <v>773</v>
      </c>
      <c r="K210" s="167">
        <f t="shared" si="52"/>
        <v>-16.75</v>
      </c>
      <c r="L210" s="168">
        <f t="shared" si="53"/>
        <v>-9.7383720930232565E-2</v>
      </c>
      <c r="M210" s="164" t="s">
        <v>590</v>
      </c>
      <c r="N210" s="161">
        <v>43787</v>
      </c>
      <c r="O210" s="1"/>
      <c r="P210" s="1"/>
      <c r="Q210" s="228"/>
      <c r="R210" s="1"/>
      <c r="S210" s="6" t="s">
        <v>771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1">
        <v>129</v>
      </c>
      <c r="B211" s="182">
        <v>43398</v>
      </c>
      <c r="C211" s="182"/>
      <c r="D211" s="183" t="s">
        <v>120</v>
      </c>
      <c r="E211" s="184" t="s">
        <v>577</v>
      </c>
      <c r="F211" s="184">
        <v>698.5</v>
      </c>
      <c r="G211" s="184"/>
      <c r="H211" s="184">
        <v>890</v>
      </c>
      <c r="I211" s="186">
        <v>890</v>
      </c>
      <c r="J211" s="156" t="s">
        <v>774</v>
      </c>
      <c r="K211" s="157">
        <f t="shared" si="52"/>
        <v>191.5</v>
      </c>
      <c r="L211" s="158">
        <f t="shared" si="53"/>
        <v>0.27415891195418757</v>
      </c>
      <c r="M211" s="153" t="s">
        <v>580</v>
      </c>
      <c r="N211" s="159">
        <v>44328</v>
      </c>
      <c r="O211" s="1"/>
      <c r="P211" s="1"/>
      <c r="Q211" s="228"/>
      <c r="R211" s="1"/>
      <c r="S211" s="6" t="s">
        <v>767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1">
        <v>130</v>
      </c>
      <c r="B212" s="182">
        <v>42877</v>
      </c>
      <c r="C212" s="182"/>
      <c r="D212" s="183" t="s">
        <v>775</v>
      </c>
      <c r="E212" s="184" t="s">
        <v>577</v>
      </c>
      <c r="F212" s="184">
        <v>127.6</v>
      </c>
      <c r="G212" s="184"/>
      <c r="H212" s="184">
        <v>138</v>
      </c>
      <c r="I212" s="186">
        <v>190</v>
      </c>
      <c r="J212" s="156" t="s">
        <v>776</v>
      </c>
      <c r="K212" s="157">
        <f t="shared" si="52"/>
        <v>10.400000000000006</v>
      </c>
      <c r="L212" s="158">
        <f t="shared" si="53"/>
        <v>8.1504702194357417E-2</v>
      </c>
      <c r="M212" s="153" t="s">
        <v>580</v>
      </c>
      <c r="N212" s="159">
        <v>43774</v>
      </c>
      <c r="O212" s="1"/>
      <c r="P212" s="1"/>
      <c r="Q212" s="228"/>
      <c r="R212" s="1"/>
      <c r="S212" s="6" t="s">
        <v>771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1">
        <v>131</v>
      </c>
      <c r="B213" s="182">
        <v>43158</v>
      </c>
      <c r="C213" s="182"/>
      <c r="D213" s="183" t="s">
        <v>777</v>
      </c>
      <c r="E213" s="184" t="s">
        <v>577</v>
      </c>
      <c r="F213" s="184">
        <v>317</v>
      </c>
      <c r="G213" s="184"/>
      <c r="H213" s="184">
        <v>382.5</v>
      </c>
      <c r="I213" s="186">
        <v>398</v>
      </c>
      <c r="J213" s="156" t="s">
        <v>778</v>
      </c>
      <c r="K213" s="157">
        <f t="shared" si="52"/>
        <v>65.5</v>
      </c>
      <c r="L213" s="158">
        <f t="shared" si="53"/>
        <v>0.20662460567823343</v>
      </c>
      <c r="M213" s="153" t="s">
        <v>580</v>
      </c>
      <c r="N213" s="159">
        <v>44238</v>
      </c>
      <c r="O213" s="1"/>
      <c r="P213" s="1"/>
      <c r="Q213" s="228"/>
      <c r="R213" s="1"/>
      <c r="S213" s="6" t="s">
        <v>771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94">
        <v>132</v>
      </c>
      <c r="B214" s="195">
        <v>43164</v>
      </c>
      <c r="C214" s="195"/>
      <c r="D214" s="196" t="s">
        <v>166</v>
      </c>
      <c r="E214" s="197" t="s">
        <v>577</v>
      </c>
      <c r="F214" s="192">
        <f>510-14.4</f>
        <v>495.6</v>
      </c>
      <c r="G214" s="197"/>
      <c r="H214" s="197">
        <v>350</v>
      </c>
      <c r="I214" s="198">
        <v>672</v>
      </c>
      <c r="J214" s="166" t="s">
        <v>779</v>
      </c>
      <c r="K214" s="167">
        <f t="shared" si="52"/>
        <v>-145.60000000000002</v>
      </c>
      <c r="L214" s="168">
        <f t="shared" si="53"/>
        <v>-0.29378531073446329</v>
      </c>
      <c r="M214" s="164" t="s">
        <v>590</v>
      </c>
      <c r="N214" s="161">
        <v>43887</v>
      </c>
      <c r="O214" s="1"/>
      <c r="P214" s="1"/>
      <c r="Q214" s="228"/>
      <c r="R214" s="1"/>
      <c r="S214" s="6" t="s">
        <v>767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94">
        <v>133</v>
      </c>
      <c r="B215" s="195">
        <v>43237</v>
      </c>
      <c r="C215" s="195"/>
      <c r="D215" s="196" t="s">
        <v>780</v>
      </c>
      <c r="E215" s="197" t="s">
        <v>577</v>
      </c>
      <c r="F215" s="192">
        <v>230.3</v>
      </c>
      <c r="G215" s="197"/>
      <c r="H215" s="197">
        <v>102.5</v>
      </c>
      <c r="I215" s="198">
        <v>348</v>
      </c>
      <c r="J215" s="166" t="s">
        <v>781</v>
      </c>
      <c r="K215" s="167">
        <f t="shared" si="52"/>
        <v>-127.80000000000001</v>
      </c>
      <c r="L215" s="168">
        <f t="shared" si="53"/>
        <v>-0.55492835432045162</v>
      </c>
      <c r="M215" s="164" t="s">
        <v>590</v>
      </c>
      <c r="N215" s="161">
        <v>43896</v>
      </c>
      <c r="O215" s="1"/>
      <c r="P215" s="1"/>
      <c r="Q215" s="228"/>
      <c r="R215" s="1"/>
      <c r="S215" s="6" t="s">
        <v>767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1">
        <v>134</v>
      </c>
      <c r="B216" s="182">
        <v>43258</v>
      </c>
      <c r="C216" s="182"/>
      <c r="D216" s="183" t="s">
        <v>437</v>
      </c>
      <c r="E216" s="184" t="s">
        <v>577</v>
      </c>
      <c r="F216" s="184">
        <f>342.5-5.1</f>
        <v>337.4</v>
      </c>
      <c r="G216" s="184"/>
      <c r="H216" s="184">
        <v>412.5</v>
      </c>
      <c r="I216" s="186">
        <v>439</v>
      </c>
      <c r="J216" s="156" t="s">
        <v>782</v>
      </c>
      <c r="K216" s="157">
        <f t="shared" si="52"/>
        <v>75.100000000000023</v>
      </c>
      <c r="L216" s="158">
        <f t="shared" si="53"/>
        <v>0.22258446947243635</v>
      </c>
      <c r="M216" s="153" t="s">
        <v>580</v>
      </c>
      <c r="N216" s="159">
        <v>44230</v>
      </c>
      <c r="O216" s="1"/>
      <c r="P216" s="1"/>
      <c r="Q216" s="228"/>
      <c r="R216" s="1"/>
      <c r="S216" s="6" t="s">
        <v>771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75">
        <v>135</v>
      </c>
      <c r="B217" s="174">
        <v>43285</v>
      </c>
      <c r="C217" s="174"/>
      <c r="D217" s="175" t="s">
        <v>58</v>
      </c>
      <c r="E217" s="176" t="s">
        <v>577</v>
      </c>
      <c r="F217" s="176">
        <f>127.5-5.53</f>
        <v>121.97</v>
      </c>
      <c r="G217" s="177"/>
      <c r="H217" s="177">
        <v>122.5</v>
      </c>
      <c r="I217" s="177">
        <v>170</v>
      </c>
      <c r="J217" s="178" t="s">
        <v>783</v>
      </c>
      <c r="K217" s="179">
        <f t="shared" si="52"/>
        <v>0.53000000000000114</v>
      </c>
      <c r="L217" s="180">
        <f t="shared" si="53"/>
        <v>4.3453308190538747E-3</v>
      </c>
      <c r="M217" s="176" t="s">
        <v>597</v>
      </c>
      <c r="N217" s="174">
        <v>44431</v>
      </c>
      <c r="O217" s="1"/>
      <c r="P217" s="1"/>
      <c r="Q217" s="228"/>
      <c r="R217" s="1"/>
      <c r="S217" s="6" t="s">
        <v>767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94">
        <v>136</v>
      </c>
      <c r="B218" s="195">
        <v>43294</v>
      </c>
      <c r="C218" s="195"/>
      <c r="D218" s="196" t="s">
        <v>784</v>
      </c>
      <c r="E218" s="197" t="s">
        <v>577</v>
      </c>
      <c r="F218" s="192">
        <v>46.5</v>
      </c>
      <c r="G218" s="197"/>
      <c r="H218" s="197">
        <v>17</v>
      </c>
      <c r="I218" s="198">
        <v>59</v>
      </c>
      <c r="J218" s="166" t="s">
        <v>785</v>
      </c>
      <c r="K218" s="167">
        <f t="shared" si="52"/>
        <v>-29.5</v>
      </c>
      <c r="L218" s="168">
        <f t="shared" si="53"/>
        <v>-0.63440860215053763</v>
      </c>
      <c r="M218" s="164" t="s">
        <v>590</v>
      </c>
      <c r="N218" s="161">
        <v>43887</v>
      </c>
      <c r="O218" s="1"/>
      <c r="P218" s="1"/>
      <c r="Q218" s="228"/>
      <c r="R218" s="1"/>
      <c r="S218" s="6" t="s">
        <v>767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1">
        <v>137</v>
      </c>
      <c r="B219" s="182">
        <v>43396</v>
      </c>
      <c r="C219" s="182"/>
      <c r="D219" s="183" t="s">
        <v>420</v>
      </c>
      <c r="E219" s="184" t="s">
        <v>577</v>
      </c>
      <c r="F219" s="184">
        <v>156.5</v>
      </c>
      <c r="G219" s="184"/>
      <c r="H219" s="184">
        <v>207.5</v>
      </c>
      <c r="I219" s="186">
        <v>191</v>
      </c>
      <c r="J219" s="156" t="s">
        <v>664</v>
      </c>
      <c r="K219" s="157">
        <f t="shared" si="52"/>
        <v>51</v>
      </c>
      <c r="L219" s="158">
        <f t="shared" si="53"/>
        <v>0.32587859424920129</v>
      </c>
      <c r="M219" s="153" t="s">
        <v>580</v>
      </c>
      <c r="N219" s="159">
        <v>44369</v>
      </c>
      <c r="O219" s="1"/>
      <c r="P219" s="1"/>
      <c r="Q219" s="228"/>
      <c r="R219" s="1"/>
      <c r="S219" s="6" t="s">
        <v>767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1">
        <v>138</v>
      </c>
      <c r="B220" s="182">
        <v>43439</v>
      </c>
      <c r="C220" s="182"/>
      <c r="D220" s="183" t="s">
        <v>345</v>
      </c>
      <c r="E220" s="184" t="s">
        <v>577</v>
      </c>
      <c r="F220" s="184">
        <v>259.5</v>
      </c>
      <c r="G220" s="184"/>
      <c r="H220" s="184">
        <v>320</v>
      </c>
      <c r="I220" s="186">
        <v>320</v>
      </c>
      <c r="J220" s="156" t="s">
        <v>664</v>
      </c>
      <c r="K220" s="157">
        <f t="shared" si="52"/>
        <v>60.5</v>
      </c>
      <c r="L220" s="158">
        <f t="shared" si="53"/>
        <v>0.23314065510597304</v>
      </c>
      <c r="M220" s="153" t="s">
        <v>580</v>
      </c>
      <c r="N220" s="159">
        <v>44323</v>
      </c>
      <c r="O220" s="1"/>
      <c r="P220" s="1"/>
      <c r="Q220" s="228"/>
      <c r="R220" s="1"/>
      <c r="S220" s="6" t="s">
        <v>767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94">
        <v>139</v>
      </c>
      <c r="B221" s="195">
        <v>43439</v>
      </c>
      <c r="C221" s="195"/>
      <c r="D221" s="196" t="s">
        <v>786</v>
      </c>
      <c r="E221" s="197" t="s">
        <v>577</v>
      </c>
      <c r="F221" s="197">
        <v>715</v>
      </c>
      <c r="G221" s="197"/>
      <c r="H221" s="197">
        <v>445</v>
      </c>
      <c r="I221" s="198">
        <v>840</v>
      </c>
      <c r="J221" s="166" t="s">
        <v>787</v>
      </c>
      <c r="K221" s="167">
        <f t="shared" si="52"/>
        <v>-270</v>
      </c>
      <c r="L221" s="168">
        <f t="shared" si="53"/>
        <v>-0.3776223776223776</v>
      </c>
      <c r="M221" s="164" t="s">
        <v>590</v>
      </c>
      <c r="N221" s="161">
        <v>43800</v>
      </c>
      <c r="O221" s="1"/>
      <c r="P221" s="1"/>
      <c r="Q221" s="228"/>
      <c r="R221" s="1"/>
      <c r="S221" s="6" t="s">
        <v>767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1">
        <v>140</v>
      </c>
      <c r="B222" s="182">
        <v>43469</v>
      </c>
      <c r="C222" s="182"/>
      <c r="D222" s="183" t="s">
        <v>180</v>
      </c>
      <c r="E222" s="184" t="s">
        <v>577</v>
      </c>
      <c r="F222" s="184">
        <v>875</v>
      </c>
      <c r="G222" s="184"/>
      <c r="H222" s="184">
        <v>1165</v>
      </c>
      <c r="I222" s="186">
        <v>1185</v>
      </c>
      <c r="J222" s="156" t="s">
        <v>788</v>
      </c>
      <c r="K222" s="157">
        <f t="shared" si="52"/>
        <v>290</v>
      </c>
      <c r="L222" s="158">
        <f t="shared" si="53"/>
        <v>0.33142857142857141</v>
      </c>
      <c r="M222" s="153" t="s">
        <v>580</v>
      </c>
      <c r="N222" s="159">
        <v>43847</v>
      </c>
      <c r="O222" s="1"/>
      <c r="P222" s="1"/>
      <c r="Q222" s="228"/>
      <c r="R222" s="1"/>
      <c r="S222" s="6" t="s">
        <v>767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1">
        <v>141</v>
      </c>
      <c r="B223" s="182">
        <v>43559</v>
      </c>
      <c r="C223" s="182"/>
      <c r="D223" s="183" t="s">
        <v>363</v>
      </c>
      <c r="E223" s="184" t="s">
        <v>577</v>
      </c>
      <c r="F223" s="184">
        <f>387-14.63</f>
        <v>372.37</v>
      </c>
      <c r="G223" s="184"/>
      <c r="H223" s="184">
        <v>490</v>
      </c>
      <c r="I223" s="186">
        <v>490</v>
      </c>
      <c r="J223" s="156" t="s">
        <v>664</v>
      </c>
      <c r="K223" s="157">
        <f t="shared" si="52"/>
        <v>117.63</v>
      </c>
      <c r="L223" s="158">
        <f t="shared" si="53"/>
        <v>0.31589548030185027</v>
      </c>
      <c r="M223" s="153" t="s">
        <v>580</v>
      </c>
      <c r="N223" s="159">
        <v>43850</v>
      </c>
      <c r="O223" s="1"/>
      <c r="P223" s="1"/>
      <c r="Q223" s="228"/>
      <c r="R223" s="1"/>
      <c r="S223" s="6" t="s">
        <v>767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94">
        <v>142</v>
      </c>
      <c r="B224" s="195">
        <v>43578</v>
      </c>
      <c r="C224" s="195"/>
      <c r="D224" s="196" t="s">
        <v>789</v>
      </c>
      <c r="E224" s="197" t="s">
        <v>589</v>
      </c>
      <c r="F224" s="197">
        <v>220</v>
      </c>
      <c r="G224" s="197"/>
      <c r="H224" s="197">
        <v>127.5</v>
      </c>
      <c r="I224" s="198">
        <v>284</v>
      </c>
      <c r="J224" s="166" t="s">
        <v>790</v>
      </c>
      <c r="K224" s="167">
        <f t="shared" si="52"/>
        <v>-92.5</v>
      </c>
      <c r="L224" s="168">
        <f t="shared" si="53"/>
        <v>-0.42045454545454547</v>
      </c>
      <c r="M224" s="164" t="s">
        <v>590</v>
      </c>
      <c r="N224" s="161">
        <v>43896</v>
      </c>
      <c r="O224" s="1"/>
      <c r="P224" s="1"/>
      <c r="Q224" s="228"/>
      <c r="R224" s="1"/>
      <c r="S224" s="6" t="s">
        <v>767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1">
        <v>143</v>
      </c>
      <c r="B225" s="182">
        <v>43622</v>
      </c>
      <c r="C225" s="182"/>
      <c r="D225" s="183" t="s">
        <v>481</v>
      </c>
      <c r="E225" s="184" t="s">
        <v>589</v>
      </c>
      <c r="F225" s="184">
        <v>332.8</v>
      </c>
      <c r="G225" s="184"/>
      <c r="H225" s="184">
        <v>405</v>
      </c>
      <c r="I225" s="186">
        <v>419</v>
      </c>
      <c r="J225" s="156" t="s">
        <v>791</v>
      </c>
      <c r="K225" s="157">
        <f t="shared" si="52"/>
        <v>72.199999999999989</v>
      </c>
      <c r="L225" s="158">
        <f t="shared" si="53"/>
        <v>0.21694711538461534</v>
      </c>
      <c r="M225" s="153" t="s">
        <v>580</v>
      </c>
      <c r="N225" s="159">
        <v>43860</v>
      </c>
      <c r="O225" s="1"/>
      <c r="P225" s="1"/>
      <c r="Q225" s="228"/>
      <c r="R225" s="1"/>
      <c r="S225" s="6" t="s">
        <v>771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75">
        <v>144</v>
      </c>
      <c r="B226" s="174">
        <v>43641</v>
      </c>
      <c r="C226" s="174"/>
      <c r="D226" s="175" t="s">
        <v>172</v>
      </c>
      <c r="E226" s="176" t="s">
        <v>577</v>
      </c>
      <c r="F226" s="176">
        <v>386</v>
      </c>
      <c r="G226" s="177"/>
      <c r="H226" s="177">
        <v>395</v>
      </c>
      <c r="I226" s="177">
        <v>452</v>
      </c>
      <c r="J226" s="178" t="s">
        <v>792</v>
      </c>
      <c r="K226" s="179">
        <f t="shared" si="52"/>
        <v>9</v>
      </c>
      <c r="L226" s="180">
        <f t="shared" si="53"/>
        <v>2.3316062176165803E-2</v>
      </c>
      <c r="M226" s="176" t="s">
        <v>597</v>
      </c>
      <c r="N226" s="174">
        <v>43868</v>
      </c>
      <c r="O226" s="1"/>
      <c r="P226" s="1"/>
      <c r="Q226" s="228"/>
      <c r="R226" s="1"/>
      <c r="S226" s="6" t="s">
        <v>771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75">
        <v>145</v>
      </c>
      <c r="B227" s="174">
        <v>43707</v>
      </c>
      <c r="C227" s="174"/>
      <c r="D227" s="175" t="s">
        <v>146</v>
      </c>
      <c r="E227" s="176" t="s">
        <v>577</v>
      </c>
      <c r="F227" s="176">
        <v>137.5</v>
      </c>
      <c r="G227" s="177"/>
      <c r="H227" s="177">
        <v>138.5</v>
      </c>
      <c r="I227" s="177">
        <v>190</v>
      </c>
      <c r="J227" s="178" t="s">
        <v>793</v>
      </c>
      <c r="K227" s="179">
        <f t="shared" si="52"/>
        <v>1</v>
      </c>
      <c r="L227" s="180">
        <f t="shared" si="53"/>
        <v>7.2727272727272727E-3</v>
      </c>
      <c r="M227" s="176" t="s">
        <v>597</v>
      </c>
      <c r="N227" s="174">
        <v>44432</v>
      </c>
      <c r="O227" s="1"/>
      <c r="P227" s="1"/>
      <c r="Q227" s="228"/>
      <c r="R227" s="1"/>
      <c r="S227" s="6" t="s">
        <v>767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1">
        <v>146</v>
      </c>
      <c r="B228" s="182">
        <v>43731</v>
      </c>
      <c r="C228" s="182"/>
      <c r="D228" s="183" t="s">
        <v>430</v>
      </c>
      <c r="E228" s="184" t="s">
        <v>577</v>
      </c>
      <c r="F228" s="184">
        <v>235</v>
      </c>
      <c r="G228" s="184"/>
      <c r="H228" s="184">
        <v>295</v>
      </c>
      <c r="I228" s="186">
        <v>296</v>
      </c>
      <c r="J228" s="156" t="s">
        <v>794</v>
      </c>
      <c r="K228" s="157">
        <f t="shared" si="52"/>
        <v>60</v>
      </c>
      <c r="L228" s="158">
        <f t="shared" si="53"/>
        <v>0.25531914893617019</v>
      </c>
      <c r="M228" s="153" t="s">
        <v>580</v>
      </c>
      <c r="N228" s="159">
        <v>43844</v>
      </c>
      <c r="O228" s="1"/>
      <c r="P228" s="1"/>
      <c r="Q228" s="228"/>
      <c r="R228" s="1"/>
      <c r="S228" s="6" t="s">
        <v>771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1">
        <v>147</v>
      </c>
      <c r="B229" s="182">
        <v>43752</v>
      </c>
      <c r="C229" s="182"/>
      <c r="D229" s="183" t="s">
        <v>795</v>
      </c>
      <c r="E229" s="184" t="s">
        <v>577</v>
      </c>
      <c r="F229" s="184">
        <v>277.5</v>
      </c>
      <c r="G229" s="184"/>
      <c r="H229" s="184">
        <v>333</v>
      </c>
      <c r="I229" s="186">
        <v>333</v>
      </c>
      <c r="J229" s="156" t="s">
        <v>796</v>
      </c>
      <c r="K229" s="157">
        <f t="shared" si="52"/>
        <v>55.5</v>
      </c>
      <c r="L229" s="158">
        <f t="shared" si="53"/>
        <v>0.2</v>
      </c>
      <c r="M229" s="153" t="s">
        <v>580</v>
      </c>
      <c r="N229" s="159">
        <v>43846</v>
      </c>
      <c r="O229" s="1"/>
      <c r="P229" s="1"/>
      <c r="Q229" s="228"/>
      <c r="R229" s="1"/>
      <c r="S229" s="6" t="s">
        <v>767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1">
        <v>148</v>
      </c>
      <c r="B230" s="182">
        <v>43752</v>
      </c>
      <c r="C230" s="182"/>
      <c r="D230" s="183" t="s">
        <v>797</v>
      </c>
      <c r="E230" s="184" t="s">
        <v>577</v>
      </c>
      <c r="F230" s="184">
        <v>930</v>
      </c>
      <c r="G230" s="184"/>
      <c r="H230" s="184">
        <v>1165</v>
      </c>
      <c r="I230" s="186">
        <v>1200</v>
      </c>
      <c r="J230" s="156" t="s">
        <v>798</v>
      </c>
      <c r="K230" s="157">
        <f t="shared" si="52"/>
        <v>235</v>
      </c>
      <c r="L230" s="158">
        <f t="shared" si="53"/>
        <v>0.25268817204301075</v>
      </c>
      <c r="M230" s="153" t="s">
        <v>580</v>
      </c>
      <c r="N230" s="159">
        <v>43847</v>
      </c>
      <c r="O230" s="1"/>
      <c r="P230" s="1"/>
      <c r="Q230" s="228"/>
      <c r="R230" s="1"/>
      <c r="S230" s="6" t="s">
        <v>771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1">
        <v>149</v>
      </c>
      <c r="B231" s="182">
        <v>43753</v>
      </c>
      <c r="C231" s="182"/>
      <c r="D231" s="183" t="s">
        <v>799</v>
      </c>
      <c r="E231" s="184" t="s">
        <v>577</v>
      </c>
      <c r="F231" s="154">
        <v>111</v>
      </c>
      <c r="G231" s="184"/>
      <c r="H231" s="184">
        <v>141</v>
      </c>
      <c r="I231" s="186">
        <v>141</v>
      </c>
      <c r="J231" s="156" t="s">
        <v>800</v>
      </c>
      <c r="K231" s="157">
        <f t="shared" si="52"/>
        <v>30</v>
      </c>
      <c r="L231" s="158">
        <f t="shared" si="53"/>
        <v>0.27027027027027029</v>
      </c>
      <c r="M231" s="153" t="s">
        <v>580</v>
      </c>
      <c r="N231" s="159">
        <v>44328</v>
      </c>
      <c r="O231" s="1"/>
      <c r="P231" s="1"/>
      <c r="Q231" s="228"/>
      <c r="R231" s="1"/>
      <c r="S231" s="6" t="s">
        <v>771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1">
        <v>150</v>
      </c>
      <c r="B232" s="182">
        <v>43753</v>
      </c>
      <c r="C232" s="182"/>
      <c r="D232" s="183" t="s">
        <v>801</v>
      </c>
      <c r="E232" s="184" t="s">
        <v>577</v>
      </c>
      <c r="F232" s="154">
        <v>296</v>
      </c>
      <c r="G232" s="184"/>
      <c r="H232" s="184">
        <v>370</v>
      </c>
      <c r="I232" s="186">
        <v>370</v>
      </c>
      <c r="J232" s="156" t="s">
        <v>664</v>
      </c>
      <c r="K232" s="157">
        <f t="shared" si="52"/>
        <v>74</v>
      </c>
      <c r="L232" s="158">
        <f t="shared" si="53"/>
        <v>0.25</v>
      </c>
      <c r="M232" s="153" t="s">
        <v>580</v>
      </c>
      <c r="N232" s="159">
        <v>43853</v>
      </c>
      <c r="O232" s="1"/>
      <c r="P232" s="1"/>
      <c r="Q232" s="228"/>
      <c r="R232" s="1"/>
      <c r="S232" s="6" t="s">
        <v>771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1">
        <v>151</v>
      </c>
      <c r="B233" s="182">
        <v>43754</v>
      </c>
      <c r="C233" s="182"/>
      <c r="D233" s="183" t="s">
        <v>802</v>
      </c>
      <c r="E233" s="184" t="s">
        <v>577</v>
      </c>
      <c r="F233" s="154">
        <v>300</v>
      </c>
      <c r="G233" s="184"/>
      <c r="H233" s="184">
        <v>382.5</v>
      </c>
      <c r="I233" s="186">
        <v>344</v>
      </c>
      <c r="J233" s="156" t="s">
        <v>803</v>
      </c>
      <c r="K233" s="157">
        <f t="shared" si="52"/>
        <v>82.5</v>
      </c>
      <c r="L233" s="158">
        <f t="shared" si="53"/>
        <v>0.27500000000000002</v>
      </c>
      <c r="M233" s="153" t="s">
        <v>580</v>
      </c>
      <c r="N233" s="159">
        <v>44238</v>
      </c>
      <c r="O233" s="1"/>
      <c r="P233" s="1"/>
      <c r="Q233" s="228"/>
      <c r="R233" s="1"/>
      <c r="S233" s="6" t="s">
        <v>771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1">
        <v>152</v>
      </c>
      <c r="B234" s="182">
        <v>43832</v>
      </c>
      <c r="C234" s="182"/>
      <c r="D234" s="183" t="s">
        <v>804</v>
      </c>
      <c r="E234" s="184" t="s">
        <v>577</v>
      </c>
      <c r="F234" s="154">
        <v>495</v>
      </c>
      <c r="G234" s="184"/>
      <c r="H234" s="184">
        <v>595</v>
      </c>
      <c r="I234" s="186">
        <v>590</v>
      </c>
      <c r="J234" s="156" t="s">
        <v>600</v>
      </c>
      <c r="K234" s="157">
        <f t="shared" si="52"/>
        <v>100</v>
      </c>
      <c r="L234" s="158">
        <f t="shared" si="53"/>
        <v>0.20202020202020202</v>
      </c>
      <c r="M234" s="153" t="s">
        <v>580</v>
      </c>
      <c r="N234" s="159">
        <v>44589</v>
      </c>
      <c r="O234" s="1"/>
      <c r="P234" s="1"/>
      <c r="Q234" s="228"/>
      <c r="R234" s="1"/>
      <c r="S234" s="6" t="s">
        <v>771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1">
        <v>153</v>
      </c>
      <c r="B235" s="182">
        <v>43966</v>
      </c>
      <c r="C235" s="182"/>
      <c r="D235" s="183" t="s">
        <v>76</v>
      </c>
      <c r="E235" s="184" t="s">
        <v>577</v>
      </c>
      <c r="F235" s="154">
        <v>67.5</v>
      </c>
      <c r="G235" s="184"/>
      <c r="H235" s="184">
        <v>86</v>
      </c>
      <c r="I235" s="186">
        <v>86</v>
      </c>
      <c r="J235" s="156" t="s">
        <v>805</v>
      </c>
      <c r="K235" s="157">
        <f t="shared" si="52"/>
        <v>18.5</v>
      </c>
      <c r="L235" s="158">
        <f t="shared" si="53"/>
        <v>0.27407407407407408</v>
      </c>
      <c r="M235" s="153" t="s">
        <v>580</v>
      </c>
      <c r="N235" s="159">
        <v>44008</v>
      </c>
      <c r="O235" s="1"/>
      <c r="P235" s="1"/>
      <c r="Q235" s="228"/>
      <c r="R235" s="1"/>
      <c r="S235" s="6" t="s">
        <v>771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1">
        <v>154</v>
      </c>
      <c r="B236" s="182">
        <v>44035</v>
      </c>
      <c r="C236" s="182"/>
      <c r="D236" s="183" t="s">
        <v>480</v>
      </c>
      <c r="E236" s="184" t="s">
        <v>577</v>
      </c>
      <c r="F236" s="154">
        <v>231</v>
      </c>
      <c r="G236" s="184"/>
      <c r="H236" s="184">
        <v>281</v>
      </c>
      <c r="I236" s="186">
        <v>281</v>
      </c>
      <c r="J236" s="156" t="s">
        <v>664</v>
      </c>
      <c r="K236" s="157">
        <f t="shared" si="52"/>
        <v>50</v>
      </c>
      <c r="L236" s="158">
        <f t="shared" si="53"/>
        <v>0.21645021645021645</v>
      </c>
      <c r="M236" s="153" t="s">
        <v>580</v>
      </c>
      <c r="N236" s="159">
        <v>44358</v>
      </c>
      <c r="O236" s="1"/>
      <c r="P236" s="1"/>
      <c r="Q236" s="228"/>
      <c r="R236" s="1"/>
      <c r="S236" s="6" t="s">
        <v>771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1">
        <v>155</v>
      </c>
      <c r="B237" s="182">
        <v>44092</v>
      </c>
      <c r="C237" s="182"/>
      <c r="D237" s="183" t="s">
        <v>144</v>
      </c>
      <c r="E237" s="184" t="s">
        <v>577</v>
      </c>
      <c r="F237" s="184">
        <v>206</v>
      </c>
      <c r="G237" s="184"/>
      <c r="H237" s="184">
        <v>248</v>
      </c>
      <c r="I237" s="186">
        <v>248</v>
      </c>
      <c r="J237" s="156" t="s">
        <v>664</v>
      </c>
      <c r="K237" s="157">
        <f t="shared" si="52"/>
        <v>42</v>
      </c>
      <c r="L237" s="158">
        <f t="shared" si="53"/>
        <v>0.20388349514563106</v>
      </c>
      <c r="M237" s="153" t="s">
        <v>580</v>
      </c>
      <c r="N237" s="159">
        <v>44214</v>
      </c>
      <c r="O237" s="1"/>
      <c r="P237" s="1"/>
      <c r="Q237" s="228"/>
      <c r="R237" s="1"/>
      <c r="S237" s="6" t="s">
        <v>771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1">
        <v>156</v>
      </c>
      <c r="B238" s="182">
        <v>44140</v>
      </c>
      <c r="C238" s="182"/>
      <c r="D238" s="183" t="s">
        <v>144</v>
      </c>
      <c r="E238" s="184" t="s">
        <v>577</v>
      </c>
      <c r="F238" s="184">
        <v>182.5</v>
      </c>
      <c r="G238" s="184"/>
      <c r="H238" s="184">
        <v>248</v>
      </c>
      <c r="I238" s="186">
        <v>248</v>
      </c>
      <c r="J238" s="156" t="s">
        <v>664</v>
      </c>
      <c r="K238" s="157">
        <f t="shared" si="52"/>
        <v>65.5</v>
      </c>
      <c r="L238" s="158">
        <f t="shared" si="53"/>
        <v>0.35890410958904112</v>
      </c>
      <c r="M238" s="153" t="s">
        <v>580</v>
      </c>
      <c r="N238" s="159">
        <v>44214</v>
      </c>
      <c r="O238" s="1"/>
      <c r="P238" s="1"/>
      <c r="Q238" s="228"/>
      <c r="R238" s="1"/>
      <c r="S238" s="6" t="s">
        <v>771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1">
        <v>157</v>
      </c>
      <c r="B239" s="182">
        <v>44140</v>
      </c>
      <c r="C239" s="182"/>
      <c r="D239" s="183" t="s">
        <v>345</v>
      </c>
      <c r="E239" s="184" t="s">
        <v>577</v>
      </c>
      <c r="F239" s="184">
        <v>247.5</v>
      </c>
      <c r="G239" s="184"/>
      <c r="H239" s="184">
        <v>320</v>
      </c>
      <c r="I239" s="186">
        <v>320</v>
      </c>
      <c r="J239" s="156" t="s">
        <v>664</v>
      </c>
      <c r="K239" s="157">
        <f t="shared" si="52"/>
        <v>72.5</v>
      </c>
      <c r="L239" s="158">
        <f t="shared" si="53"/>
        <v>0.29292929292929293</v>
      </c>
      <c r="M239" s="153" t="s">
        <v>580</v>
      </c>
      <c r="N239" s="159">
        <v>44323</v>
      </c>
      <c r="O239" s="1"/>
      <c r="P239" s="1"/>
      <c r="Q239" s="228"/>
      <c r="R239" s="1"/>
      <c r="S239" s="6" t="s">
        <v>771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1">
        <v>158</v>
      </c>
      <c r="B240" s="182">
        <v>44140</v>
      </c>
      <c r="C240" s="182"/>
      <c r="D240" s="183" t="s">
        <v>203</v>
      </c>
      <c r="E240" s="184" t="s">
        <v>577</v>
      </c>
      <c r="F240" s="154">
        <v>925</v>
      </c>
      <c r="G240" s="184"/>
      <c r="H240" s="184">
        <v>1095</v>
      </c>
      <c r="I240" s="186">
        <v>1093</v>
      </c>
      <c r="J240" s="156" t="s">
        <v>806</v>
      </c>
      <c r="K240" s="157">
        <f t="shared" si="52"/>
        <v>170</v>
      </c>
      <c r="L240" s="158">
        <f t="shared" si="53"/>
        <v>0.18378378378378379</v>
      </c>
      <c r="M240" s="153" t="s">
        <v>580</v>
      </c>
      <c r="N240" s="159">
        <v>44201</v>
      </c>
      <c r="O240" s="1"/>
      <c r="P240" s="1"/>
      <c r="Q240" s="228"/>
      <c r="R240" s="1"/>
      <c r="S240" s="6" t="s">
        <v>771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1">
        <v>159</v>
      </c>
      <c r="B241" s="182">
        <v>44140</v>
      </c>
      <c r="C241" s="182"/>
      <c r="D241" s="183" t="s">
        <v>363</v>
      </c>
      <c r="E241" s="184" t="s">
        <v>577</v>
      </c>
      <c r="F241" s="154">
        <v>332.5</v>
      </c>
      <c r="G241" s="184"/>
      <c r="H241" s="184">
        <v>393</v>
      </c>
      <c r="I241" s="186">
        <v>406</v>
      </c>
      <c r="J241" s="156" t="s">
        <v>807</v>
      </c>
      <c r="K241" s="157">
        <f t="shared" si="52"/>
        <v>60.5</v>
      </c>
      <c r="L241" s="158">
        <f t="shared" si="53"/>
        <v>0.18195488721804512</v>
      </c>
      <c r="M241" s="153" t="s">
        <v>580</v>
      </c>
      <c r="N241" s="159">
        <v>44256</v>
      </c>
      <c r="O241" s="1"/>
      <c r="P241" s="1"/>
      <c r="Q241" s="228"/>
      <c r="R241" s="1"/>
      <c r="S241" s="6" t="s">
        <v>771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1">
        <v>160</v>
      </c>
      <c r="B242" s="182">
        <v>44141</v>
      </c>
      <c r="C242" s="182"/>
      <c r="D242" s="183" t="s">
        <v>480</v>
      </c>
      <c r="E242" s="184" t="s">
        <v>577</v>
      </c>
      <c r="F242" s="154">
        <v>231</v>
      </c>
      <c r="G242" s="184"/>
      <c r="H242" s="184">
        <v>281</v>
      </c>
      <c r="I242" s="186">
        <v>281</v>
      </c>
      <c r="J242" s="156" t="s">
        <v>664</v>
      </c>
      <c r="K242" s="157">
        <f t="shared" si="52"/>
        <v>50</v>
      </c>
      <c r="L242" s="158">
        <f t="shared" si="53"/>
        <v>0.21645021645021645</v>
      </c>
      <c r="M242" s="153" t="s">
        <v>580</v>
      </c>
      <c r="N242" s="159">
        <v>44358</v>
      </c>
      <c r="O242" s="1"/>
      <c r="P242" s="1"/>
      <c r="Q242" s="228"/>
      <c r="R242" s="1"/>
      <c r="S242" s="6" t="s">
        <v>771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1">
        <v>161</v>
      </c>
      <c r="B243" s="182">
        <v>44187</v>
      </c>
      <c r="C243" s="182"/>
      <c r="D243" s="183" t="s">
        <v>808</v>
      </c>
      <c r="E243" s="184" t="s">
        <v>577</v>
      </c>
      <c r="F243" s="154">
        <v>190</v>
      </c>
      <c r="G243" s="184"/>
      <c r="H243" s="184">
        <v>239</v>
      </c>
      <c r="I243" s="186">
        <v>239</v>
      </c>
      <c r="J243" s="156" t="s">
        <v>809</v>
      </c>
      <c r="K243" s="157">
        <f t="shared" si="52"/>
        <v>49</v>
      </c>
      <c r="L243" s="158">
        <f t="shared" si="53"/>
        <v>0.25789473684210529</v>
      </c>
      <c r="M243" s="153" t="s">
        <v>580</v>
      </c>
      <c r="N243" s="159">
        <v>44844</v>
      </c>
      <c r="O243" s="1"/>
      <c r="P243" s="1"/>
      <c r="Q243" s="228"/>
      <c r="R243" s="1"/>
      <c r="S243" s="6" t="s">
        <v>771</v>
      </c>
    </row>
    <row r="244" spans="1:27" ht="12.75" customHeight="1">
      <c r="A244" s="181">
        <v>162</v>
      </c>
      <c r="B244" s="182">
        <v>44258</v>
      </c>
      <c r="C244" s="182"/>
      <c r="D244" s="183" t="s">
        <v>804</v>
      </c>
      <c r="E244" s="184" t="s">
        <v>577</v>
      </c>
      <c r="F244" s="154">
        <v>495</v>
      </c>
      <c r="G244" s="184"/>
      <c r="H244" s="184">
        <v>595</v>
      </c>
      <c r="I244" s="186">
        <v>590</v>
      </c>
      <c r="J244" s="156" t="s">
        <v>600</v>
      </c>
      <c r="K244" s="157">
        <f t="shared" si="52"/>
        <v>100</v>
      </c>
      <c r="L244" s="158">
        <f t="shared" si="53"/>
        <v>0.20202020202020202</v>
      </c>
      <c r="M244" s="153" t="s">
        <v>580</v>
      </c>
      <c r="N244" s="159">
        <v>44589</v>
      </c>
      <c r="O244" s="1"/>
      <c r="P244" s="1"/>
      <c r="Q244" s="228"/>
      <c r="S244" s="6" t="s">
        <v>771</v>
      </c>
    </row>
    <row r="245" spans="1:27" ht="12.75" customHeight="1">
      <c r="A245" s="181">
        <v>163</v>
      </c>
      <c r="B245" s="182">
        <v>44274</v>
      </c>
      <c r="C245" s="182"/>
      <c r="D245" s="183" t="s">
        <v>363</v>
      </c>
      <c r="E245" s="184" t="s">
        <v>577</v>
      </c>
      <c r="F245" s="154">
        <v>355</v>
      </c>
      <c r="G245" s="184"/>
      <c r="H245" s="184">
        <v>422.5</v>
      </c>
      <c r="I245" s="186">
        <v>420</v>
      </c>
      <c r="J245" s="156" t="s">
        <v>810</v>
      </c>
      <c r="K245" s="157">
        <f t="shared" si="52"/>
        <v>67.5</v>
      </c>
      <c r="L245" s="158">
        <f t="shared" si="53"/>
        <v>0.19014084507042253</v>
      </c>
      <c r="M245" s="153" t="s">
        <v>580</v>
      </c>
      <c r="N245" s="159">
        <v>44361</v>
      </c>
      <c r="O245" s="1"/>
      <c r="S245" s="199" t="s">
        <v>771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1">
        <v>164</v>
      </c>
      <c r="B246" s="182">
        <v>44295</v>
      </c>
      <c r="C246" s="182"/>
      <c r="D246" s="183" t="s">
        <v>326</v>
      </c>
      <c r="E246" s="184" t="s">
        <v>577</v>
      </c>
      <c r="F246" s="154">
        <v>555</v>
      </c>
      <c r="G246" s="184"/>
      <c r="H246" s="184">
        <v>663</v>
      </c>
      <c r="I246" s="186">
        <v>663</v>
      </c>
      <c r="J246" s="156" t="s">
        <v>811</v>
      </c>
      <c r="K246" s="157">
        <f t="shared" si="52"/>
        <v>108</v>
      </c>
      <c r="L246" s="158">
        <f t="shared" si="53"/>
        <v>0.19459459459459461</v>
      </c>
      <c r="M246" s="153" t="s">
        <v>580</v>
      </c>
      <c r="N246" s="159">
        <v>44321</v>
      </c>
      <c r="O246" s="1"/>
      <c r="P246" s="1"/>
      <c r="Q246" s="228"/>
      <c r="R246" s="1"/>
      <c r="S246" s="199" t="s">
        <v>771</v>
      </c>
    </row>
    <row r="247" spans="1:27" ht="12.75" customHeight="1">
      <c r="A247" s="181">
        <v>165</v>
      </c>
      <c r="B247" s="182">
        <v>44308</v>
      </c>
      <c r="C247" s="182"/>
      <c r="D247" s="183" t="s">
        <v>775</v>
      </c>
      <c r="E247" s="184" t="s">
        <v>577</v>
      </c>
      <c r="F247" s="154">
        <v>126.5</v>
      </c>
      <c r="G247" s="184"/>
      <c r="H247" s="184">
        <v>155</v>
      </c>
      <c r="I247" s="186">
        <v>155</v>
      </c>
      <c r="J247" s="156" t="s">
        <v>664</v>
      </c>
      <c r="K247" s="157">
        <f t="shared" si="52"/>
        <v>28.5</v>
      </c>
      <c r="L247" s="158">
        <f t="shared" si="53"/>
        <v>0.22529644268774704</v>
      </c>
      <c r="M247" s="153" t="s">
        <v>580</v>
      </c>
      <c r="N247" s="159">
        <v>44362</v>
      </c>
      <c r="O247" s="1"/>
      <c r="S247" s="199" t="s">
        <v>771</v>
      </c>
    </row>
    <row r="248" spans="1:27" ht="12.75" customHeight="1">
      <c r="A248" s="160">
        <v>166</v>
      </c>
      <c r="B248" s="191">
        <v>44368</v>
      </c>
      <c r="C248" s="191"/>
      <c r="D248" s="162" t="s">
        <v>812</v>
      </c>
      <c r="E248" s="164" t="s">
        <v>577</v>
      </c>
      <c r="F248" s="192">
        <v>287.5</v>
      </c>
      <c r="G248" s="164"/>
      <c r="H248" s="164">
        <v>245</v>
      </c>
      <c r="I248" s="165">
        <v>344</v>
      </c>
      <c r="J248" s="166" t="s">
        <v>813</v>
      </c>
      <c r="K248" s="167">
        <f t="shared" si="52"/>
        <v>-42.5</v>
      </c>
      <c r="L248" s="168">
        <f t="shared" si="53"/>
        <v>-0.14782608695652175</v>
      </c>
      <c r="M248" s="164" t="s">
        <v>590</v>
      </c>
      <c r="N248" s="161">
        <v>44508</v>
      </c>
      <c r="O248" s="1"/>
      <c r="S248" s="199" t="s">
        <v>771</v>
      </c>
    </row>
    <row r="249" spans="1:27" ht="12.75" customHeight="1">
      <c r="A249" s="181">
        <v>167</v>
      </c>
      <c r="B249" s="182">
        <v>44368</v>
      </c>
      <c r="C249" s="182"/>
      <c r="D249" s="183" t="s">
        <v>480</v>
      </c>
      <c r="E249" s="184" t="s">
        <v>577</v>
      </c>
      <c r="F249" s="154">
        <v>241</v>
      </c>
      <c r="G249" s="184"/>
      <c r="H249" s="184">
        <v>298</v>
      </c>
      <c r="I249" s="186">
        <v>320</v>
      </c>
      <c r="J249" s="156" t="s">
        <v>664</v>
      </c>
      <c r="K249" s="157">
        <f t="shared" si="52"/>
        <v>57</v>
      </c>
      <c r="L249" s="158">
        <f t="shared" si="53"/>
        <v>0.23651452282157676</v>
      </c>
      <c r="M249" s="153" t="s">
        <v>580</v>
      </c>
      <c r="N249" s="159">
        <v>44802</v>
      </c>
      <c r="O249" s="37"/>
      <c r="S249" s="199" t="s">
        <v>771</v>
      </c>
    </row>
    <row r="250" spans="1:27" ht="12.75" customHeight="1">
      <c r="A250" s="181">
        <v>168</v>
      </c>
      <c r="B250" s="182">
        <v>44406</v>
      </c>
      <c r="C250" s="182"/>
      <c r="D250" s="183" t="s">
        <v>775</v>
      </c>
      <c r="E250" s="184" t="s">
        <v>577</v>
      </c>
      <c r="F250" s="154">
        <v>162.5</v>
      </c>
      <c r="G250" s="184"/>
      <c r="H250" s="184">
        <v>200</v>
      </c>
      <c r="I250" s="186">
        <v>200</v>
      </c>
      <c r="J250" s="156" t="s">
        <v>664</v>
      </c>
      <c r="K250" s="157">
        <f t="shared" si="52"/>
        <v>37.5</v>
      </c>
      <c r="L250" s="158">
        <f t="shared" si="53"/>
        <v>0.23076923076923078</v>
      </c>
      <c r="M250" s="153" t="s">
        <v>580</v>
      </c>
      <c r="N250" s="159">
        <v>44802</v>
      </c>
      <c r="O250" s="1"/>
      <c r="S250" s="199" t="s">
        <v>771</v>
      </c>
    </row>
    <row r="251" spans="1:27" ht="12.75" customHeight="1">
      <c r="A251" s="181">
        <v>169</v>
      </c>
      <c r="B251" s="182">
        <v>44462</v>
      </c>
      <c r="C251" s="182"/>
      <c r="D251" s="183" t="s">
        <v>438</v>
      </c>
      <c r="E251" s="184" t="s">
        <v>577</v>
      </c>
      <c r="F251" s="154">
        <v>1235</v>
      </c>
      <c r="G251" s="184"/>
      <c r="H251" s="184">
        <v>1505</v>
      </c>
      <c r="I251" s="186">
        <v>1500</v>
      </c>
      <c r="J251" s="156" t="s">
        <v>664</v>
      </c>
      <c r="K251" s="157">
        <f t="shared" si="52"/>
        <v>270</v>
      </c>
      <c r="L251" s="158">
        <f t="shared" si="53"/>
        <v>0.21862348178137653</v>
      </c>
      <c r="M251" s="153" t="s">
        <v>580</v>
      </c>
      <c r="N251" s="159">
        <v>44564</v>
      </c>
      <c r="O251" s="1"/>
      <c r="S251" s="199" t="s">
        <v>771</v>
      </c>
    </row>
    <row r="252" spans="1:27" ht="12.75" customHeight="1">
      <c r="A252" s="181">
        <v>170</v>
      </c>
      <c r="B252" s="182">
        <v>44480</v>
      </c>
      <c r="C252" s="182"/>
      <c r="D252" s="183" t="s">
        <v>814</v>
      </c>
      <c r="E252" s="184" t="s">
        <v>577</v>
      </c>
      <c r="F252" s="154">
        <v>58.75</v>
      </c>
      <c r="G252" s="184"/>
      <c r="H252" s="184">
        <v>64.25</v>
      </c>
      <c r="I252" s="186"/>
      <c r="J252" s="156" t="s">
        <v>664</v>
      </c>
      <c r="K252" s="157">
        <f t="shared" ref="K252" si="54">H252-F252</f>
        <v>5.5</v>
      </c>
      <c r="L252" s="158">
        <f t="shared" ref="L252" si="55">K252/F252</f>
        <v>9.3617021276595741E-2</v>
      </c>
      <c r="M252" s="153" t="s">
        <v>580</v>
      </c>
      <c r="N252" s="159">
        <v>45322</v>
      </c>
      <c r="O252" s="37"/>
      <c r="S252" s="199" t="s">
        <v>771</v>
      </c>
    </row>
    <row r="253" spans="1:27" ht="12.75" customHeight="1">
      <c r="A253" s="150">
        <v>171</v>
      </c>
      <c r="B253" s="151">
        <v>44481</v>
      </c>
      <c r="C253" s="151"/>
      <c r="D253" s="152" t="s">
        <v>278</v>
      </c>
      <c r="E253" s="153" t="s">
        <v>577</v>
      </c>
      <c r="F253" s="154">
        <v>315</v>
      </c>
      <c r="G253" s="153"/>
      <c r="H253" s="153">
        <v>335</v>
      </c>
      <c r="I253" s="155">
        <v>380</v>
      </c>
      <c r="J253" s="156" t="s">
        <v>865</v>
      </c>
      <c r="K253" s="157">
        <f t="shared" ref="K253" si="56">H253-F253</f>
        <v>20</v>
      </c>
      <c r="L253" s="158">
        <f t="shared" ref="L253" si="57">K253/F253</f>
        <v>6.3492063492063489E-2</v>
      </c>
      <c r="M253" s="153" t="s">
        <v>580</v>
      </c>
      <c r="N253" s="159">
        <v>45297</v>
      </c>
      <c r="O253" s="37"/>
      <c r="S253" s="199" t="s">
        <v>771</v>
      </c>
    </row>
    <row r="254" spans="1:27" ht="12.75" customHeight="1">
      <c r="A254" s="150">
        <v>172</v>
      </c>
      <c r="B254" s="151">
        <v>44481</v>
      </c>
      <c r="C254" s="151"/>
      <c r="D254" s="152" t="s">
        <v>815</v>
      </c>
      <c r="E254" s="153" t="s">
        <v>577</v>
      </c>
      <c r="F254" s="154">
        <v>45.5</v>
      </c>
      <c r="G254" s="153"/>
      <c r="H254" s="153">
        <v>56.5</v>
      </c>
      <c r="I254" s="155">
        <v>56</v>
      </c>
      <c r="J254" s="156" t="s">
        <v>664</v>
      </c>
      <c r="K254" s="157">
        <f t="shared" ref="K254:K255" si="58">H254-F254</f>
        <v>11</v>
      </c>
      <c r="L254" s="158">
        <f t="shared" ref="L254:L255" si="59">K254/F254</f>
        <v>0.24175824175824176</v>
      </c>
      <c r="M254" s="153" t="s">
        <v>580</v>
      </c>
      <c r="N254" s="159">
        <v>44881</v>
      </c>
      <c r="O254" s="37"/>
      <c r="S254" s="199"/>
    </row>
    <row r="255" spans="1:27" ht="12.75" customHeight="1">
      <c r="A255" s="150">
        <v>173</v>
      </c>
      <c r="B255" s="151">
        <v>44551</v>
      </c>
      <c r="C255" s="151"/>
      <c r="D255" s="152" t="s">
        <v>131</v>
      </c>
      <c r="E255" s="153" t="s">
        <v>577</v>
      </c>
      <c r="F255" s="154">
        <v>2300</v>
      </c>
      <c r="G255" s="153"/>
      <c r="H255" s="153">
        <f>(2820+2200)/2</f>
        <v>2510</v>
      </c>
      <c r="I255" s="155">
        <v>3000</v>
      </c>
      <c r="J255" s="156" t="s">
        <v>816</v>
      </c>
      <c r="K255" s="157">
        <f t="shared" si="58"/>
        <v>210</v>
      </c>
      <c r="L255" s="158">
        <f t="shared" si="59"/>
        <v>9.1304347826086957E-2</v>
      </c>
      <c r="M255" s="153" t="s">
        <v>580</v>
      </c>
      <c r="N255" s="159">
        <v>44649</v>
      </c>
      <c r="O255" s="1"/>
      <c r="S255" s="199"/>
    </row>
    <row r="256" spans="1:27" ht="12.75" customHeight="1">
      <c r="A256" s="150">
        <v>174</v>
      </c>
      <c r="B256" s="151">
        <v>44606</v>
      </c>
      <c r="C256" s="151"/>
      <c r="D256" s="152" t="s">
        <v>428</v>
      </c>
      <c r="E256" s="153" t="s">
        <v>577</v>
      </c>
      <c r="F256" s="154">
        <v>635</v>
      </c>
      <c r="G256" s="153"/>
      <c r="H256" s="153">
        <v>700</v>
      </c>
      <c r="I256" s="155">
        <v>764</v>
      </c>
      <c r="J256" s="156" t="s">
        <v>845</v>
      </c>
      <c r="K256" s="157">
        <f t="shared" ref="K256" si="60">H256-F256</f>
        <v>65</v>
      </c>
      <c r="L256" s="158">
        <f t="shared" ref="L256" si="61">K256/F256</f>
        <v>0.10236220472440945</v>
      </c>
      <c r="M256" s="153" t="s">
        <v>580</v>
      </c>
      <c r="N256" s="159">
        <v>45159</v>
      </c>
      <c r="O256" s="37"/>
      <c r="S256" s="199"/>
    </row>
    <row r="257" spans="1:39" ht="12.75" customHeight="1">
      <c r="A257" s="150">
        <v>175</v>
      </c>
      <c r="B257" s="151">
        <v>44613</v>
      </c>
      <c r="C257" s="151"/>
      <c r="D257" s="152" t="s">
        <v>438</v>
      </c>
      <c r="E257" s="153" t="s">
        <v>577</v>
      </c>
      <c r="F257" s="154">
        <v>1255</v>
      </c>
      <c r="G257" s="153"/>
      <c r="H257" s="153">
        <v>1515</v>
      </c>
      <c r="I257" s="155">
        <v>1510</v>
      </c>
      <c r="J257" s="156" t="s">
        <v>664</v>
      </c>
      <c r="K257" s="157">
        <f>H257-F257</f>
        <v>260</v>
      </c>
      <c r="L257" s="158">
        <f>K257/F257</f>
        <v>0.20717131474103587</v>
      </c>
      <c r="M257" s="153" t="s">
        <v>580</v>
      </c>
      <c r="N257" s="159">
        <v>44834</v>
      </c>
      <c r="O257" s="37"/>
      <c r="S257" s="199"/>
    </row>
    <row r="258" spans="1:39" ht="12.75" customHeight="1">
      <c r="A258">
        <v>176</v>
      </c>
      <c r="B258" s="201">
        <v>44670</v>
      </c>
      <c r="C258" s="201"/>
      <c r="D258" s="53" t="s">
        <v>540</v>
      </c>
      <c r="E258" s="202" t="s">
        <v>577</v>
      </c>
      <c r="F258" s="51" t="s">
        <v>817</v>
      </c>
      <c r="G258" s="51"/>
      <c r="H258" s="51"/>
      <c r="I258" s="51">
        <v>553</v>
      </c>
      <c r="J258" s="51" t="s">
        <v>578</v>
      </c>
      <c r="K258" s="51"/>
      <c r="L258" s="51"/>
      <c r="M258" s="51"/>
      <c r="N258" s="51"/>
      <c r="O258" s="37"/>
      <c r="S258" s="199"/>
    </row>
    <row r="259" spans="1:39" ht="12.75" customHeight="1">
      <c r="A259" s="181">
        <v>177</v>
      </c>
      <c r="B259" s="182">
        <v>44746</v>
      </c>
      <c r="C259" s="182"/>
      <c r="D259" s="183" t="s">
        <v>818</v>
      </c>
      <c r="E259" s="184" t="s">
        <v>577</v>
      </c>
      <c r="F259" s="184">
        <v>207.5</v>
      </c>
      <c r="G259" s="184"/>
      <c r="H259" s="184">
        <v>254</v>
      </c>
      <c r="I259" s="186">
        <v>254</v>
      </c>
      <c r="J259" s="156" t="s">
        <v>664</v>
      </c>
      <c r="K259" s="157">
        <f t="shared" ref="K259:K261" si="62">H259-F259</f>
        <v>46.5</v>
      </c>
      <c r="L259" s="158">
        <f t="shared" ref="L259:L261" si="63">K259/F259</f>
        <v>0.22409638554216868</v>
      </c>
      <c r="M259" s="153" t="s">
        <v>580</v>
      </c>
      <c r="N259" s="159">
        <v>44792</v>
      </c>
      <c r="O259" s="1"/>
      <c r="S259" s="199"/>
    </row>
    <row r="260" spans="1:39" ht="12.75" customHeight="1">
      <c r="A260" s="181">
        <v>178</v>
      </c>
      <c r="B260" s="182">
        <v>44775</v>
      </c>
      <c r="C260" s="182"/>
      <c r="D260" s="183" t="s">
        <v>482</v>
      </c>
      <c r="E260" s="184" t="s">
        <v>577</v>
      </c>
      <c r="F260" s="184">
        <v>31.25</v>
      </c>
      <c r="G260" s="184"/>
      <c r="H260" s="184">
        <v>38.75</v>
      </c>
      <c r="I260" s="186">
        <v>38</v>
      </c>
      <c r="J260" s="156" t="s">
        <v>664</v>
      </c>
      <c r="K260" s="157">
        <f t="shared" si="62"/>
        <v>7.5</v>
      </c>
      <c r="L260" s="158">
        <f t="shared" si="63"/>
        <v>0.24</v>
      </c>
      <c r="M260" s="153" t="s">
        <v>580</v>
      </c>
      <c r="N260" s="159">
        <v>44844</v>
      </c>
      <c r="O260" s="37"/>
      <c r="S260" s="54"/>
    </row>
    <row r="261" spans="1:39" ht="12.75" customHeight="1">
      <c r="A261" s="181">
        <v>179</v>
      </c>
      <c r="B261" s="182">
        <v>44841</v>
      </c>
      <c r="C261" s="182"/>
      <c r="D261" s="183" t="s">
        <v>819</v>
      </c>
      <c r="E261" s="184" t="s">
        <v>577</v>
      </c>
      <c r="F261" s="154">
        <v>665</v>
      </c>
      <c r="G261" s="184"/>
      <c r="H261" s="184">
        <v>807.5</v>
      </c>
      <c r="I261" s="186">
        <v>840</v>
      </c>
      <c r="J261" s="156" t="s">
        <v>816</v>
      </c>
      <c r="K261" s="157">
        <f t="shared" si="62"/>
        <v>142.5</v>
      </c>
      <c r="L261" s="158">
        <f t="shared" si="63"/>
        <v>0.21428571428571427</v>
      </c>
      <c r="M261" s="153" t="s">
        <v>580</v>
      </c>
      <c r="N261" s="159">
        <v>45097</v>
      </c>
      <c r="O261" s="37"/>
      <c r="S261" s="54"/>
    </row>
    <row r="262" spans="1:39" ht="12.75" customHeight="1">
      <c r="A262" s="181">
        <v>180</v>
      </c>
      <c r="B262" s="182">
        <v>44844</v>
      </c>
      <c r="C262" s="182"/>
      <c r="D262" s="183" t="s">
        <v>430</v>
      </c>
      <c r="E262" s="184" t="s">
        <v>577</v>
      </c>
      <c r="F262" s="154">
        <v>227.5</v>
      </c>
      <c r="G262" s="184"/>
      <c r="H262" s="184">
        <v>270</v>
      </c>
      <c r="I262" s="186">
        <v>291</v>
      </c>
      <c r="J262" s="156" t="s">
        <v>847</v>
      </c>
      <c r="K262" s="157">
        <f t="shared" ref="K262" si="64">H262-F262</f>
        <v>42.5</v>
      </c>
      <c r="L262" s="158">
        <f t="shared" ref="L262" si="65">K262/F262</f>
        <v>0.18681318681318682</v>
      </c>
      <c r="M262" s="153" t="s">
        <v>580</v>
      </c>
      <c r="N262" s="159">
        <v>45160</v>
      </c>
      <c r="O262" s="37"/>
      <c r="R262" s="37"/>
      <c r="S262" s="54"/>
    </row>
    <row r="263" spans="1:39" ht="12.75" customHeight="1">
      <c r="A263" s="181">
        <v>181</v>
      </c>
      <c r="B263" s="182">
        <v>44845</v>
      </c>
      <c r="C263" s="182"/>
      <c r="D263" s="183" t="s">
        <v>428</v>
      </c>
      <c r="E263" s="184" t="s">
        <v>577</v>
      </c>
      <c r="F263" s="154">
        <v>555</v>
      </c>
      <c r="G263" s="184"/>
      <c r="H263" s="184">
        <v>700</v>
      </c>
      <c r="I263" s="186">
        <v>765</v>
      </c>
      <c r="J263" s="156" t="s">
        <v>846</v>
      </c>
      <c r="K263" s="157">
        <f t="shared" ref="K263" si="66">H263-F263</f>
        <v>145</v>
      </c>
      <c r="L263" s="158">
        <f t="shared" ref="L263" si="67">K263/F263</f>
        <v>0.26126126126126126</v>
      </c>
      <c r="M263" s="153" t="s">
        <v>580</v>
      </c>
      <c r="N263" s="159">
        <v>45159</v>
      </c>
      <c r="O263" s="37"/>
      <c r="R263" s="37"/>
      <c r="S263" s="54"/>
    </row>
    <row r="264" spans="1:39" ht="12.75" customHeight="1">
      <c r="A264" s="181">
        <v>182</v>
      </c>
      <c r="B264" s="182">
        <v>44981</v>
      </c>
      <c r="C264" s="182"/>
      <c r="D264" s="183" t="s">
        <v>445</v>
      </c>
      <c r="E264" s="184" t="s">
        <v>577</v>
      </c>
      <c r="F264" s="154">
        <v>1675</v>
      </c>
      <c r="G264" s="184"/>
      <c r="H264" s="184">
        <v>2080</v>
      </c>
      <c r="I264" s="186">
        <v>2080</v>
      </c>
      <c r="J264" s="156" t="s">
        <v>664</v>
      </c>
      <c r="K264" s="157">
        <f t="shared" ref="K264:K269" si="68">H264-F264</f>
        <v>405</v>
      </c>
      <c r="L264" s="158">
        <f t="shared" ref="L264:L269" si="69">K264/F264</f>
        <v>0.2417910447761194</v>
      </c>
      <c r="M264" s="153" t="s">
        <v>580</v>
      </c>
      <c r="N264" s="159">
        <v>45119</v>
      </c>
      <c r="O264" s="37"/>
      <c r="S264" s="54" t="s">
        <v>843</v>
      </c>
    </row>
    <row r="265" spans="1:39" ht="12.75" customHeight="1">
      <c r="A265" s="181">
        <v>183</v>
      </c>
      <c r="B265" s="182">
        <v>44986</v>
      </c>
      <c r="C265" s="182"/>
      <c r="D265" s="183" t="s">
        <v>482</v>
      </c>
      <c r="E265" s="184" t="s">
        <v>577</v>
      </c>
      <c r="F265" s="154">
        <v>57.5</v>
      </c>
      <c r="G265" s="184"/>
      <c r="H265" s="184">
        <v>120</v>
      </c>
      <c r="I265" s="186">
        <v>120</v>
      </c>
      <c r="J265" s="156" t="s">
        <v>664</v>
      </c>
      <c r="K265" s="157">
        <f t="shared" si="68"/>
        <v>62.5</v>
      </c>
      <c r="L265" s="158">
        <f t="shared" si="69"/>
        <v>1.0869565217391304</v>
      </c>
      <c r="M265" s="153" t="s">
        <v>580</v>
      </c>
      <c r="N265" s="159">
        <v>45049</v>
      </c>
      <c r="O265" s="37"/>
      <c r="S265" s="54" t="s">
        <v>843</v>
      </c>
    </row>
    <row r="266" spans="1:39" ht="12.75" customHeight="1">
      <c r="A266" s="181">
        <v>184</v>
      </c>
      <c r="B266" s="182">
        <v>45008</v>
      </c>
      <c r="C266" s="182"/>
      <c r="D266" s="183" t="s">
        <v>499</v>
      </c>
      <c r="E266" s="184" t="s">
        <v>577</v>
      </c>
      <c r="F266" s="154">
        <v>2765</v>
      </c>
      <c r="G266" s="184"/>
      <c r="H266" s="184">
        <v>3547.5</v>
      </c>
      <c r="I266" s="186">
        <v>3523</v>
      </c>
      <c r="J266" s="156" t="s">
        <v>664</v>
      </c>
      <c r="K266" s="157">
        <f t="shared" si="68"/>
        <v>782.5</v>
      </c>
      <c r="L266" s="158">
        <f t="shared" si="69"/>
        <v>0.28300180831826399</v>
      </c>
      <c r="M266" s="153" t="s">
        <v>580</v>
      </c>
      <c r="N266" s="159">
        <v>45177</v>
      </c>
      <c r="O266" s="37"/>
      <c r="S266" s="54" t="s">
        <v>843</v>
      </c>
    </row>
    <row r="267" spans="1:39" ht="12.75" customHeight="1">
      <c r="A267" s="181">
        <v>185</v>
      </c>
      <c r="B267" s="182">
        <v>45027</v>
      </c>
      <c r="C267" s="182"/>
      <c r="D267" s="183" t="s">
        <v>820</v>
      </c>
      <c r="E267" s="184" t="s">
        <v>577</v>
      </c>
      <c r="F267" s="184">
        <v>460</v>
      </c>
      <c r="G267" s="184"/>
      <c r="H267" s="184">
        <v>825</v>
      </c>
      <c r="I267" s="186">
        <v>810</v>
      </c>
      <c r="J267" s="156" t="s">
        <v>664</v>
      </c>
      <c r="K267" s="157">
        <f t="shared" si="68"/>
        <v>365</v>
      </c>
      <c r="L267" s="158">
        <f t="shared" si="69"/>
        <v>0.79347826086956519</v>
      </c>
      <c r="M267" s="153" t="s">
        <v>580</v>
      </c>
      <c r="N267" s="159">
        <v>45155</v>
      </c>
      <c r="O267" s="37"/>
      <c r="S267" s="54" t="s">
        <v>843</v>
      </c>
    </row>
    <row r="268" spans="1:39" ht="12.75" customHeight="1">
      <c r="A268" s="181">
        <v>186</v>
      </c>
      <c r="B268" s="182">
        <v>45050</v>
      </c>
      <c r="C268" s="182"/>
      <c r="D268" s="183" t="s">
        <v>42</v>
      </c>
      <c r="E268" s="184" t="s">
        <v>577</v>
      </c>
      <c r="F268" s="184">
        <v>3630</v>
      </c>
      <c r="G268" s="184"/>
      <c r="H268" s="184">
        <v>5150</v>
      </c>
      <c r="I268" s="186">
        <v>5040</v>
      </c>
      <c r="J268" s="156" t="s">
        <v>664</v>
      </c>
      <c r="K268" s="157">
        <f t="shared" si="68"/>
        <v>1520</v>
      </c>
      <c r="L268" s="158">
        <f t="shared" si="69"/>
        <v>0.41873278236914602</v>
      </c>
      <c r="M268" s="153" t="s">
        <v>580</v>
      </c>
      <c r="N268" s="159">
        <v>45344</v>
      </c>
      <c r="O268" s="37"/>
      <c r="S268" s="54" t="s">
        <v>843</v>
      </c>
    </row>
    <row r="269" spans="1:39" ht="12.75" customHeight="1">
      <c r="A269" s="181">
        <v>187</v>
      </c>
      <c r="B269" s="182">
        <v>45075</v>
      </c>
      <c r="C269" s="182"/>
      <c r="D269" s="183" t="s">
        <v>821</v>
      </c>
      <c r="E269" s="184" t="s">
        <v>577</v>
      </c>
      <c r="F269" s="154">
        <v>585</v>
      </c>
      <c r="G269" s="184"/>
      <c r="H269" s="184">
        <v>732</v>
      </c>
      <c r="I269" s="186">
        <v>732</v>
      </c>
      <c r="J269" s="156" t="s">
        <v>664</v>
      </c>
      <c r="K269" s="157">
        <f t="shared" si="68"/>
        <v>147</v>
      </c>
      <c r="L269" s="158">
        <f t="shared" si="69"/>
        <v>0.25128205128205128</v>
      </c>
      <c r="M269" s="153" t="s">
        <v>580</v>
      </c>
      <c r="N269" s="159">
        <v>45152</v>
      </c>
      <c r="O269" s="37"/>
      <c r="R269" s="37"/>
      <c r="S269" s="54" t="s">
        <v>843</v>
      </c>
      <c r="U269" s="37"/>
      <c r="W269" s="37"/>
      <c r="X269" s="54"/>
      <c r="Z269" s="37"/>
      <c r="AB269" s="37"/>
      <c r="AC269" s="54"/>
      <c r="AE269" s="37"/>
      <c r="AG269" s="37"/>
      <c r="AH269" s="54"/>
      <c r="AJ269" s="37"/>
      <c r="AL269" s="37"/>
      <c r="AM269" s="54"/>
    </row>
    <row r="270" spans="1:39" ht="12.75" customHeight="1">
      <c r="A270" s="200">
        <v>188</v>
      </c>
      <c r="B270" s="201">
        <v>45078</v>
      </c>
      <c r="C270" s="53"/>
      <c r="D270" s="53" t="s">
        <v>529</v>
      </c>
      <c r="E270" s="202" t="s">
        <v>577</v>
      </c>
      <c r="F270" s="51" t="s">
        <v>822</v>
      </c>
      <c r="G270" s="51"/>
      <c r="H270" s="51"/>
      <c r="I270" s="51">
        <v>4300</v>
      </c>
      <c r="J270" s="51" t="s">
        <v>578</v>
      </c>
      <c r="K270" s="51"/>
      <c r="L270" s="51"/>
      <c r="M270" s="51"/>
      <c r="N270" s="51"/>
      <c r="O270" s="37"/>
      <c r="R270" s="37"/>
      <c r="S270" s="54" t="s">
        <v>843</v>
      </c>
      <c r="U270" s="37"/>
      <c r="W270" s="37"/>
      <c r="X270" s="54"/>
      <c r="Z270" s="37"/>
      <c r="AB270" s="37"/>
      <c r="AC270" s="54"/>
      <c r="AE270" s="37"/>
      <c r="AG270" s="37"/>
      <c r="AH270" s="54"/>
      <c r="AJ270" s="37"/>
      <c r="AL270" s="37"/>
      <c r="AM270" s="54"/>
    </row>
    <row r="271" spans="1:39" ht="12.75" customHeight="1">
      <c r="A271" s="181">
        <v>189</v>
      </c>
      <c r="B271" s="182">
        <v>45103</v>
      </c>
      <c r="C271" s="182"/>
      <c r="D271" s="183" t="s">
        <v>841</v>
      </c>
      <c r="E271" s="184" t="s">
        <v>577</v>
      </c>
      <c r="F271" s="154">
        <v>282.5</v>
      </c>
      <c r="G271" s="184"/>
      <c r="H271" s="184">
        <v>383</v>
      </c>
      <c r="I271" s="186">
        <v>383</v>
      </c>
      <c r="J271" s="156" t="s">
        <v>664</v>
      </c>
      <c r="K271" s="157">
        <f>H271-F271</f>
        <v>100.5</v>
      </c>
      <c r="L271" s="158">
        <f>K271/F271</f>
        <v>0.35575221238938054</v>
      </c>
      <c r="M271" s="153" t="s">
        <v>580</v>
      </c>
      <c r="N271" s="159">
        <v>45265</v>
      </c>
      <c r="O271" s="37"/>
      <c r="R271" s="37"/>
      <c r="S271" s="54" t="s">
        <v>843</v>
      </c>
      <c r="U271" s="37"/>
      <c r="W271" s="37"/>
      <c r="X271" s="54"/>
      <c r="Z271" s="37"/>
      <c r="AB271" s="37"/>
      <c r="AC271" s="54"/>
      <c r="AE271" s="37"/>
      <c r="AG271" s="37"/>
      <c r="AH271" s="54"/>
      <c r="AJ271" s="37"/>
      <c r="AL271" s="37"/>
      <c r="AM271" s="54"/>
    </row>
    <row r="272" spans="1:39" ht="12.75" customHeight="1">
      <c r="A272" s="181">
        <v>190</v>
      </c>
      <c r="B272" s="182">
        <v>45120</v>
      </c>
      <c r="C272" s="182"/>
      <c r="D272" s="183" t="s">
        <v>528</v>
      </c>
      <c r="E272" s="184" t="s">
        <v>577</v>
      </c>
      <c r="F272" s="154">
        <v>2312.5</v>
      </c>
      <c r="G272" s="184"/>
      <c r="H272" s="184">
        <v>2935</v>
      </c>
      <c r="I272" s="186">
        <v>2935</v>
      </c>
      <c r="J272" s="156" t="s">
        <v>664</v>
      </c>
      <c r="K272" s="157">
        <f>H272-F272</f>
        <v>622.5</v>
      </c>
      <c r="L272" s="158">
        <f>K272/F272</f>
        <v>0.26918918918918922</v>
      </c>
      <c r="M272" s="153" t="s">
        <v>580</v>
      </c>
      <c r="N272" s="159">
        <v>45177</v>
      </c>
      <c r="O272" s="37"/>
      <c r="R272" s="37"/>
      <c r="S272" s="54" t="s">
        <v>843</v>
      </c>
      <c r="U272" s="37"/>
      <c r="W272" s="37"/>
      <c r="X272" s="54"/>
      <c r="Z272" s="37"/>
      <c r="AB272" s="37"/>
      <c r="AC272" s="54"/>
      <c r="AE272" s="37"/>
      <c r="AG272" s="37"/>
      <c r="AH272" s="54"/>
      <c r="AJ272" s="37"/>
      <c r="AL272" s="37"/>
      <c r="AM272" s="54"/>
    </row>
    <row r="273" spans="1:39" ht="12.75" customHeight="1">
      <c r="A273" s="181">
        <v>191</v>
      </c>
      <c r="B273" s="182">
        <v>45125</v>
      </c>
      <c r="C273" s="182"/>
      <c r="D273" s="183" t="s">
        <v>203</v>
      </c>
      <c r="E273" s="184" t="s">
        <v>577</v>
      </c>
      <c r="F273" s="154">
        <v>3980</v>
      </c>
      <c r="G273" s="184"/>
      <c r="H273" s="184">
        <v>4895</v>
      </c>
      <c r="I273" s="186">
        <v>4895</v>
      </c>
      <c r="J273" s="156" t="s">
        <v>664</v>
      </c>
      <c r="K273" s="157">
        <f>H273-F273</f>
        <v>915</v>
      </c>
      <c r="L273" s="158">
        <f>K273/F273</f>
        <v>0.22989949748743718</v>
      </c>
      <c r="M273" s="153" t="s">
        <v>580</v>
      </c>
      <c r="N273" s="159">
        <v>45155</v>
      </c>
      <c r="O273" s="37"/>
      <c r="S273" s="54" t="s">
        <v>843</v>
      </c>
      <c r="U273" s="37"/>
      <c r="X273" s="54"/>
      <c r="Z273" s="37"/>
      <c r="AC273" s="54"/>
      <c r="AE273" s="37"/>
      <c r="AH273" s="54"/>
      <c r="AJ273" s="37"/>
      <c r="AM273" s="54"/>
    </row>
    <row r="274" spans="1:39" ht="12.75" customHeight="1">
      <c r="A274" s="181">
        <v>192</v>
      </c>
      <c r="B274" s="182">
        <v>45145</v>
      </c>
      <c r="C274" s="182"/>
      <c r="D274" s="183" t="s">
        <v>844</v>
      </c>
      <c r="E274" s="184" t="s">
        <v>577</v>
      </c>
      <c r="F274" s="154">
        <v>565</v>
      </c>
      <c r="G274" s="184"/>
      <c r="H274" s="184">
        <v>725</v>
      </c>
      <c r="I274" s="186">
        <v>725</v>
      </c>
      <c r="J274" s="156" t="s">
        <v>664</v>
      </c>
      <c r="K274" s="157">
        <f>H274-F274</f>
        <v>160</v>
      </c>
      <c r="L274" s="158">
        <f>K274/F274</f>
        <v>0.2831858407079646</v>
      </c>
      <c r="M274" s="153" t="s">
        <v>580</v>
      </c>
      <c r="N274" s="159">
        <v>45169</v>
      </c>
      <c r="O274" s="37"/>
      <c r="S274" s="54" t="s">
        <v>843</v>
      </c>
      <c r="U274" s="37"/>
      <c r="X274" s="54"/>
      <c r="Z274" s="37"/>
      <c r="AC274" s="54"/>
      <c r="AE274" s="37"/>
      <c r="AH274" s="54"/>
      <c r="AJ274" s="37"/>
      <c r="AM274" s="54"/>
    </row>
    <row r="275" spans="1:39" ht="12.75" customHeight="1">
      <c r="A275" s="267">
        <v>193</v>
      </c>
      <c r="B275" s="268">
        <v>45167</v>
      </c>
      <c r="C275" s="268"/>
      <c r="D275" s="269" t="s">
        <v>848</v>
      </c>
      <c r="E275" s="270" t="s">
        <v>577</v>
      </c>
      <c r="F275" s="154">
        <v>700</v>
      </c>
      <c r="G275" s="270"/>
      <c r="H275" s="270">
        <v>950</v>
      </c>
      <c r="I275" s="271">
        <v>950</v>
      </c>
      <c r="J275" s="272" t="s">
        <v>664</v>
      </c>
      <c r="K275" s="157">
        <f>H275-F275</f>
        <v>250</v>
      </c>
      <c r="L275" s="158">
        <f>K275/F275</f>
        <v>0.35714285714285715</v>
      </c>
      <c r="M275" s="153" t="s">
        <v>580</v>
      </c>
      <c r="N275" s="159">
        <v>45261</v>
      </c>
      <c r="O275" s="37"/>
      <c r="S275" s="54" t="s">
        <v>843</v>
      </c>
      <c r="U275" s="37"/>
      <c r="X275" s="54"/>
      <c r="Z275" s="37"/>
      <c r="AC275" s="54"/>
      <c r="AE275" s="37"/>
      <c r="AH275" s="54"/>
      <c r="AJ275" s="37"/>
      <c r="AM275" s="54"/>
    </row>
    <row r="276" spans="1:39" ht="12.75" customHeight="1">
      <c r="A276" s="200">
        <v>194</v>
      </c>
      <c r="B276" s="201">
        <v>45184</v>
      </c>
      <c r="C276" s="53"/>
      <c r="D276" s="53" t="s">
        <v>531</v>
      </c>
      <c r="E276" s="202" t="s">
        <v>577</v>
      </c>
      <c r="F276" s="51" t="s">
        <v>850</v>
      </c>
      <c r="G276" s="51"/>
      <c r="H276" s="51"/>
      <c r="I276" s="51">
        <v>480</v>
      </c>
      <c r="J276" s="51" t="s">
        <v>578</v>
      </c>
      <c r="K276" s="51"/>
      <c r="L276" s="51"/>
      <c r="M276" s="51"/>
      <c r="N276" s="51"/>
      <c r="O276" s="37"/>
      <c r="S276" s="54" t="s">
        <v>843</v>
      </c>
      <c r="U276" s="37"/>
      <c r="X276" s="54"/>
      <c r="Z276" s="37"/>
      <c r="AC276" s="54"/>
      <c r="AE276" s="37"/>
      <c r="AH276" s="54"/>
      <c r="AJ276" s="37"/>
      <c r="AM276" s="54"/>
    </row>
    <row r="277" spans="1:39" ht="12.75" customHeight="1">
      <c r="A277" s="200">
        <v>195</v>
      </c>
      <c r="B277" s="201">
        <v>45203</v>
      </c>
      <c r="C277" s="53"/>
      <c r="D277" s="53" t="s">
        <v>176</v>
      </c>
      <c r="E277" s="202" t="s">
        <v>577</v>
      </c>
      <c r="F277" s="51" t="s">
        <v>851</v>
      </c>
      <c r="G277" s="51"/>
      <c r="H277" s="51"/>
      <c r="I277" s="51">
        <v>1198</v>
      </c>
      <c r="J277" s="51" t="s">
        <v>578</v>
      </c>
      <c r="K277" s="51"/>
      <c r="L277" s="51"/>
      <c r="M277" s="51"/>
      <c r="N277" s="51"/>
      <c r="O277" s="37"/>
      <c r="S277" s="54" t="s">
        <v>855</v>
      </c>
      <c r="U277" s="37"/>
      <c r="X277" s="54"/>
      <c r="Z277" s="37"/>
      <c r="AC277" s="54"/>
      <c r="AE277" s="37"/>
      <c r="AH277" s="54"/>
      <c r="AJ277" s="37"/>
      <c r="AM277" s="54"/>
    </row>
    <row r="278" spans="1:39" ht="12.75" customHeight="1">
      <c r="A278" s="267">
        <v>196</v>
      </c>
      <c r="B278" s="268">
        <v>45216</v>
      </c>
      <c r="C278" s="268"/>
      <c r="D278" s="269" t="s">
        <v>107</v>
      </c>
      <c r="E278" s="270" t="s">
        <v>577</v>
      </c>
      <c r="F278" s="154">
        <v>5425</v>
      </c>
      <c r="G278" s="270"/>
      <c r="H278" s="270">
        <v>6880</v>
      </c>
      <c r="I278" s="271">
        <v>6870</v>
      </c>
      <c r="J278" s="272" t="s">
        <v>664</v>
      </c>
      <c r="K278" s="157">
        <f>H278-F278</f>
        <v>1455</v>
      </c>
      <c r="L278" s="158">
        <f>K278/F278</f>
        <v>0.26820276497695855</v>
      </c>
      <c r="M278" s="153" t="s">
        <v>580</v>
      </c>
      <c r="N278" s="159">
        <v>45342</v>
      </c>
      <c r="O278" s="37"/>
      <c r="S278" s="54" t="s">
        <v>855</v>
      </c>
      <c r="U278" s="37"/>
      <c r="X278" s="54"/>
      <c r="Z278" s="37"/>
      <c r="AC278" s="54"/>
      <c r="AE278" s="37"/>
      <c r="AH278" s="54"/>
      <c r="AJ278" s="37"/>
      <c r="AM278" s="54"/>
    </row>
    <row r="279" spans="1:39" ht="12.75" customHeight="1">
      <c r="A279" s="267">
        <v>197</v>
      </c>
      <c r="B279" s="268">
        <v>45216</v>
      </c>
      <c r="C279" s="268"/>
      <c r="D279" s="269" t="s">
        <v>852</v>
      </c>
      <c r="E279" s="270" t="s">
        <v>577</v>
      </c>
      <c r="F279" s="154">
        <v>1090</v>
      </c>
      <c r="G279" s="270"/>
      <c r="H279" s="270">
        <v>1415</v>
      </c>
      <c r="I279" s="271">
        <v>1415</v>
      </c>
      <c r="J279" s="272" t="s">
        <v>664</v>
      </c>
      <c r="K279" s="157">
        <f>H279-F279</f>
        <v>325</v>
      </c>
      <c r="L279" s="158">
        <f>K279/F279</f>
        <v>0.29816513761467889</v>
      </c>
      <c r="M279" s="153" t="s">
        <v>580</v>
      </c>
      <c r="N279" s="159">
        <v>45282</v>
      </c>
      <c r="O279" s="37"/>
      <c r="S279" s="54" t="s">
        <v>843</v>
      </c>
      <c r="U279" s="37"/>
      <c r="X279" s="54"/>
      <c r="Z279" s="37"/>
      <c r="AC279" s="54"/>
      <c r="AE279" s="37"/>
      <c r="AH279" s="54"/>
      <c r="AJ279" s="37"/>
      <c r="AM279" s="54"/>
    </row>
    <row r="280" spans="1:39" ht="12.75" customHeight="1">
      <c r="A280" s="267">
        <v>198</v>
      </c>
      <c r="B280" s="268">
        <v>45236</v>
      </c>
      <c r="C280" s="268"/>
      <c r="D280" s="269" t="s">
        <v>856</v>
      </c>
      <c r="E280" s="270" t="s">
        <v>577</v>
      </c>
      <c r="F280" s="154">
        <v>1270</v>
      </c>
      <c r="G280" s="270"/>
      <c r="H280" s="270">
        <v>1613</v>
      </c>
      <c r="I280" s="271">
        <v>1613</v>
      </c>
      <c r="J280" s="272" t="s">
        <v>664</v>
      </c>
      <c r="K280" s="157">
        <f>H280-F280</f>
        <v>343</v>
      </c>
      <c r="L280" s="158">
        <f>K280/F280</f>
        <v>0.27007874015748029</v>
      </c>
      <c r="M280" s="153" t="s">
        <v>580</v>
      </c>
      <c r="N280" s="159">
        <v>45246</v>
      </c>
      <c r="O280" s="37"/>
      <c r="S280" s="54" t="s">
        <v>855</v>
      </c>
      <c r="U280" s="37"/>
      <c r="X280" s="54"/>
      <c r="Z280" s="37"/>
      <c r="AC280" s="54"/>
      <c r="AE280" s="37"/>
      <c r="AH280" s="54"/>
      <c r="AJ280" s="37"/>
      <c r="AM280" s="54"/>
    </row>
    <row r="281" spans="1:39" ht="12.75" customHeight="1">
      <c r="A281" s="200">
        <v>199</v>
      </c>
      <c r="B281" s="201">
        <v>45251</v>
      </c>
      <c r="C281" s="53"/>
      <c r="D281" s="53" t="s">
        <v>857</v>
      </c>
      <c r="E281" s="202" t="s">
        <v>577</v>
      </c>
      <c r="F281" s="51" t="s">
        <v>858</v>
      </c>
      <c r="G281" s="51"/>
      <c r="H281" s="51"/>
      <c r="I281" s="51">
        <v>1490</v>
      </c>
      <c r="J281" s="51" t="s">
        <v>578</v>
      </c>
      <c r="K281" s="51"/>
      <c r="L281" s="51"/>
      <c r="M281" s="51"/>
      <c r="N281" s="51"/>
      <c r="O281" s="37"/>
      <c r="S281" s="54" t="s">
        <v>843</v>
      </c>
      <c r="U281" s="37"/>
      <c r="X281" s="54"/>
      <c r="Z281" s="37"/>
      <c r="AC281" s="54"/>
      <c r="AE281" s="37"/>
      <c r="AH281" s="54"/>
      <c r="AJ281" s="37"/>
      <c r="AM281" s="54"/>
    </row>
    <row r="282" spans="1:39" ht="12.75" customHeight="1">
      <c r="A282" s="200">
        <v>200</v>
      </c>
      <c r="B282" s="201">
        <v>45254</v>
      </c>
      <c r="C282" s="53"/>
      <c r="D282" s="53" t="s">
        <v>856</v>
      </c>
      <c r="E282" s="202" t="s">
        <v>577</v>
      </c>
      <c r="F282" s="51" t="s">
        <v>859</v>
      </c>
      <c r="G282" s="51"/>
      <c r="H282" s="51"/>
      <c r="I282" s="51">
        <v>1806</v>
      </c>
      <c r="J282" s="51" t="s">
        <v>578</v>
      </c>
      <c r="K282" s="51"/>
      <c r="L282" s="51"/>
      <c r="M282" s="51"/>
      <c r="N282" s="51"/>
      <c r="O282" s="37"/>
      <c r="S282" s="54" t="s">
        <v>855</v>
      </c>
      <c r="U282" s="37"/>
      <c r="X282" s="54"/>
      <c r="Z282" s="37"/>
      <c r="AC282" s="54"/>
      <c r="AE282" s="37"/>
      <c r="AH282" s="54"/>
      <c r="AJ282" s="37"/>
      <c r="AM282" s="54"/>
    </row>
    <row r="283" spans="1:39" ht="12.75" customHeight="1">
      <c r="A283" s="200">
        <v>201</v>
      </c>
      <c r="B283" s="201">
        <v>45265</v>
      </c>
      <c r="C283" s="53"/>
      <c r="D283" s="216" t="s">
        <v>532</v>
      </c>
      <c r="E283" s="202" t="s">
        <v>577</v>
      </c>
      <c r="F283" s="51" t="s">
        <v>861</v>
      </c>
      <c r="G283" s="51"/>
      <c r="I283" s="51">
        <v>558</v>
      </c>
      <c r="J283" s="51" t="s">
        <v>578</v>
      </c>
      <c r="K283" s="51"/>
      <c r="L283" s="51"/>
      <c r="M283" s="51"/>
      <c r="N283" s="51"/>
      <c r="O283" s="37"/>
      <c r="S283" s="54" t="s">
        <v>843</v>
      </c>
      <c r="U283" s="37"/>
      <c r="X283" s="54"/>
      <c r="Z283" s="37"/>
      <c r="AC283" s="54"/>
      <c r="AE283" s="37"/>
      <c r="AH283" s="54"/>
      <c r="AJ283" s="37"/>
      <c r="AM283" s="54"/>
    </row>
    <row r="284" spans="1:39" ht="12.75" customHeight="1">
      <c r="A284" s="267">
        <v>202</v>
      </c>
      <c r="B284" s="268">
        <v>45272</v>
      </c>
      <c r="C284" s="268"/>
      <c r="D284" s="269" t="s">
        <v>862</v>
      </c>
      <c r="E284" s="270" t="s">
        <v>577</v>
      </c>
      <c r="F284" s="154">
        <v>4225</v>
      </c>
      <c r="G284" s="270"/>
      <c r="H284" s="270">
        <v>5512</v>
      </c>
      <c r="I284" s="271">
        <v>5512</v>
      </c>
      <c r="J284" s="272" t="s">
        <v>664</v>
      </c>
      <c r="K284" s="157">
        <f>H284-F284</f>
        <v>1287</v>
      </c>
      <c r="L284" s="158">
        <f>K284/F284</f>
        <v>0.30461538461538462</v>
      </c>
      <c r="M284" s="153" t="s">
        <v>580</v>
      </c>
      <c r="N284" s="159">
        <v>45329</v>
      </c>
      <c r="O284" s="37"/>
      <c r="S284" s="54" t="s">
        <v>855</v>
      </c>
      <c r="U284" s="37"/>
      <c r="X284" s="54"/>
      <c r="Z284" s="37"/>
      <c r="AC284" s="54"/>
      <c r="AE284" s="37"/>
      <c r="AH284" s="54"/>
      <c r="AJ284" s="37"/>
      <c r="AM284" s="54"/>
    </row>
    <row r="285" spans="1:39" ht="12.75" customHeight="1">
      <c r="A285" s="200">
        <v>203</v>
      </c>
      <c r="B285" s="201">
        <v>45292</v>
      </c>
      <c r="C285" s="53"/>
      <c r="D285" s="53" t="s">
        <v>314</v>
      </c>
      <c r="E285" s="202" t="s">
        <v>577</v>
      </c>
      <c r="F285" s="51" t="s">
        <v>863</v>
      </c>
      <c r="G285" s="51"/>
      <c r="H285" s="51"/>
      <c r="I285" s="51">
        <v>4909</v>
      </c>
      <c r="J285" s="51" t="s">
        <v>578</v>
      </c>
      <c r="K285" s="51"/>
      <c r="L285" s="51"/>
      <c r="M285" s="51"/>
      <c r="N285" s="51"/>
      <c r="O285" s="37"/>
      <c r="S285" s="54" t="s">
        <v>855</v>
      </c>
      <c r="U285" s="37"/>
      <c r="X285" s="54"/>
      <c r="Z285" s="37"/>
      <c r="AC285" s="54"/>
      <c r="AE285" s="37"/>
      <c r="AH285" s="54"/>
      <c r="AJ285" s="37"/>
      <c r="AM285" s="54"/>
    </row>
    <row r="286" spans="1:39" ht="12.75" customHeight="1">
      <c r="A286" s="200">
        <v>204</v>
      </c>
      <c r="B286" s="201">
        <v>45294</v>
      </c>
      <c r="C286" s="53"/>
      <c r="D286" s="53" t="s">
        <v>530</v>
      </c>
      <c r="E286" s="202" t="s">
        <v>577</v>
      </c>
      <c r="F286" s="51" t="s">
        <v>864</v>
      </c>
      <c r="G286" s="51"/>
      <c r="H286" s="51"/>
      <c r="I286" s="51">
        <v>1080</v>
      </c>
      <c r="J286" s="51" t="s">
        <v>578</v>
      </c>
      <c r="K286" s="51"/>
      <c r="L286" s="51"/>
      <c r="M286" s="51"/>
      <c r="N286" s="51"/>
      <c r="O286" s="37"/>
      <c r="S286" s="54" t="s">
        <v>843</v>
      </c>
      <c r="U286" s="37"/>
      <c r="X286" s="54"/>
      <c r="Z286" s="37"/>
      <c r="AC286" s="54"/>
      <c r="AE286" s="37"/>
      <c r="AH286" s="54"/>
      <c r="AJ286" s="37"/>
      <c r="AM286" s="54"/>
    </row>
    <row r="287" spans="1:39" ht="12.75" customHeight="1">
      <c r="A287" s="200">
        <v>205</v>
      </c>
      <c r="B287" s="201">
        <v>45315</v>
      </c>
      <c r="C287" s="53"/>
      <c r="D287" s="53" t="s">
        <v>315</v>
      </c>
      <c r="E287" s="202" t="s">
        <v>577</v>
      </c>
      <c r="F287" s="51" t="s">
        <v>867</v>
      </c>
      <c r="G287" s="51"/>
      <c r="H287" s="51"/>
      <c r="I287" s="51">
        <v>2077</v>
      </c>
      <c r="J287" s="51" t="s">
        <v>578</v>
      </c>
      <c r="K287" s="51"/>
      <c r="L287" s="51"/>
      <c r="M287" s="51"/>
      <c r="N287" s="51"/>
      <c r="O287" s="37"/>
      <c r="S287" s="54" t="s">
        <v>855</v>
      </c>
      <c r="U287" s="37"/>
      <c r="X287" s="54"/>
      <c r="Z287" s="37"/>
      <c r="AC287" s="54"/>
      <c r="AE287" s="37"/>
      <c r="AH287" s="54"/>
      <c r="AJ287" s="37"/>
      <c r="AM287" s="54"/>
    </row>
    <row r="288" spans="1:39" ht="12.75" customHeight="1">
      <c r="A288" s="200">
        <v>206</v>
      </c>
      <c r="B288" s="201">
        <v>45320</v>
      </c>
      <c r="C288" s="53"/>
      <c r="D288" s="53" t="s">
        <v>868</v>
      </c>
      <c r="E288" s="202" t="s">
        <v>577</v>
      </c>
      <c r="F288" s="51" t="s">
        <v>869</v>
      </c>
      <c r="G288" s="51"/>
      <c r="H288" s="51"/>
      <c r="I288" s="51">
        <v>2906</v>
      </c>
      <c r="J288" s="51" t="s">
        <v>578</v>
      </c>
      <c r="K288" s="51"/>
      <c r="L288" s="51"/>
      <c r="M288" s="51"/>
      <c r="N288" s="51"/>
      <c r="O288" s="37"/>
      <c r="S288" s="54" t="s">
        <v>843</v>
      </c>
      <c r="U288" s="37"/>
      <c r="X288" s="54"/>
      <c r="Z288" s="37"/>
      <c r="AC288" s="54"/>
      <c r="AE288" s="37"/>
      <c r="AH288" s="54"/>
      <c r="AJ288" s="37"/>
      <c r="AM288" s="54"/>
    </row>
    <row r="289" spans="1:39" ht="12.75" customHeight="1">
      <c r="A289" s="200">
        <v>207</v>
      </c>
      <c r="B289" s="201">
        <v>45331</v>
      </c>
      <c r="C289" s="53"/>
      <c r="D289" s="53" t="s">
        <v>528</v>
      </c>
      <c r="E289" s="202" t="s">
        <v>577</v>
      </c>
      <c r="F289" s="51" t="s">
        <v>878</v>
      </c>
      <c r="G289" s="51"/>
      <c r="H289" s="51"/>
      <c r="I289" s="51">
        <v>4096</v>
      </c>
      <c r="J289" s="51" t="s">
        <v>578</v>
      </c>
      <c r="K289" s="51"/>
      <c r="L289" s="51"/>
      <c r="M289" s="51"/>
      <c r="N289" s="51"/>
      <c r="O289" s="37"/>
      <c r="S289" s="54" t="s">
        <v>843</v>
      </c>
      <c r="U289" s="37"/>
      <c r="X289" s="54"/>
      <c r="Z289" s="37"/>
      <c r="AC289" s="54"/>
      <c r="AE289" s="37"/>
      <c r="AH289" s="54"/>
      <c r="AJ289" s="37"/>
      <c r="AM289" s="54"/>
    </row>
    <row r="290" spans="1:39" ht="12.75" customHeight="1">
      <c r="A290" s="200">
        <v>208</v>
      </c>
      <c r="B290" s="201">
        <v>45345</v>
      </c>
      <c r="C290" s="53"/>
      <c r="D290" s="53" t="s">
        <v>61</v>
      </c>
      <c r="E290" s="202" t="s">
        <v>577</v>
      </c>
      <c r="F290" s="51" t="s">
        <v>910</v>
      </c>
      <c r="G290" s="51"/>
      <c r="H290" s="51"/>
      <c r="I290" s="51">
        <v>2627</v>
      </c>
      <c r="J290" s="51" t="s">
        <v>578</v>
      </c>
      <c r="K290" s="51"/>
      <c r="L290" s="51"/>
      <c r="M290" s="51"/>
      <c r="N290" s="53"/>
      <c r="O290" s="37"/>
      <c r="S290" s="54" t="s">
        <v>855</v>
      </c>
      <c r="U290" s="37"/>
      <c r="X290" s="54"/>
      <c r="Z290" s="37"/>
      <c r="AC290" s="54"/>
      <c r="AE290" s="37"/>
      <c r="AH290" s="54"/>
      <c r="AJ290" s="37"/>
      <c r="AM290" s="54"/>
    </row>
    <row r="291" spans="1:39" ht="12.75" customHeight="1">
      <c r="A291" s="200">
        <v>209</v>
      </c>
      <c r="B291" s="201">
        <v>45356</v>
      </c>
      <c r="C291" s="53"/>
      <c r="D291" s="53" t="s">
        <v>848</v>
      </c>
      <c r="E291" s="202" t="s">
        <v>577</v>
      </c>
      <c r="F291" s="51" t="s">
        <v>970</v>
      </c>
      <c r="G291" s="51"/>
      <c r="H291" s="51"/>
      <c r="I291" s="51">
        <v>1170</v>
      </c>
      <c r="J291" s="51" t="s">
        <v>578</v>
      </c>
      <c r="K291" s="51"/>
      <c r="L291" s="51"/>
      <c r="M291" s="51"/>
      <c r="N291" s="53"/>
      <c r="O291" s="37"/>
      <c r="S291" s="54"/>
      <c r="U291" s="37"/>
      <c r="X291" s="54"/>
      <c r="Z291" s="37"/>
      <c r="AC291" s="54"/>
      <c r="AE291" s="37"/>
      <c r="AH291" s="54"/>
      <c r="AJ291" s="37"/>
      <c r="AM291" s="54"/>
    </row>
    <row r="292" spans="1:39" ht="12.75" customHeight="1">
      <c r="B292" s="203" t="s">
        <v>823</v>
      </c>
      <c r="F292" s="54"/>
      <c r="G292" s="54"/>
      <c r="H292" s="54"/>
      <c r="I292" s="54"/>
      <c r="J292" s="37"/>
      <c r="K292" s="54"/>
      <c r="L292" s="54"/>
      <c r="M292" s="54"/>
      <c r="O292" s="37"/>
      <c r="S292" s="54"/>
      <c r="U292" s="37"/>
      <c r="X292" s="54"/>
      <c r="Z292" s="37"/>
      <c r="AC292" s="54"/>
      <c r="AE292" s="37"/>
      <c r="AH292" s="54"/>
      <c r="AJ292" s="37"/>
      <c r="AM292" s="54"/>
    </row>
    <row r="293" spans="1:39" ht="12.75" customHeight="1">
      <c r="A293" s="204"/>
      <c r="F293" s="54"/>
      <c r="G293" s="54"/>
      <c r="H293" s="54"/>
      <c r="I293" s="54"/>
      <c r="J293" s="37"/>
      <c r="K293" s="54"/>
      <c r="L293" s="54"/>
      <c r="M293" s="54"/>
      <c r="O293" s="37"/>
      <c r="S293" s="54"/>
      <c r="U293" s="37"/>
      <c r="X293" s="54"/>
      <c r="Z293" s="37"/>
      <c r="AC293" s="54"/>
      <c r="AE293" s="37"/>
      <c r="AH293" s="54"/>
      <c r="AJ293" s="37"/>
      <c r="AM293" s="54"/>
    </row>
    <row r="294" spans="1:39" ht="12.75" customHeight="1">
      <c r="A294" s="204"/>
      <c r="F294" s="54"/>
      <c r="G294" s="54"/>
      <c r="H294" s="54"/>
      <c r="I294" s="54"/>
      <c r="J294" s="37"/>
      <c r="K294" s="54"/>
      <c r="L294" s="54"/>
      <c r="M294" s="54"/>
      <c r="O294" s="37"/>
      <c r="S294" s="54"/>
    </row>
    <row r="295" spans="1:39" ht="12.75" customHeight="1">
      <c r="A295" s="51"/>
      <c r="F295" s="54"/>
      <c r="G295" s="54"/>
      <c r="H295" s="54"/>
      <c r="I295" s="54"/>
      <c r="J295" s="37"/>
      <c r="K295" s="54"/>
      <c r="L295" s="54"/>
      <c r="M295" s="54"/>
      <c r="O295" s="37"/>
      <c r="S295" s="54"/>
    </row>
    <row r="296" spans="1:39" ht="12.75" customHeight="1">
      <c r="F296" s="54"/>
      <c r="G296" s="54"/>
      <c r="H296" s="54"/>
      <c r="I296" s="54"/>
      <c r="J296" s="37"/>
      <c r="K296" s="54"/>
      <c r="L296" s="54"/>
      <c r="M296" s="54"/>
      <c r="O296" s="37"/>
      <c r="S296" s="54"/>
    </row>
    <row r="297" spans="1:39" ht="12.75" customHeight="1">
      <c r="F297" s="54"/>
      <c r="G297" s="54"/>
      <c r="H297" s="54"/>
      <c r="I297" s="54"/>
      <c r="J297" s="37"/>
      <c r="K297" s="54"/>
      <c r="L297" s="54"/>
      <c r="M297" s="54"/>
      <c r="O297" s="37"/>
      <c r="S297" s="54"/>
    </row>
    <row r="298" spans="1:39" ht="12.75" customHeight="1">
      <c r="F298" s="54"/>
      <c r="G298" s="54"/>
      <c r="H298" s="54"/>
      <c r="I298" s="54"/>
      <c r="J298" s="37"/>
      <c r="K298" s="54"/>
      <c r="L298" s="54"/>
      <c r="M298" s="54"/>
      <c r="O298" s="37"/>
      <c r="S298" s="54"/>
    </row>
    <row r="299" spans="1:39" ht="12.75" customHeight="1">
      <c r="F299" s="54"/>
      <c r="G299" s="54"/>
      <c r="H299" s="54"/>
      <c r="I299" s="54"/>
      <c r="J299" s="37"/>
      <c r="K299" s="54"/>
      <c r="L299" s="54"/>
      <c r="M299" s="54"/>
      <c r="O299" s="37"/>
      <c r="S299" s="54"/>
    </row>
    <row r="300" spans="1:39" ht="12.75" customHeight="1">
      <c r="F300" s="54"/>
      <c r="G300" s="54"/>
      <c r="H300" s="54"/>
      <c r="I300" s="54"/>
      <c r="J300" s="37"/>
      <c r="K300" s="54"/>
      <c r="L300" s="54"/>
      <c r="M300" s="54"/>
      <c r="O300" s="37"/>
      <c r="S300" s="54"/>
    </row>
    <row r="301" spans="1:39" ht="12.75" customHeight="1">
      <c r="F301" s="54"/>
      <c r="G301" s="54"/>
      <c r="H301" s="54"/>
      <c r="I301" s="54"/>
      <c r="J301" s="37"/>
      <c r="K301" s="54"/>
      <c r="L301" s="54"/>
      <c r="M301" s="54"/>
      <c r="O301" s="37"/>
      <c r="S301" s="54"/>
    </row>
    <row r="302" spans="1:39" ht="12.75" customHeight="1">
      <c r="F302" s="54"/>
      <c r="G302" s="54"/>
      <c r="H302" s="54"/>
      <c r="I302" s="54"/>
      <c r="J302" s="37"/>
      <c r="K302" s="54"/>
      <c r="L302" s="54"/>
      <c r="M302" s="54"/>
      <c r="O302" s="37"/>
      <c r="S302" s="54"/>
    </row>
    <row r="303" spans="1:39" ht="12.75" customHeight="1">
      <c r="F303" s="54"/>
      <c r="G303" s="54"/>
      <c r="H303" s="54"/>
      <c r="I303" s="54"/>
      <c r="J303" s="37"/>
      <c r="K303" s="54"/>
      <c r="L303" s="54"/>
      <c r="M303" s="54"/>
      <c r="O303" s="37"/>
      <c r="S303" s="54"/>
    </row>
    <row r="304" spans="1:39" ht="12.75" customHeight="1">
      <c r="F304" s="54"/>
      <c r="G304" s="54"/>
      <c r="H304" s="54"/>
      <c r="I304" s="54"/>
      <c r="J304" s="37"/>
      <c r="K304" s="54"/>
      <c r="L304" s="54"/>
      <c r="M304" s="54"/>
      <c r="O304" s="37"/>
      <c r="S304" s="54"/>
    </row>
    <row r="305" spans="6:19" ht="12.75" customHeight="1">
      <c r="F305" s="54"/>
      <c r="G305" s="54"/>
      <c r="H305" s="54"/>
      <c r="I305" s="54"/>
      <c r="J305" s="37"/>
      <c r="K305" s="54"/>
      <c r="L305" s="54"/>
      <c r="M305" s="54"/>
      <c r="O305" s="37"/>
      <c r="S305" s="54"/>
    </row>
    <row r="306" spans="6:19" ht="12.75" customHeight="1">
      <c r="F306" s="54"/>
      <c r="G306" s="54"/>
      <c r="H306" s="54"/>
      <c r="I306" s="54"/>
      <c r="J306" s="37"/>
      <c r="K306" s="54"/>
      <c r="L306" s="54"/>
      <c r="M306" s="54"/>
      <c r="O306" s="37"/>
      <c r="S306" s="54"/>
    </row>
    <row r="307" spans="6:19" ht="12.75" customHeight="1">
      <c r="F307" s="54"/>
      <c r="G307" s="54"/>
      <c r="H307" s="54"/>
      <c r="I307" s="54"/>
      <c r="J307" s="37"/>
      <c r="K307" s="54"/>
      <c r="L307" s="54"/>
      <c r="M307" s="54"/>
      <c r="O307" s="37"/>
      <c r="S307" s="54"/>
    </row>
    <row r="308" spans="6:19" ht="12.75" customHeight="1">
      <c r="F308" s="54"/>
      <c r="G308" s="54"/>
      <c r="H308" s="54"/>
      <c r="I308" s="54"/>
      <c r="J308" s="37"/>
      <c r="K308" s="54"/>
      <c r="L308" s="54"/>
      <c r="M308" s="54"/>
      <c r="O308" s="37"/>
      <c r="S308" s="54"/>
    </row>
    <row r="309" spans="6:19" ht="12.75" customHeight="1">
      <c r="F309" s="54"/>
      <c r="G309" s="54"/>
      <c r="H309" s="54"/>
      <c r="I309" s="54"/>
      <c r="J309" s="37"/>
      <c r="K309" s="54"/>
      <c r="L309" s="54"/>
      <c r="M309" s="54"/>
      <c r="O309" s="37"/>
      <c r="S309" s="54"/>
    </row>
    <row r="310" spans="6:19" ht="12.75" customHeight="1">
      <c r="F310" s="54"/>
      <c r="G310" s="54"/>
      <c r="H310" s="54"/>
      <c r="I310" s="54"/>
      <c r="J310" s="37"/>
      <c r="K310" s="54"/>
      <c r="L310" s="54"/>
      <c r="M310" s="54"/>
      <c r="O310" s="37"/>
      <c r="S310" s="54"/>
    </row>
    <row r="311" spans="6:19" ht="12.75" customHeight="1">
      <c r="F311" s="54"/>
      <c r="G311" s="54"/>
      <c r="H311" s="54"/>
      <c r="I311" s="54"/>
      <c r="J311" s="37"/>
      <c r="K311" s="54"/>
      <c r="L311" s="54"/>
      <c r="M311" s="54"/>
      <c r="O311" s="37"/>
      <c r="S311" s="54"/>
    </row>
    <row r="312" spans="6:19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S312" s="54"/>
    </row>
    <row r="313" spans="6:19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S313" s="54"/>
    </row>
    <row r="314" spans="6:19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S314" s="54"/>
    </row>
    <row r="315" spans="6:19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S315" s="54"/>
    </row>
    <row r="316" spans="6:19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S316" s="54"/>
    </row>
    <row r="317" spans="6:19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S317" s="54"/>
    </row>
    <row r="318" spans="6:19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S318" s="54"/>
    </row>
    <row r="319" spans="6:19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S319" s="54"/>
    </row>
    <row r="320" spans="6:19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S320" s="54"/>
    </row>
    <row r="321" spans="6:19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S321" s="54"/>
    </row>
    <row r="322" spans="6:19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S322" s="54"/>
    </row>
    <row r="323" spans="6:19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S323" s="54"/>
    </row>
    <row r="324" spans="6:19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S324" s="54"/>
    </row>
    <row r="325" spans="6:19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S325" s="54"/>
    </row>
    <row r="326" spans="6:19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S326" s="54"/>
    </row>
    <row r="327" spans="6:19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S327" s="54"/>
    </row>
    <row r="328" spans="6:19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S328" s="54"/>
    </row>
    <row r="329" spans="6:19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S329" s="54"/>
    </row>
    <row r="330" spans="6:19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S330" s="54"/>
    </row>
    <row r="331" spans="6:19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S331" s="54"/>
    </row>
    <row r="332" spans="6:19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S332" s="54"/>
    </row>
    <row r="333" spans="6:19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S333" s="54"/>
    </row>
    <row r="334" spans="6:19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S334" s="54"/>
    </row>
    <row r="335" spans="6:19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S335" s="54"/>
    </row>
    <row r="336" spans="6:19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S336" s="54"/>
    </row>
    <row r="337" spans="6:19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S337" s="54"/>
    </row>
    <row r="338" spans="6:19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S338" s="54"/>
    </row>
    <row r="339" spans="6:19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S339" s="54"/>
    </row>
    <row r="340" spans="6:19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S340" s="54"/>
    </row>
    <row r="341" spans="6:19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S341" s="54"/>
    </row>
    <row r="342" spans="6:19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S342" s="54"/>
    </row>
    <row r="343" spans="6:19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S343" s="54"/>
    </row>
    <row r="344" spans="6:19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S344" s="54"/>
    </row>
    <row r="345" spans="6:19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S345" s="54"/>
    </row>
    <row r="346" spans="6:19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S346" s="54"/>
    </row>
    <row r="347" spans="6:19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6:19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6:19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6:19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6:19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6:19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</sheetData>
  <autoFilter ref="S1:S290" xr:uid="{00000000-0009-0000-0000-000005000000}"/>
  <mergeCells count="6">
    <mergeCell ref="J58:J59"/>
    <mergeCell ref="P58:P59"/>
    <mergeCell ref="A58:A59"/>
    <mergeCell ref="B58:B59"/>
    <mergeCell ref="O58:O59"/>
    <mergeCell ref="M58:M59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4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2023-07-25T18:59:36Z</cp:lastPrinted>
  <dcterms:created xsi:type="dcterms:W3CDTF">2015-06-08T02:34:00Z</dcterms:created>
  <dcterms:modified xsi:type="dcterms:W3CDTF">2024-03-06T17:55:09Z</dcterms:modified>
</cp:coreProperties>
</file>