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2921685E-29CD-4B42-AB02-6BDC29D2F4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F&amp;O)'!$S$1:$S$278</definedName>
  </definedNames>
  <calcPr calcId="181029"/>
</workbook>
</file>

<file path=xl/calcChain.xml><?xml version="1.0" encoding="utf-8"?>
<calcChain xmlns="http://schemas.openxmlformats.org/spreadsheetml/2006/main">
  <c r="K53" i="6" l="1"/>
  <c r="M53" i="6" s="1"/>
  <c r="K52" i="6"/>
  <c r="M52" i="6" s="1"/>
  <c r="K51" i="6"/>
  <c r="M51" i="6" s="1"/>
  <c r="P23" i="6" l="1"/>
  <c r="P22" i="6"/>
  <c r="L18" i="6"/>
  <c r="K18" i="6"/>
  <c r="K244" i="6"/>
  <c r="L244" i="6" s="1"/>
  <c r="L39" i="6"/>
  <c r="K39" i="6"/>
  <c r="L40" i="6"/>
  <c r="K40" i="6"/>
  <c r="M18" i="6" l="1"/>
  <c r="M39" i="6"/>
  <c r="M40" i="6"/>
  <c r="K50" i="6"/>
  <c r="M50" i="6" s="1"/>
  <c r="L17" i="6" l="1"/>
  <c r="K17" i="6"/>
  <c r="M17" i="6" s="1"/>
  <c r="K49" i="6" l="1"/>
  <c r="K48" i="6"/>
  <c r="P21" i="6" l="1"/>
  <c r="P20" i="6"/>
  <c r="P19" i="6"/>
  <c r="K11" i="6"/>
  <c r="M11" i="6" s="1"/>
  <c r="L11" i="6"/>
  <c r="L38" i="6"/>
  <c r="K38" i="6"/>
  <c r="L36" i="6"/>
  <c r="K36" i="6"/>
  <c r="L37" i="6"/>
  <c r="K37" i="6"/>
  <c r="M38" i="6" l="1"/>
  <c r="M37" i="6"/>
  <c r="M36" i="6"/>
  <c r="L35" i="6"/>
  <c r="K35" i="6"/>
  <c r="L13" i="6"/>
  <c r="K13" i="6"/>
  <c r="M35" i="6" l="1"/>
  <c r="M13" i="6"/>
  <c r="P16" i="6" l="1"/>
  <c r="K270" i="6" l="1"/>
  <c r="L270" i="6" s="1"/>
  <c r="P15" i="6" l="1"/>
  <c r="P14" i="6" l="1"/>
  <c r="P59" i="6" l="1"/>
  <c r="P58" i="6"/>
  <c r="P57" i="6"/>
  <c r="P12" i="6"/>
  <c r="K262" i="6" l="1"/>
  <c r="L262" i="6" s="1"/>
  <c r="K266" i="6" l="1"/>
  <c r="L266" i="6" s="1"/>
  <c r="K271" i="6" l="1"/>
  <c r="L271" i="6" s="1"/>
  <c r="P10" i="6" l="1"/>
  <c r="K263" i="6" l="1"/>
  <c r="L263" i="6" s="1"/>
  <c r="K257" i="6"/>
  <c r="L257" i="6" s="1"/>
  <c r="K265" i="6" l="1"/>
  <c r="L265" i="6" s="1"/>
  <c r="K253" i="6" l="1"/>
  <c r="L253" i="6" s="1"/>
  <c r="K254" i="6" l="1"/>
  <c r="L254" i="6" s="1"/>
  <c r="K247" i="6"/>
  <c r="L247" i="6" s="1"/>
  <c r="K264" i="6" l="1"/>
  <c r="L264" i="6" s="1"/>
  <c r="K258" i="6"/>
  <c r="L258" i="6" s="1"/>
  <c r="K260" i="6" l="1"/>
  <c r="L260" i="6" s="1"/>
  <c r="L6" i="2" l="1"/>
  <c r="K6" i="3"/>
  <c r="D7" i="5" l="1"/>
  <c r="M7" i="6"/>
  <c r="K255" i="6" l="1"/>
  <c r="L255" i="6" s="1"/>
  <c r="K252" i="6" l="1"/>
  <c r="L252" i="6" s="1"/>
  <c r="K256" i="6" l="1"/>
  <c r="L256" i="6" s="1"/>
  <c r="K251" i="6"/>
  <c r="L251" i="6" s="1"/>
  <c r="K250" i="6"/>
  <c r="L250" i="6" s="1"/>
  <c r="K248" i="6"/>
  <c r="L248" i="6" s="1"/>
  <c r="H246" i="6"/>
  <c r="K246" i="6" s="1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F208" i="6"/>
  <c r="K208" i="6" s="1"/>
  <c r="L208" i="6" s="1"/>
  <c r="F207" i="6"/>
  <c r="K207" i="6" s="1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6" i="6"/>
  <c r="L186" i="6" s="1"/>
  <c r="F185" i="6"/>
  <c r="K185" i="6" s="1"/>
  <c r="L185" i="6" s="1"/>
  <c r="K184" i="6"/>
  <c r="L184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59" i="6"/>
  <c r="L159" i="6" s="1"/>
  <c r="K157" i="6"/>
  <c r="L157" i="6" s="1"/>
  <c r="K155" i="6"/>
  <c r="L155" i="6" s="1"/>
  <c r="K153" i="6"/>
  <c r="L153" i="6" s="1"/>
  <c r="K152" i="6"/>
  <c r="L152" i="6" s="1"/>
  <c r="K151" i="6"/>
  <c r="L151" i="6" s="1"/>
  <c r="K149" i="6"/>
  <c r="L149" i="6" s="1"/>
  <c r="K148" i="6"/>
  <c r="L148" i="6" s="1"/>
  <c r="K147" i="6"/>
  <c r="L147" i="6" s="1"/>
  <c r="K146" i="6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L139" i="6" s="1"/>
  <c r="K138" i="6"/>
  <c r="L138" i="6" s="1"/>
  <c r="F137" i="6"/>
  <c r="K137" i="6" s="1"/>
  <c r="L137" i="6" s="1"/>
  <c r="H136" i="6"/>
  <c r="K136" i="6" s="1"/>
  <c r="L136" i="6" s="1"/>
  <c r="K133" i="6"/>
  <c r="L133" i="6" s="1"/>
  <c r="K132" i="6"/>
  <c r="L132" i="6" s="1"/>
  <c r="K131" i="6"/>
  <c r="L131" i="6" s="1"/>
  <c r="K130" i="6"/>
  <c r="L130" i="6" s="1"/>
  <c r="K129" i="6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H102" i="6"/>
  <c r="K102" i="6" s="1"/>
  <c r="L102" i="6" s="1"/>
  <c r="F101" i="6"/>
  <c r="K101" i="6" s="1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6" i="4"/>
</calcChain>
</file>

<file path=xl/sharedStrings.xml><?xml version="1.0" encoding="utf-8"?>
<sst xmlns="http://schemas.openxmlformats.org/spreadsheetml/2006/main" count="3988" uniqueCount="1290">
  <si>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</si>
  <si>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</si>
  <si>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</si>
  <si>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</si>
  <si>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</si>
  <si>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</si>
  <si>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</si>
  <si>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</si>
  <si>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</si>
  <si>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</si>
  <si>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</si>
  <si>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</si>
  <si>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</si>
  <si>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</si>
  <si>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</si>
  <si>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</si>
  <si>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</si>
  <si>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</si>
  <si>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</si>
  <si>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</si>
  <si>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</si>
  <si>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</si>
  <si>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</si>
  <si>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</si>
  <si>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</si>
  <si>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</si>
  <si>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</si>
  <si>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</si>
  <si>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</si>
  <si>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</si>
  <si>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</si>
  <si>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</si>
  <si>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</si>
  <si>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</si>
  <si>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</si>
  <si>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</si>
  <si>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</si>
  <si>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</si>
  <si>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</si>
  <si>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</si>
  <si>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</si>
  <si>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</si>
  <si>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</si>
  <si>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</si>
  <si>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</si>
  <si>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</si>
  <si>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</si>
  <si>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</si>
  <si>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</si>
  <si>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</si>
  <si>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</si>
  <si>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</si>
  <si>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</si>
  <si>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</si>
  <si>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</si>
  <si>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</si>
  <si>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</si>
  <si>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</si>
  <si>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</si>
  <si>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</si>
  <si>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</si>
  <si>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</si>
  <si>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</si>
  <si>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</si>
  <si>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</si>
  <si>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</si>
  <si>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</si>
  <si>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</si>
  <si>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</si>
  <si>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</si>
  <si>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</si>
  <si>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</si>
  <si>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</si>
  <si>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</si>
  <si>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</si>
  <si>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</si>
  <si>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</si>
  <si>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</si>
  <si>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</si>
  <si>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</si>
  <si>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</si>
  <si>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</si>
  <si>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</si>
  <si>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</si>
  <si>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</si>
  <si>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</si>
  <si>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</si>
  <si>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</si>
  <si>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</si>
  <si>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</si>
  <si>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</si>
  <si>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</si>
  <si>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</si>
  <si>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</si>
  <si>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</si>
  <si>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</si>
  <si>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</si>
  <si>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</si>
  <si>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</si>
  <si>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</si>
  <si>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</si>
  <si>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</si>
  <si>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</si>
  <si>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</si>
  <si>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</si>
  <si>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</si>
  <si>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</si>
  <si>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</si>
  <si>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</si>
  <si>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</si>
  <si>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</si>
  <si>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</si>
  <si>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</si>
  <si>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</si>
  <si>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</si>
  <si>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</si>
  <si>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</si>
  <si>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</si>
  <si>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</si>
  <si>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</si>
  <si>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</si>
  <si>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</si>
  <si>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</si>
  <si>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</si>
  <si>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</si>
  <si>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</si>
  <si>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</si>
  <si>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</si>
  <si>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</si>
  <si>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</si>
  <si>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</si>
  <si>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</si>
  <si>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</si>
  <si>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</si>
  <si>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</si>
  <si>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</si>
  <si>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</si>
  <si>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</si>
  <si>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</si>
  <si>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</si>
  <si>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</si>
  <si>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</si>
  <si>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</si>
  <si>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</si>
  <si>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</si>
  <si>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</si>
  <si>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</si>
  <si>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</si>
  <si>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</si>
  <si>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</si>
  <si>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</si>
  <si>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</si>
  <si>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</si>
  <si>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</si>
  <si>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</si>
  <si>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</si>
  <si>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</si>
  <si>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</si>
  <si>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</si>
  <si>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</si>
  <si>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</si>
  <si>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</si>
  <si>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</si>
  <si>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</si>
  <si>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</si>
  <si>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</si>
  <si>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</si>
  <si>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</si>
  <si>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</si>
  <si>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</si>
  <si>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</si>
  <si>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</si>
  <si>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</si>
  <si>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</si>
  <si>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</si>
  <si>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</si>
  <si>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</si>
  <si>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</si>
  <si>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</si>
  <si>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</si>
  <si>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</si>
  <si>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</si>
  <si>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</si>
  <si>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</si>
  <si>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</si>
  <si>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</si>
  <si>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</si>
  <si>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</si>
  <si>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</si>
  <si>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</si>
  <si>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</si>
  <si>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</si>
  <si>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</si>
  <si>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</si>
  <si>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</si>
  <si>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</si>
  <si>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</si>
  <si>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</si>
  <si>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</si>
  <si>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</si>
  <si>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</si>
  <si>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</si>
  <si>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</si>
  <si>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</si>
  <si>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</si>
  <si>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</si>
  <si>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</si>
  <si>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</si>
  <si>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</si>
  <si>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</si>
  <si>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</si>
  <si>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</si>
  <si>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</si>
  <si>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</si>
  <si>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</si>
  <si>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</si>
  <si>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</si>
  <si>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</si>
  <si>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</si>
  <si>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</si>
  <si>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</si>
  <si>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</si>
  <si>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</si>
  <si>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</si>
  <si>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</si>
  <si>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</si>
  <si>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</si>
  <si>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</si>
  <si>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</si>
  <si>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</si>
  <si>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</si>
  <si>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</si>
  <si>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</si>
  <si>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</si>
  <si>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</si>
  <si>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</si>
  <si>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</si>
  <si>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</si>
  <si>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</si>
  <si>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</si>
  <si>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</si>
  <si>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</si>
  <si>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</si>
  <si>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</si>
  <si>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</si>
  <si>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</si>
  <si>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</si>
  <si>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</si>
  <si>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</si>
  <si>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</si>
  <si>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</si>
  <si>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</si>
  <si>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</si>
  <si>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</si>
  <si>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</si>
  <si>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</si>
  <si>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</si>
  <si>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</si>
  <si>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</si>
  <si>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</si>
  <si>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</si>
  <si>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</si>
  <si>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</si>
  <si>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</si>
  <si>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</si>
  <si>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</si>
  <si>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</si>
  <si>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</si>
  <si>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</si>
  <si>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</si>
  <si>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</si>
  <si>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</si>
  <si>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</si>
  <si>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</si>
  <si>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</si>
  <si>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</si>
  <si>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</si>
  <si>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</si>
  <si>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</si>
  <si>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</si>
  <si>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</si>
  <si>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</si>
  <si>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</si>
  <si>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</si>
  <si>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</si>
  <si>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</si>
  <si>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</si>
  <si>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</si>
  <si>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</si>
  <si>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</si>
  <si>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</si>
  <si>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</si>
  <si>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</si>
  <si>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</si>
  <si>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</si>
  <si>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</si>
  <si>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</si>
  <si>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</si>
  <si>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</si>
  <si>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</si>
  <si>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</si>
  <si>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</si>
  <si>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</si>
  <si>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</si>
  <si>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</si>
  <si>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</si>
  <si>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</si>
  <si>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</si>
  <si>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</si>
  <si>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</si>
  <si>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</si>
  <si>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</si>
  <si>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</si>
  <si>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</si>
  <si>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</si>
  <si>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</si>
  <si>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</si>
  <si>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</si>
  <si>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</si>
  <si>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</si>
  <si>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</si>
  <si>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</si>
  <si>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</si>
  <si>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</si>
  <si>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</si>
  <si>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</si>
  <si>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</si>
  <si>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</si>
  <si>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</si>
  <si>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</si>
  <si>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</si>
  <si>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</si>
  <si>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</si>
  <si>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</si>
  <si>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</si>
  <si>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</si>
  <si>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</si>
  <si>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</si>
  <si>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</si>
  <si>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</si>
  <si>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</si>
  <si>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</si>
  <si>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</si>
  <si>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</si>
  <si>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</si>
  <si>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</si>
  <si>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</si>
  <si>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</si>
  <si>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</si>
  <si>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</si>
  <si>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</si>
  <si>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</si>
  <si>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</si>
  <si>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</si>
  <si>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</si>
  <si>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</si>
  <si>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</si>
  <si>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</si>
  <si>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</si>
  <si>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</si>
  <si>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</si>
  <si>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</si>
  <si>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</si>
  <si>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</si>
  <si>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</si>
  <si>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</si>
  <si>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</si>
  <si>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</si>
  <si>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</si>
  <si>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</si>
  <si>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</si>
  <si>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</si>
  <si>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</si>
  <si>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</si>
  <si>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</si>
  <si>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</si>
  <si>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</si>
  <si>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</si>
  <si>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</si>
  <si>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</si>
  <si>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</si>
  <si>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</si>
  <si>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</si>
  <si>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</si>
  <si>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</si>
  <si>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</si>
  <si>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</si>
  <si>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</si>
  <si>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</si>
  <si>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</si>
  <si>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</si>
  <si>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</si>
  <si>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</si>
  <si>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</si>
  <si>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</si>
  <si>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</si>
  <si>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</si>
  <si>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</si>
  <si>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</si>
  <si>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</si>
  <si>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</si>
  <si>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</si>
  <si>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</si>
  <si>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</si>
  <si>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</si>
  <si>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</si>
  <si>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</si>
  <si>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</si>
  <si>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</si>
  <si>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</si>
  <si>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</si>
  <si>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</si>
  <si>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</si>
  <si>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</si>
  <si>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</si>
  <si>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</si>
  <si>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</si>
  <si>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</si>
  <si>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</si>
  <si>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</si>
  <si>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</si>
  <si>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</si>
  <si>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</si>
  <si>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</si>
  <si>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</si>
  <si>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</si>
  <si>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</si>
  <si>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</si>
  <si>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</si>
  <si>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</si>
  <si>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</si>
  <si>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</si>
  <si>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</si>
  <si>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</si>
  <si>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</si>
  <si>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</si>
  <si>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</si>
  <si>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</si>
  <si>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</si>
  <si>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</si>
  <si>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</si>
  <si>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</si>
  <si>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</si>
  <si>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</si>
  <si>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</si>
  <si>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</si>
  <si>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</si>
  <si>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</si>
  <si>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</si>
  <si>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</si>
  <si>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</si>
  <si>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</si>
  <si>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</si>
  <si>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</si>
  <si>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</si>
  <si>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</si>
  <si>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</si>
  <si>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</si>
  <si>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</si>
  <si>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</si>
  <si>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</si>
  <si>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</si>
  <si>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</si>
  <si>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</si>
  <si>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</si>
  <si>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</si>
  <si>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</si>
  <si>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</si>
  <si>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</si>
  <si>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</si>
  <si>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</si>
  <si>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</si>
  <si>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</si>
  <si>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</si>
  <si>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</si>
  <si>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</si>
  <si>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</si>
  <si>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</si>
  <si>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</si>
  <si>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</si>
  <si>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</si>
  <si>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</si>
  <si>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</si>
  <si>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</si>
  <si>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</si>
  <si>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</si>
  <si>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</si>
  <si>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</si>
  <si>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</si>
  <si>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</si>
  <si>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</si>
  <si>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</si>
  <si>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</si>
  <si>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</si>
  <si>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</si>
  <si>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</si>
  <si>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</si>
  <si>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</si>
  <si>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</si>
  <si>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</si>
  <si>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</si>
  <si>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</si>
  <si>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</si>
  <si>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</si>
  <si>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</si>
  <si>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</si>
  <si>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</si>
  <si>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</si>
  <si>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</si>
  <si>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</si>
  <si>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</si>
  <si>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</si>
  <si>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</si>
  <si>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</si>
  <si>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</si>
  <si>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</si>
  <si>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</si>
  <si>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</si>
  <si>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</si>
  <si>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</si>
  <si>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</si>
  <si>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</si>
  <si>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</si>
  <si>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</si>
  <si>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</si>
  <si>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</si>
  <si>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</si>
  <si>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</si>
  <si>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</si>
  <si>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</si>
  <si>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</si>
  <si>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</si>
  <si>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</si>
  <si>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</si>
  <si>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</si>
  <si>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</si>
  <si>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</si>
  <si>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</si>
  <si>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</si>
  <si>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</si>
  <si>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</si>
  <si>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</si>
  <si>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</si>
  <si>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</si>
  <si>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</si>
  <si>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</si>
  <si>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</si>
  <si>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</si>
  <si>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</si>
  <si>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</si>
  <si>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</si>
  <si>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</si>
  <si>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</si>
  <si>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</si>
  <si>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</si>
  <si>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</si>
  <si>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</si>
  <si>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</si>
  <si>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</si>
  <si>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</si>
  <si>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</si>
  <si>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</si>
  <si>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</si>
  <si>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</si>
  <si>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</si>
  <si>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</si>
  <si>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</si>
  <si>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</si>
  <si>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</si>
  <si>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</si>
  <si>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</si>
  <si>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</si>
  <si>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</si>
  <si>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</si>
  <si>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</si>
  <si>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</si>
  <si>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</si>
  <si>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</si>
  <si>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</si>
  <si>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</si>
  <si>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</si>
  <si>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</si>
  <si>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</si>
  <si>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</si>
  <si>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</si>
  <si>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</si>
  <si>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</si>
  <si>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</si>
  <si>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</si>
  <si>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</si>
  <si>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</si>
  <si>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</si>
  <si>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</si>
  <si>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</si>
  <si>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</si>
  <si>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</si>
  <si>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</si>
  <si>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</si>
  <si>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</si>
  <si>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</si>
  <si>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</si>
  <si>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</si>
  <si>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</si>
  <si>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</si>
  <si>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</si>
  <si>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</si>
  <si>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</si>
  <si>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</si>
  <si>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</si>
  <si>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</si>
  <si>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</si>
  <si>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</si>
  <si>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</si>
  <si>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</si>
  <si>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</si>
  <si>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</si>
  <si>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</si>
  <si>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</si>
  <si>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</si>
  <si>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</si>
  <si>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</si>
  <si>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</si>
  <si>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</si>
  <si>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</si>
  <si>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</si>
  <si>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</si>
  <si>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</si>
  <si>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</si>
  <si>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</si>
  <si>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</si>
  <si>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</si>
  <si>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</si>
  <si>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</si>
  <si>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</si>
  <si>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</si>
  <si>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</si>
  <si>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</si>
  <si>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</si>
  <si>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</si>
  <si>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</si>
  <si>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</si>
  <si>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</si>
  <si>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</si>
  <si>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</si>
  <si>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</si>
  <si>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</si>
  <si>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</si>
  <si>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</si>
  <si>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</si>
  <si>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</si>
  <si>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</si>
  <si>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</si>
  <si>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</si>
  <si>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</si>
  <si>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</si>
  <si>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</si>
  <si>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</si>
  <si>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</si>
  <si>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</si>
  <si>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</si>
  <si>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</si>
  <si>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</si>
  <si>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</si>
  <si>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</si>
  <si>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</si>
  <si>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</si>
  <si>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</si>
  <si>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</si>
  <si>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</si>
  <si>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</si>
  <si>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</si>
  <si>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</si>
  <si>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</si>
  <si>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</si>
  <si>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</si>
  <si>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</si>
  <si>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</si>
  <si>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</si>
  <si>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</si>
  <si>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</si>
  <si>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</si>
  <si>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</si>
  <si>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</si>
  <si>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</si>
  <si>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</si>
  <si>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</si>
  <si>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</si>
  <si>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</si>
  <si>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</si>
  <si>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</si>
  <si>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</si>
  <si>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</si>
  <si>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</si>
  <si>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</si>
  <si>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</si>
  <si>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</si>
  <si>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</si>
  <si>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</si>
  <si>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</si>
  <si>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</si>
  <si>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</si>
  <si>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</si>
  <si>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</si>
  <si>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</si>
  <si>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</si>
  <si>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</si>
  <si>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</si>
  <si>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</si>
  <si>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</si>
  <si>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</si>
  <si>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</si>
  <si>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</si>
  <si>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</si>
  <si>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</si>
  <si>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</si>
  <si>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</si>
  <si>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</si>
  <si>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</si>
  <si>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</si>
  <si>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</si>
  <si>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</si>
  <si>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</si>
  <si>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</si>
  <si>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</si>
  <si>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</si>
  <si>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</si>
  <si>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</si>
  <si>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</si>
  <si>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</si>
  <si>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</si>
  <si>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</si>
  <si>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</si>
  <si>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</si>
  <si>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</si>
  <si>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</si>
  <si>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</si>
  <si>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</si>
  <si>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</si>
  <si>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</si>
  <si>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</si>
  <si>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</si>
  <si>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</si>
  <si>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</si>
  <si>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</si>
  <si>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</si>
  <si>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</si>
  <si>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</si>
  <si>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</si>
  <si>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</si>
  <si>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</si>
  <si>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</si>
  <si>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</si>
  <si>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</si>
  <si>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</si>
  <si>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</si>
  <si>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</si>
  <si>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</si>
  <si>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</si>
  <si>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</si>
  <si>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</si>
  <si>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</si>
  <si>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</si>
  <si>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</si>
  <si>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</si>
  <si>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</si>
  <si>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</si>
  <si>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</si>
  <si>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</si>
  <si>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</si>
  <si>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</si>
  <si>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</si>
  <si>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</si>
  <si>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</si>
  <si>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</si>
  <si>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</si>
  <si>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</si>
  <si>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</si>
  <si>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</si>
  <si>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</si>
  <si>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</si>
  <si>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</si>
  <si>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</si>
  <si>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</si>
  <si>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</si>
  <si>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</si>
  <si>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</si>
  <si>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</si>
  <si>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</si>
  <si>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</si>
  <si>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</si>
  <si>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</si>
  <si>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</si>
  <si>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</si>
  <si>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</si>
  <si>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</si>
  <si>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</si>
  <si>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</si>
  <si>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</si>
  <si>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</si>
  <si>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</si>
  <si>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</si>
  <si>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</si>
  <si>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</si>
  <si>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</si>
  <si>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</si>
  <si>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</si>
  <si>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</si>
  <si>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</si>
  <si>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</si>
  <si>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</si>
  <si>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</si>
  <si>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</si>
  <si>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</si>
  <si>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</si>
  <si>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</si>
  <si>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</si>
  <si>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</si>
  <si>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</si>
  <si>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</si>
  <si>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</si>
  <si>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</si>
  <si>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</si>
  <si>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</si>
  <si>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</si>
  <si>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</si>
  <si>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</si>
  <si>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</si>
  <si>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</si>
  <si>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</si>
  <si>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</si>
  <si>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</si>
  <si>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</si>
  <si>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</si>
  <si>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</si>
  <si>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</si>
  <si>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</si>
  <si>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</si>
  <si>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</si>
  <si>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</si>
  <si>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</si>
  <si>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</si>
  <si>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</si>
  <si>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</si>
  <si>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</si>
  <si>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</si>
  <si>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</si>
  <si>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</si>
  <si>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</si>
  <si>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</si>
  <si>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</si>
  <si>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</si>
  <si>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</si>
  <si>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</si>
  <si>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</si>
  <si>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</si>
  <si>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</si>
  <si>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</si>
  <si>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</si>
  <si>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</si>
  <si>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</si>
  <si>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</si>
  <si>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</si>
  <si>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</si>
  <si>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</si>
  <si>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</si>
  <si>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</si>
  <si>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</si>
  <si>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</si>
  <si>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</si>
  <si>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</si>
  <si>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</si>
  <si>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</si>
  <si>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</si>
  <si>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</si>
  <si>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</si>
  <si>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</si>
  <si>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</si>
  <si>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</si>
  <si>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</si>
  <si>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</si>
  <si>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</si>
  <si>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</si>
  <si>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</si>
  <si>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</si>
  <si>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</si>
  <si>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106.40-111.40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</si>
  <si>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</si>
  <si>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</si>
  <si>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</si>
  <si>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</si>
  <si>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</si>
  <si>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</si>
  <si>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</si>
  <si>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</si>
  <si>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</si>
  <si>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</si>
  <si>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</si>
  <si>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</si>
  <si>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</si>
  <si>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</si>
  <si>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</si>
  <si>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1075-1120</t>
  </si>
  <si>
    <t>1200-1270</t>
  </si>
  <si>
    <t>ENBETRD</t>
  </si>
  <si>
    <t>SAHASTRAA ADVISORS PRIVATE LIMITED</t>
  </si>
  <si>
    <t>JAINAM BROKING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</si>
  <si>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</si>
  <si>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</si>
  <si>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</si>
  <si>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</si>
  <si>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</si>
  <si>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</si>
  <si>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QE SECURITIES LLP</t>
  </si>
  <si>
    <t>CITADEL SECURITIES INDIA MARKETS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</si>
  <si>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</si>
  <si>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</si>
  <si>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</si>
  <si>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</si>
  <si>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</si>
  <si>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</si>
  <si>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</si>
  <si>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</si>
  <si>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</si>
  <si>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</si>
  <si>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</si>
  <si>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FRANKLININD</t>
  </si>
  <si>
    <t>QUASAR</t>
  </si>
  <si>
    <t>LIESHA CORPORATION PRIVATE LIMITED .</t>
  </si>
  <si>
    <t>CRONY VYAPAR PVT LTD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</si>
  <si>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</si>
  <si>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</si>
  <si>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</si>
  <si>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</si>
  <si>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</si>
  <si>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</si>
  <si>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</si>
  <si>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</si>
  <si>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</si>
  <si>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</si>
  <si>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</si>
  <si>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</si>
  <si>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</si>
  <si>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TOPGAIN FINANCE PRIVATE LIMITED</t>
  </si>
  <si>
    <t>MANSI SHARE &amp; STOCK ADVISORS PRIVATE LIMITED</t>
  </si>
  <si>
    <t>SEACOAST</t>
  </si>
  <si>
    <t>URJAGLOBA</t>
  </si>
  <si>
    <t>URJA</t>
  </si>
  <si>
    <t>Urja Global Limited</t>
  </si>
  <si>
    <t>VIKASLIFE</t>
  </si>
  <si>
    <t>Vikas Lifecare Limited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</si>
  <si>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</si>
  <si>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</si>
  <si>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</si>
  <si>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</si>
  <si>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</si>
  <si>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</si>
  <si>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</si>
  <si>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VINEY EQUITY MARKET LLP</t>
  </si>
  <si>
    <t>YUGA STOCKS AND COMMODITIES PRIVATE LIMITED .</t>
  </si>
  <si>
    <t>ROJL</t>
  </si>
  <si>
    <t>THINKINK</t>
  </si>
  <si>
    <t>AKSHAR</t>
  </si>
  <si>
    <t>Akshar Spintex Limited</t>
  </si>
  <si>
    <t>DIL</t>
  </si>
  <si>
    <t>Debock Industries Limited</t>
  </si>
  <si>
    <t>INVENTURE</t>
  </si>
  <si>
    <t>Inventure Gro &amp; Sec Ltd</t>
  </si>
  <si>
    <t>MTNL</t>
  </si>
  <si>
    <t>Maha Tel Nigam Ltd.</t>
  </si>
  <si>
    <t>PERFECT</t>
  </si>
  <si>
    <t>Perfect Infraengineer Ltd</t>
  </si>
  <si>
    <t>SNOWMAN</t>
  </si>
  <si>
    <t>Snowman Logistics Ltd.</t>
  </si>
  <si>
    <t>VAKRANGEE</t>
  </si>
  <si>
    <t>Vakrangee Limited</t>
  </si>
  <si>
    <t>HI GROWTH CORPORATE SERVICES PVT LTD</t>
  </si>
  <si>
    <t>ACHINTYA SECURITIES PRIVATE LIMITED</t>
  </si>
  <si>
    <t>EARUM</t>
  </si>
  <si>
    <t>SUMANCHEPURI</t>
  </si>
  <si>
    <t>ESSENTIA</t>
  </si>
  <si>
    <t>RANI CHAKRABORTY</t>
  </si>
  <si>
    <t>PARSHVA TRADING</t>
  </si>
  <si>
    <t>GUJTLRM</t>
  </si>
  <si>
    <t>JANUSCORP</t>
  </si>
  <si>
    <t>MCPL</t>
  </si>
  <si>
    <t>REGENTRP</t>
  </si>
  <si>
    <t>SIPTL</t>
  </si>
  <si>
    <t>JAI VINAYAK SECURITIES</t>
  </si>
  <si>
    <t>AGNI</t>
  </si>
  <si>
    <t>Agni Green Power Ltd</t>
  </si>
  <si>
    <t>ALMONDZ</t>
  </si>
  <si>
    <t>Almondz Global Securities</t>
  </si>
  <si>
    <t>DISHTV</t>
  </si>
  <si>
    <t>Dish TV India Limited</t>
  </si>
  <si>
    <t>Integra Essentia Limited</t>
  </si>
  <si>
    <t>KBCGLOBAL</t>
  </si>
  <si>
    <t>KBC Global Limited</t>
  </si>
  <si>
    <t>MADHAV</t>
  </si>
  <si>
    <t>Madhav Marbles and Granit</t>
  </si>
  <si>
    <t>OSIAHYPER</t>
  </si>
  <si>
    <t>Osia Hyper Retail Ltd</t>
  </si>
  <si>
    <t>SW CAPITAL PRIVATE LIMITED</t>
  </si>
  <si>
    <t>SUMICKSHA BANSAL</t>
  </si>
  <si>
    <t>SUBEXLTD</t>
  </si>
  <si>
    <t>Subex Ltd</t>
  </si>
  <si>
    <t>SULA</t>
  </si>
  <si>
    <t>Sula Vineyards Limited</t>
  </si>
  <si>
    <t>Zee News Limited</t>
  </si>
  <si>
    <t>Swan Energy Limited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</si>
  <si>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</si>
  <si>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</si>
  <si>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</si>
  <si>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</si>
  <si>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</si>
  <si>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</si>
  <si>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</si>
  <si>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</si>
  <si>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</si>
  <si>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10070-10090</t>
  </si>
  <si>
    <t>10290-10500</t>
  </si>
  <si>
    <t>NIFTY 21500 PE 11 JAN</t>
  </si>
  <si>
    <t>120-150</t>
  </si>
  <si>
    <t>ADISHAKTI</t>
  </si>
  <si>
    <t>BCLENTERPR</t>
  </si>
  <si>
    <t>JANAGIRAMAN SUBASHREE</t>
  </si>
  <si>
    <t>DHYAANI</t>
  </si>
  <si>
    <t>EMPOWER</t>
  </si>
  <si>
    <t>AVANCE VENTURES PRIVATE LIMITED</t>
  </si>
  <si>
    <t>DAMYANTI JIVANDAS GOKALGANDHI</t>
  </si>
  <si>
    <t>FACORALL</t>
  </si>
  <si>
    <t>SANJOY GHOSH DASTIDAR</t>
  </si>
  <si>
    <t>FRUTION</t>
  </si>
  <si>
    <t>PROGRESSIVE FINLEASE LIMITED</t>
  </si>
  <si>
    <t>GENNEX</t>
  </si>
  <si>
    <t>MARYADA BARTER PRIVATE LIMITED</t>
  </si>
  <si>
    <t>KHOOBSURAT</t>
  </si>
  <si>
    <t>YMD FINANCIAL CONSULTANCY PRIVATE LIMITED</t>
  </si>
  <si>
    <t>TTIL</t>
  </si>
  <si>
    <t>ANCHAL BANSAL</t>
  </si>
  <si>
    <t>RAMDOOT REALTORS PVT LTD</t>
  </si>
  <si>
    <t>ARSHIYA</t>
  </si>
  <si>
    <t>Arshiya Limited</t>
  </si>
  <si>
    <t>AXITA</t>
  </si>
  <si>
    <t>Axita Cotton Limited</t>
  </si>
  <si>
    <t>BALAJITELE</t>
  </si>
  <si>
    <t>Balaji Telefilms Limited</t>
  </si>
  <si>
    <t>SETU SECURITIES PVT LTD</t>
  </si>
  <si>
    <t>MITTAL RIMPY</t>
  </si>
  <si>
    <t>KELLTONTEC</t>
  </si>
  <si>
    <t>Kellton Tech Sol Ltd</t>
  </si>
  <si>
    <t>MAGPRO SECURITIES PVT LTD</t>
  </si>
  <si>
    <t>KLL</t>
  </si>
  <si>
    <t>Kaushalya Logistics Ltd</t>
  </si>
  <si>
    <t>AMIT KUMAR JAIN</t>
  </si>
  <si>
    <t>MUDUPULAVEMULA SURENDRANADHA REDDY</t>
  </si>
  <si>
    <t>NK SECURITIES RESEARCH PRIVATE LIMITED</t>
  </si>
  <si>
    <t>NIRAJ RAJNIKANT SHAH</t>
  </si>
  <si>
    <t>SOHAM FINCARE INDIA LLP</t>
  </si>
  <si>
    <t>PRESSTONIC</t>
  </si>
  <si>
    <t>Presstonic Engineering L</t>
  </si>
  <si>
    <t>SHYAMCENT</t>
  </si>
  <si>
    <t>Shyam Century Ferrous Ltd</t>
  </si>
  <si>
    <t>SIGACHI</t>
  </si>
  <si>
    <t>Sigachi Industries Ltd</t>
  </si>
  <si>
    <t>AAKRAYA RESEARCH LLP</t>
  </si>
  <si>
    <t>TRACXN</t>
  </si>
  <si>
    <t>Tracxn Technologies Ltd</t>
  </si>
  <si>
    <t>Trident Limited</t>
  </si>
  <si>
    <t>VERTOZ</t>
  </si>
  <si>
    <t>Vertoz Advertising Ltd</t>
  </si>
  <si>
    <t>AXIS TRUSTEE SERVICES LIMITED</t>
  </si>
  <si>
    <t>SUNIL KALOT</t>
  </si>
  <si>
    <t>FLYONTRIP SERVICES PRIVATE LIMITED .</t>
  </si>
  <si>
    <t>Loss of Rs.54/-</t>
  </si>
  <si>
    <t>BANKNIFTY 47500 CE 10 JAN</t>
  </si>
  <si>
    <t>Buiy</t>
  </si>
  <si>
    <t>380-480</t>
  </si>
  <si>
    <t>No Profit No Loss</t>
  </si>
  <si>
    <t>FINNIFTY 21300 CE 09 JAN</t>
  </si>
  <si>
    <t>30-45</t>
  </si>
  <si>
    <t>Loss of Rs.16/-</t>
  </si>
  <si>
    <t>ACHYUT</t>
  </si>
  <si>
    <t>KRISHNAM ENTERPRISE LLP LLP</t>
  </si>
  <si>
    <t>FLYONTRIP SERVICES PRIVATE LIMITED</t>
  </si>
  <si>
    <t>ASHISH NAHATA (HUF) .</t>
  </si>
  <si>
    <t>ADVIKCA</t>
  </si>
  <si>
    <t>AKM</t>
  </si>
  <si>
    <t>NEHA GAURANGBHAI HIRANI</t>
  </si>
  <si>
    <t>ALPSINDUS</t>
  </si>
  <si>
    <t>SUNIL KUMAR VERMA</t>
  </si>
  <si>
    <t>BENCHMARK</t>
  </si>
  <si>
    <t>NEOMILE CORPORATE ADVISORY PRIVATE LIMITED</t>
  </si>
  <si>
    <t>BRANDBUCKT</t>
  </si>
  <si>
    <t>SANKET RAMESH FUKE</t>
  </si>
  <si>
    <t>SYNEMATIC MEDIA AND CONSULTING PRIVATE LIMITED</t>
  </si>
  <si>
    <t>MINIBOSS CONSULTANCY PRIVATE LIMITED</t>
  </si>
  <si>
    <t>YOGESH JOTIRAM KALE</t>
  </si>
  <si>
    <t>DDIL</t>
  </si>
  <si>
    <t>POOJA JAIN</t>
  </si>
  <si>
    <t>DGL</t>
  </si>
  <si>
    <t>DIKSHA PIROGIWAL</t>
  </si>
  <si>
    <t>DHATRE</t>
  </si>
  <si>
    <t>SUNRISE GILTS AND SECURITIES PVT LTD</t>
  </si>
  <si>
    <t>MAMAN RAM PRAJAPAT</t>
  </si>
  <si>
    <t>ELEFLOR</t>
  </si>
  <si>
    <t>PRABHU LAL MEENA</t>
  </si>
  <si>
    <t>ZENAB AIYUB YACOOBALI</t>
  </si>
  <si>
    <t>EPITOME TRADING AND INVESTMENTS</t>
  </si>
  <si>
    <t>NAREN PANDEY</t>
  </si>
  <si>
    <t>OMLATA GOYAL</t>
  </si>
  <si>
    <t>MILIND MADHANI SECURITIES PRIVATE LIMITED</t>
  </si>
  <si>
    <t>KALPANA MADHANI SECURITIES PRIVATE LIMITED</t>
  </si>
  <si>
    <t>RAVI SUDHIRKUMAR MEHTA</t>
  </si>
  <si>
    <t>SATYA PRAKASH MITTAL</t>
  </si>
  <si>
    <t>BLUESKY INFRA DEVELOPERS PRIVATE LIMITED</t>
  </si>
  <si>
    <t>SEEMA DOSHI</t>
  </si>
  <si>
    <t>KATHA CHAKRABORTY</t>
  </si>
  <si>
    <t>RENUKABEN CHANDRAKANT SHAH</t>
  </si>
  <si>
    <t>POPAT LAL LABANA</t>
  </si>
  <si>
    <t>PARESH DHIRAJLAL SHAH</t>
  </si>
  <si>
    <t>KRITI LODHA</t>
  </si>
  <si>
    <t>RANODIPSAHA</t>
  </si>
  <si>
    <t>PMC FINCORP LIMITED</t>
  </si>
  <si>
    <t>GANONPRO</t>
  </si>
  <si>
    <t>URVASHI UMESHBHAI PATEL</t>
  </si>
  <si>
    <t>GOBLIN</t>
  </si>
  <si>
    <t>PRASHANTMISHRA</t>
  </si>
  <si>
    <t>GOYALASS</t>
  </si>
  <si>
    <t>VANDANATIWARI</t>
  </si>
  <si>
    <t>NIKHIL RAJESH SINGH</t>
  </si>
  <si>
    <t>HEALTHYLIFE</t>
  </si>
  <si>
    <t>GRISHMA VIRAL JHAVERI</t>
  </si>
  <si>
    <t>LIJOY M P</t>
  </si>
  <si>
    <t>IBRIGST</t>
  </si>
  <si>
    <t>SHAGUN TIEUP PRIVATE LIMITED</t>
  </si>
  <si>
    <t>KAMLESH NAVINCHANDRA SHAH</t>
  </si>
  <si>
    <t>KRUTI KALPESH SHAH</t>
  </si>
  <si>
    <t>ANKUSH TUKARAM DALVI</t>
  </si>
  <si>
    <t>JOHNPHARMA</t>
  </si>
  <si>
    <t>SPARK FINANCE</t>
  </si>
  <si>
    <t>CAMELLIA TRADEX PRIVATE LIMITED</t>
  </si>
  <si>
    <t>KAMOPAINTS</t>
  </si>
  <si>
    <t>HEMALI PATHIK THAKKAR</t>
  </si>
  <si>
    <t>MPL</t>
  </si>
  <si>
    <t>AYUSH FINTREX PRIVATE LIMITED</t>
  </si>
  <si>
    <t>VAKANDA SERVICES PRIVATE LIMITED</t>
  </si>
  <si>
    <t>SAPTSWATI PRIVATE LIMITED</t>
  </si>
  <si>
    <t>RAJESHHASMUKHBHAIVEKARIYA</t>
  </si>
  <si>
    <t>QUEST</t>
  </si>
  <si>
    <t>GREEN PEAKS ENTERPRISES LLP</t>
  </si>
  <si>
    <t>HARINATHAREDDYGURRAM</t>
  </si>
  <si>
    <t>INDRA KIRAN VENTURES</t>
  </si>
  <si>
    <t>NK SECURITIES RESEARCH PVT. LTD.</t>
  </si>
  <si>
    <t>SELLWIN</t>
  </si>
  <si>
    <t>F3 ADVISORS PRIVATE LIMITED</t>
  </si>
  <si>
    <t>SHIVAAGRO</t>
  </si>
  <si>
    <t>VRAMATH INVESTMENT CONSULTANCY PVT LTD</t>
  </si>
  <si>
    <t>SHREESEC</t>
  </si>
  <si>
    <t>ASHOK KUMAR</t>
  </si>
  <si>
    <t>SILVERPRL</t>
  </si>
  <si>
    <t>AMIT JAYESH SHETH</t>
  </si>
  <si>
    <t>SVCM SECURITIES PRIVATE LIMITED</t>
  </si>
  <si>
    <t>SOFCOM</t>
  </si>
  <si>
    <t>PANNABEN BHANUBHAI SHAH</t>
  </si>
  <si>
    <t>AMITJAIN</t>
  </si>
  <si>
    <t>MUNISH KUMAR</t>
  </si>
  <si>
    <t>TUSHARKUMAR ASHOKBHAI SOLANKI</t>
  </si>
  <si>
    <t>ARPANA SAMIRBHAI MACWAN</t>
  </si>
  <si>
    <t>NACIO MULTI TRADERS LLP</t>
  </si>
  <si>
    <t>VEDANTASSET</t>
  </si>
  <si>
    <t>MANICKAM RAVICHANDRAN</t>
  </si>
  <si>
    <t>VEERKRUPA</t>
  </si>
  <si>
    <t>BHAVESH A VORA (HUF)</t>
  </si>
  <si>
    <t>VIVANTA</t>
  </si>
  <si>
    <t>ACCURACY</t>
  </si>
  <si>
    <t>Accuracy Shipping Limited</t>
  </si>
  <si>
    <t>Alps Industries Ltd.</t>
  </si>
  <si>
    <t>ANTGRAPHIC</t>
  </si>
  <si>
    <t>Antarctica Graphics Ltd</t>
  </si>
  <si>
    <t>KOOKMIN SECURITIES PRIVATE LIMITED</t>
  </si>
  <si>
    <t>ASHOKA</t>
  </si>
  <si>
    <t>BAJEL</t>
  </si>
  <si>
    <t>Bajel Projects Limited</t>
  </si>
  <si>
    <t>BANARBEADS</t>
  </si>
  <si>
    <t>Banaras Beads Ltd</t>
  </si>
  <si>
    <t>SILVER LINE VENTURES PRIVATE LIMITED</t>
  </si>
  <si>
    <t>BASML</t>
  </si>
  <si>
    <t>Bannari Amman Spinning Mi</t>
  </si>
  <si>
    <t>BHARATWIRE</t>
  </si>
  <si>
    <t>Bharat Wire Ropes Ltd.</t>
  </si>
  <si>
    <t>BOROSIL RENEWABLES LTD</t>
  </si>
  <si>
    <t>CAPACITE</t>
  </si>
  <si>
    <t>Capacite Infraproject Ltd</t>
  </si>
  <si>
    <t>CAREERP</t>
  </si>
  <si>
    <t>Career Point Limited</t>
  </si>
  <si>
    <t>DCW</t>
  </si>
  <si>
    <t>DCW Ltd</t>
  </si>
  <si>
    <t>Easy Trip Planners Ltd</t>
  </si>
  <si>
    <t>GICL</t>
  </si>
  <si>
    <t>Globe Intl Carriers Ltd</t>
  </si>
  <si>
    <t>PUNEET KUMAR</t>
  </si>
  <si>
    <t>GMDCLTD</t>
  </si>
  <si>
    <t>Gujarat Min. Dev. Corpn</t>
  </si>
  <si>
    <t>Gujarat State Fert Ltd.</t>
  </si>
  <si>
    <t>HERCULES</t>
  </si>
  <si>
    <t>Hercules Hoists Limited</t>
  </si>
  <si>
    <t>IITL</t>
  </si>
  <si>
    <t>Industrial Inv Trust Ltd</t>
  </si>
  <si>
    <t>MADHUKAR SHETH</t>
  </si>
  <si>
    <t>Infibeam Avenues Limited</t>
  </si>
  <si>
    <t>IPSL</t>
  </si>
  <si>
    <t>Integrated Perso Ser Ltd</t>
  </si>
  <si>
    <t>TRANSPARENT SHARES LLP</t>
  </si>
  <si>
    <t>ISHAN</t>
  </si>
  <si>
    <t>Ishan International Ltd</t>
  </si>
  <si>
    <t>SAUMIL ARVIND BHAVNAGARI</t>
  </si>
  <si>
    <t>KAMDHENU</t>
  </si>
  <si>
    <t>Kamdhenu Ispat Limited</t>
  </si>
  <si>
    <t>Kamdhenu Ventures Limited</t>
  </si>
  <si>
    <t>STATSOL RESEARCH LLP</t>
  </si>
  <si>
    <t>KSHITIJPOL</t>
  </si>
  <si>
    <t>Kshitij Polyline Limited</t>
  </si>
  <si>
    <t>AMAN KUMAR</t>
  </si>
  <si>
    <t>LAXMICOT</t>
  </si>
  <si>
    <t>Laxmi Cotspin Limited</t>
  </si>
  <si>
    <t>SANDEEP PRAKASHCHANDRA JAIN (HUF)</t>
  </si>
  <si>
    <t>AJAY PARAKH</t>
  </si>
  <si>
    <t>MKPL</t>
  </si>
  <si>
    <t>M K Proteins Limited</t>
  </si>
  <si>
    <t>SAROJ GUPTA</t>
  </si>
  <si>
    <t>NGIL</t>
  </si>
  <si>
    <t>Nakoda Group of Ind. Ltd</t>
  </si>
  <si>
    <t>QUANTSEYE AI PRIVATE LIMITED</t>
  </si>
  <si>
    <t>PNBGILTS</t>
  </si>
  <si>
    <t>PNB Gilts Limited</t>
  </si>
  <si>
    <t>STOCK VERTEX VENTURES</t>
  </si>
  <si>
    <t>POCL</t>
  </si>
  <si>
    <t>Pondy Oxides &amp; Chem Ltd</t>
  </si>
  <si>
    <t>RAJEEV PERIWAL</t>
  </si>
  <si>
    <t>QUICKTOUCH</t>
  </si>
  <si>
    <t>Quicktouch Technologies L</t>
  </si>
  <si>
    <t>GOUTHAMCHANDSIMPAL</t>
  </si>
  <si>
    <t>SEQUENT</t>
  </si>
  <si>
    <t>Sequent Scientific Ltd.</t>
  </si>
  <si>
    <t>USK</t>
  </si>
  <si>
    <t>Udayshivakumar Infra Ltd</t>
  </si>
  <si>
    <t>VIKASECO</t>
  </si>
  <si>
    <t>Vikas EcoTech Limited</t>
  </si>
  <si>
    <t>VISAKAIND</t>
  </si>
  <si>
    <t>Visaka Industries Ltd.</t>
  </si>
  <si>
    <t>VIVIDHA</t>
  </si>
  <si>
    <t>Visagar Polytex Ltd</t>
  </si>
  <si>
    <t>VIBRANT SECURITIES PVT. LTD</t>
  </si>
  <si>
    <t>WHEELS</t>
  </si>
  <si>
    <t>Wheels India Ltd</t>
  </si>
  <si>
    <t>Zee Entertain. Enterp.Ltd</t>
  </si>
  <si>
    <t>SOCIETE GENERALE</t>
  </si>
  <si>
    <t>ZEELEARN</t>
  </si>
  <si>
    <t>Zee Learn Limited</t>
  </si>
  <si>
    <t>AMEYA</t>
  </si>
  <si>
    <t>Ameya Precision Eng Ltd</t>
  </si>
  <si>
    <t>VIVEK MEHROTRA</t>
  </si>
  <si>
    <t>GAGANDEEP CREDIT CAPITAL PVT. LTD.</t>
  </si>
  <si>
    <t>PURNIMA MUKESH PATANI</t>
  </si>
  <si>
    <t>CBAZAAR</t>
  </si>
  <si>
    <t>Net Avenue Technologies L</t>
  </si>
  <si>
    <t>CHANAKYA OPPORTUNITIES FUND I</t>
  </si>
  <si>
    <t>BHARU</t>
  </si>
  <si>
    <t>GANGAFORGE</t>
  </si>
  <si>
    <t>Ganga Forging Limited</t>
  </si>
  <si>
    <t>PARULBEN RAKESHBHAI PATEL</t>
  </si>
  <si>
    <t>ONE EARTH CAPITAL LIMITED</t>
  </si>
  <si>
    <t>YOGESHKUMAR RASIKLAL SANGHAVI</t>
  </si>
  <si>
    <t>JYOTISTRUC</t>
  </si>
  <si>
    <t>Jyoti Structures Ltd</t>
  </si>
  <si>
    <t>NIRANJAN LAKHUMAL HIRANANDANI</t>
  </si>
  <si>
    <t>LIBAS</t>
  </si>
  <si>
    <t>Libas Consu Products Ltd</t>
  </si>
  <si>
    <t>PIYUSH MAKHIJANI</t>
  </si>
  <si>
    <t>MOS UTILITY LIMITED</t>
  </si>
  <si>
    <t>TNTELE</t>
  </si>
  <si>
    <t>Tamilnadu Telecomm Ltd</t>
  </si>
  <si>
    <t>STATE BANK OF INDIA</t>
  </si>
  <si>
    <t>SEABRIGHT II LTD</t>
  </si>
  <si>
    <t>WANBURY</t>
  </si>
  <si>
    <t>Wanbury Limited</t>
  </si>
  <si>
    <t>ELIZABETH  MATHEW</t>
  </si>
  <si>
    <t>YASHO</t>
  </si>
  <si>
    <t>Yasho Industries Limited</t>
  </si>
  <si>
    <t>NISHIGANDHA POLYMERS P.LTD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</si>
</sst>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21616.85</v>
      </c>
      <c r="F11" s="246">
        <v>21672.35</v>
      </c>
      <c r="G11" s="245">
        <v>21536.899999999998</v>
      </c>
      <c r="H11" s="245">
        <v>21456.95</v>
      </c>
      <c r="I11" s="245">
        <v>21321.5</v>
      </c>
      <c r="J11" s="245">
        <v>21752.299999999996</v>
      </c>
      <c r="K11" s="245">
        <v>21887.749999999993</v>
      </c>
      <c r="L11" s="245">
        <v>21967.699999999993</v>
      </c>
      <c r="M11" s="244">
        <v>21807.8</v>
      </c>
      <c r="N11" s="244">
        <v>21592.400000000001</v>
      </c>
      <c r="O11" s="244">
        <v>13142050</v>
      </c>
      <c r="P11" s="247">
        <v>-6.3496167416960704E-4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47391.5</v>
      </c>
      <c r="F12" s="246">
        <v>47626.483333333337</v>
      </c>
      <c r="G12" s="245">
        <v>47106.066666666673</v>
      </c>
      <c r="H12" s="245">
        <v>46820.633333333339</v>
      </c>
      <c r="I12" s="245">
        <v>46300.216666666674</v>
      </c>
      <c r="J12" s="245">
        <v>47911.916666666672</v>
      </c>
      <c r="K12" s="245">
        <v>48432.333333333328</v>
      </c>
      <c r="L12" s="245">
        <v>48717.76666666667</v>
      </c>
      <c r="M12" s="244">
        <v>48146.9</v>
      </c>
      <c r="N12" s="244">
        <v>47341.05</v>
      </c>
      <c r="O12" s="244">
        <v>2535885</v>
      </c>
      <c r="P12" s="247">
        <v>-3.6536160027355102E-2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21281</v>
      </c>
      <c r="F13" s="261">
        <v>21368.916666666668</v>
      </c>
      <c r="G13" s="263">
        <v>21161.833333333336</v>
      </c>
      <c r="H13" s="263">
        <v>21042.666666666668</v>
      </c>
      <c r="I13" s="263">
        <v>20835.583333333336</v>
      </c>
      <c r="J13" s="263">
        <v>21488.083333333336</v>
      </c>
      <c r="K13" s="263">
        <v>21695.166666666672</v>
      </c>
      <c r="L13" s="263">
        <v>21814.333333333336</v>
      </c>
      <c r="M13" s="264">
        <v>21576</v>
      </c>
      <c r="N13" s="264">
        <v>21249.75</v>
      </c>
      <c r="O13" s="264">
        <v>70840</v>
      </c>
      <c r="P13" s="265">
        <v>0.23500697350069735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10393.450000000001</v>
      </c>
      <c r="F14" s="261">
        <v>10449.199999999999</v>
      </c>
      <c r="G14" s="263">
        <v>10318.349999999999</v>
      </c>
      <c r="H14" s="263">
        <v>10243.25</v>
      </c>
      <c r="I14" s="263">
        <v>10112.4</v>
      </c>
      <c r="J14" s="263">
        <v>10524.299999999997</v>
      </c>
      <c r="K14" s="263">
        <v>10655.15</v>
      </c>
      <c r="L14" s="263">
        <v>10730.249999999996</v>
      </c>
      <c r="M14" s="264">
        <v>10580.05</v>
      </c>
      <c r="N14" s="264">
        <v>10374.1</v>
      </c>
      <c r="O14" s="264">
        <v>714750</v>
      </c>
      <c r="P14" s="265">
        <v>-1.5190658261858014E-2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606.15</v>
      </c>
      <c r="F15" s="261">
        <v>606.2833333333333</v>
      </c>
      <c r="G15" s="263">
        <v>600.41666666666663</v>
      </c>
      <c r="H15" s="263">
        <v>594.68333333333328</v>
      </c>
      <c r="I15" s="263">
        <v>588.81666666666661</v>
      </c>
      <c r="J15" s="263">
        <v>612.01666666666665</v>
      </c>
      <c r="K15" s="263">
        <v>617.88333333333344</v>
      </c>
      <c r="L15" s="263">
        <v>623.61666666666667</v>
      </c>
      <c r="M15" s="264">
        <v>612.15</v>
      </c>
      <c r="N15" s="264">
        <v>600.54999999999995</v>
      </c>
      <c r="O15" s="264">
        <v>14425000</v>
      </c>
      <c r="P15" s="265">
        <v>-1.8507178335714771E-2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4934.6000000000004</v>
      </c>
      <c r="F16" s="261">
        <v>4912.5999999999995</v>
      </c>
      <c r="G16" s="263">
        <v>4830.1999999999989</v>
      </c>
      <c r="H16" s="263">
        <v>4725.7999999999993</v>
      </c>
      <c r="I16" s="263">
        <v>4643.3999999999987</v>
      </c>
      <c r="J16" s="263">
        <v>5016.9999999999991</v>
      </c>
      <c r="K16" s="263">
        <v>5099.3999999999987</v>
      </c>
      <c r="L16" s="263">
        <v>5203.7999999999993</v>
      </c>
      <c r="M16" s="264">
        <v>4995</v>
      </c>
      <c r="N16" s="264">
        <v>4808.2</v>
      </c>
      <c r="O16" s="264">
        <v>1038625</v>
      </c>
      <c r="P16" s="265">
        <v>8.9860352155434128E-3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24320.1</v>
      </c>
      <c r="F17" s="261">
        <v>24155.883333333331</v>
      </c>
      <c r="G17" s="263">
        <v>23941.766666666663</v>
      </c>
      <c r="H17" s="263">
        <v>23563.433333333331</v>
      </c>
      <c r="I17" s="263">
        <v>23349.316666666662</v>
      </c>
      <c r="J17" s="263">
        <v>24534.216666666664</v>
      </c>
      <c r="K17" s="263">
        <v>24748.333333333332</v>
      </c>
      <c r="L17" s="263">
        <v>25126.666666666664</v>
      </c>
      <c r="M17" s="264">
        <v>24370</v>
      </c>
      <c r="N17" s="264">
        <v>23777.55</v>
      </c>
      <c r="O17" s="264">
        <v>198400</v>
      </c>
      <c r="P17" s="265">
        <v>1.3485901103391908E-2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175.4</v>
      </c>
      <c r="F18" s="261">
        <v>176.0333333333333</v>
      </c>
      <c r="G18" s="263">
        <v>174.31666666666661</v>
      </c>
      <c r="H18" s="263">
        <v>173.23333333333329</v>
      </c>
      <c r="I18" s="263">
        <v>171.51666666666659</v>
      </c>
      <c r="J18" s="263">
        <v>177.11666666666662</v>
      </c>
      <c r="K18" s="263">
        <v>178.83333333333331</v>
      </c>
      <c r="L18" s="263">
        <v>179.91666666666663</v>
      </c>
      <c r="M18" s="264">
        <v>177.75</v>
      </c>
      <c r="N18" s="264">
        <v>174.95</v>
      </c>
      <c r="O18" s="264">
        <v>72014400</v>
      </c>
      <c r="P18" s="265">
        <v>-2.0851688693098384E-2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229.85</v>
      </c>
      <c r="F19" s="261">
        <v>231.08333333333334</v>
      </c>
      <c r="G19" s="263">
        <v>227.26666666666668</v>
      </c>
      <c r="H19" s="263">
        <v>224.68333333333334</v>
      </c>
      <c r="I19" s="263">
        <v>220.86666666666667</v>
      </c>
      <c r="J19" s="263">
        <v>233.66666666666669</v>
      </c>
      <c r="K19" s="263">
        <v>237.48333333333335</v>
      </c>
      <c r="L19" s="263">
        <v>240.06666666666669</v>
      </c>
      <c r="M19" s="264">
        <v>234.9</v>
      </c>
      <c r="N19" s="264">
        <v>228.5</v>
      </c>
      <c r="O19" s="264">
        <v>33724600</v>
      </c>
      <c r="P19" s="265">
        <v>2.8057382896092574E-2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2318.85</v>
      </c>
      <c r="F20" s="261">
        <v>2339.65</v>
      </c>
      <c r="G20" s="263">
        <v>2287.2000000000003</v>
      </c>
      <c r="H20" s="263">
        <v>2255.5500000000002</v>
      </c>
      <c r="I20" s="263">
        <v>2203.1000000000004</v>
      </c>
      <c r="J20" s="263">
        <v>2371.3000000000002</v>
      </c>
      <c r="K20" s="263">
        <v>2423.75</v>
      </c>
      <c r="L20" s="263">
        <v>2455.4</v>
      </c>
      <c r="M20" s="264">
        <v>2392.1</v>
      </c>
      <c r="N20" s="264">
        <v>2308</v>
      </c>
      <c r="O20" s="264">
        <v>3534300</v>
      </c>
      <c r="P20" s="265">
        <v>-6.0001595787121997E-2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3033.3</v>
      </c>
      <c r="F21" s="261">
        <v>3037.0166666666664</v>
      </c>
      <c r="G21" s="263">
        <v>2986.2833333333328</v>
      </c>
      <c r="H21" s="263">
        <v>2939.2666666666664</v>
      </c>
      <c r="I21" s="263">
        <v>2888.5333333333328</v>
      </c>
      <c r="J21" s="263">
        <v>3084.0333333333328</v>
      </c>
      <c r="K21" s="263">
        <v>3134.7666666666664</v>
      </c>
      <c r="L21" s="263">
        <v>3181.7833333333328</v>
      </c>
      <c r="M21" s="264">
        <v>3087.75</v>
      </c>
      <c r="N21" s="264">
        <v>2990</v>
      </c>
      <c r="O21" s="264">
        <v>13756800</v>
      </c>
      <c r="P21" s="265">
        <v>1.8207656097344347E-2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1199.75</v>
      </c>
      <c r="F22" s="261">
        <v>1204.4666666666667</v>
      </c>
      <c r="G22" s="263">
        <v>1176.5333333333333</v>
      </c>
      <c r="H22" s="263">
        <v>1153.3166666666666</v>
      </c>
      <c r="I22" s="263">
        <v>1125.3833333333332</v>
      </c>
      <c r="J22" s="263">
        <v>1227.6833333333334</v>
      </c>
      <c r="K22" s="263">
        <v>1255.6166666666668</v>
      </c>
      <c r="L22" s="263">
        <v>1278.8333333333335</v>
      </c>
      <c r="M22" s="264">
        <v>1232.4000000000001</v>
      </c>
      <c r="N22" s="264">
        <v>1181.25</v>
      </c>
      <c r="O22" s="264">
        <v>42044000</v>
      </c>
      <c r="P22" s="265">
        <v>-4.6552130766858366E-2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5189.6000000000004</v>
      </c>
      <c r="F23" s="261">
        <v>5201.55</v>
      </c>
      <c r="G23" s="263">
        <v>5155.1000000000004</v>
      </c>
      <c r="H23" s="263">
        <v>5120.6000000000004</v>
      </c>
      <c r="I23" s="263">
        <v>5074.1500000000005</v>
      </c>
      <c r="J23" s="263">
        <v>5236.05</v>
      </c>
      <c r="K23" s="263">
        <v>5282.4999999999991</v>
      </c>
      <c r="L23" s="263">
        <v>5317</v>
      </c>
      <c r="M23" s="264">
        <v>5248</v>
      </c>
      <c r="N23" s="264">
        <v>5167.05</v>
      </c>
      <c r="O23" s="264">
        <v>981800</v>
      </c>
      <c r="P23" s="265">
        <v>1.8464730290456432E-2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527.4</v>
      </c>
      <c r="F24" s="261">
        <v>531.24999999999989</v>
      </c>
      <c r="G24" s="263">
        <v>521.69999999999982</v>
      </c>
      <c r="H24" s="263">
        <v>515.99999999999989</v>
      </c>
      <c r="I24" s="263">
        <v>506.44999999999982</v>
      </c>
      <c r="J24" s="263">
        <v>536.94999999999982</v>
      </c>
      <c r="K24" s="263">
        <v>546.49999999999977</v>
      </c>
      <c r="L24" s="263">
        <v>552.19999999999982</v>
      </c>
      <c r="M24" s="264">
        <v>540.79999999999995</v>
      </c>
      <c r="N24" s="264">
        <v>525.54999999999995</v>
      </c>
      <c r="O24" s="264">
        <v>48110400</v>
      </c>
      <c r="P24" s="265">
        <v>5.7194461167971106E-3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5808.1</v>
      </c>
      <c r="F25" s="261">
        <v>5794.416666666667</v>
      </c>
      <c r="G25" s="263">
        <v>5716.8833333333341</v>
      </c>
      <c r="H25" s="263">
        <v>5625.666666666667</v>
      </c>
      <c r="I25" s="263">
        <v>5548.1333333333341</v>
      </c>
      <c r="J25" s="263">
        <v>5885.6333333333341</v>
      </c>
      <c r="K25" s="263">
        <v>5963.166666666667</v>
      </c>
      <c r="L25" s="263">
        <v>6054.3833333333341</v>
      </c>
      <c r="M25" s="264">
        <v>5871.95</v>
      </c>
      <c r="N25" s="264">
        <v>5703.2</v>
      </c>
      <c r="O25" s="264">
        <v>1963625</v>
      </c>
      <c r="P25" s="265">
        <v>-4.3731778425655978E-3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470.75</v>
      </c>
      <c r="F26" s="261">
        <v>468.0333333333333</v>
      </c>
      <c r="G26" s="263">
        <v>462.66666666666663</v>
      </c>
      <c r="H26" s="263">
        <v>454.58333333333331</v>
      </c>
      <c r="I26" s="263">
        <v>449.21666666666664</v>
      </c>
      <c r="J26" s="263">
        <v>476.11666666666662</v>
      </c>
      <c r="K26" s="263">
        <v>481.48333333333329</v>
      </c>
      <c r="L26" s="263">
        <v>489.56666666666661</v>
      </c>
      <c r="M26" s="264">
        <v>473.4</v>
      </c>
      <c r="N26" s="264">
        <v>459.95</v>
      </c>
      <c r="O26" s="264">
        <v>15645100</v>
      </c>
      <c r="P26" s="265">
        <v>3.7659262600067654E-2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177.7</v>
      </c>
      <c r="F27" s="261">
        <v>178.68333333333331</v>
      </c>
      <c r="G27" s="263">
        <v>176.21666666666661</v>
      </c>
      <c r="H27" s="263">
        <v>174.73333333333329</v>
      </c>
      <c r="I27" s="263">
        <v>172.26666666666659</v>
      </c>
      <c r="J27" s="263">
        <v>180.16666666666663</v>
      </c>
      <c r="K27" s="263">
        <v>182.63333333333333</v>
      </c>
      <c r="L27" s="263">
        <v>184.11666666666665</v>
      </c>
      <c r="M27" s="264">
        <v>181.15</v>
      </c>
      <c r="N27" s="264">
        <v>177.2</v>
      </c>
      <c r="O27" s="264">
        <v>97540000</v>
      </c>
      <c r="P27" s="265">
        <v>1.3718561629598836E-2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3283.05</v>
      </c>
      <c r="F28" s="261">
        <v>3297.0333333333333</v>
      </c>
      <c r="G28" s="263">
        <v>3264.0666666666666</v>
      </c>
      <c r="H28" s="263">
        <v>3245.0833333333335</v>
      </c>
      <c r="I28" s="263">
        <v>3212.1166666666668</v>
      </c>
      <c r="J28" s="263">
        <v>3316.0166666666664</v>
      </c>
      <c r="K28" s="263">
        <v>3348.9833333333327</v>
      </c>
      <c r="L28" s="263">
        <v>3367.9666666666662</v>
      </c>
      <c r="M28" s="264">
        <v>3330</v>
      </c>
      <c r="N28" s="264">
        <v>3278.05</v>
      </c>
      <c r="O28" s="264">
        <v>5052200</v>
      </c>
      <c r="P28" s="265">
        <v>3.5668894264277808E-2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1829.3</v>
      </c>
      <c r="F29" s="261">
        <v>1828.55</v>
      </c>
      <c r="G29" s="263">
        <v>1814.1</v>
      </c>
      <c r="H29" s="263">
        <v>1798.8999999999999</v>
      </c>
      <c r="I29" s="263">
        <v>1784.4499999999998</v>
      </c>
      <c r="J29" s="263">
        <v>1843.75</v>
      </c>
      <c r="K29" s="263">
        <v>1858.2000000000003</v>
      </c>
      <c r="L29" s="263">
        <v>1873.4</v>
      </c>
      <c r="M29" s="264">
        <v>1843</v>
      </c>
      <c r="N29" s="264">
        <v>1813.35</v>
      </c>
      <c r="O29" s="264">
        <v>3549624</v>
      </c>
      <c r="P29" s="265">
        <v>8.2781456953642384E-4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6828.65</v>
      </c>
      <c r="F30" s="261">
        <v>6856.6333333333323</v>
      </c>
      <c r="G30" s="263">
        <v>6783.5666666666648</v>
      </c>
      <c r="H30" s="263">
        <v>6738.4833333333327</v>
      </c>
      <c r="I30" s="263">
        <v>6665.4166666666652</v>
      </c>
      <c r="J30" s="263">
        <v>6901.7166666666644</v>
      </c>
      <c r="K30" s="263">
        <v>6974.7833333333319</v>
      </c>
      <c r="L30" s="263">
        <v>7019.8666666666641</v>
      </c>
      <c r="M30" s="264">
        <v>6929.7</v>
      </c>
      <c r="N30" s="264">
        <v>6811.55</v>
      </c>
      <c r="O30" s="264">
        <v>243150</v>
      </c>
      <c r="P30" s="265">
        <v>9.9688473520249225E-3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772.85</v>
      </c>
      <c r="F31" s="261">
        <v>783.7833333333333</v>
      </c>
      <c r="G31" s="263">
        <v>759.56666666666661</v>
      </c>
      <c r="H31" s="263">
        <v>746.2833333333333</v>
      </c>
      <c r="I31" s="263">
        <v>722.06666666666661</v>
      </c>
      <c r="J31" s="263">
        <v>797.06666666666661</v>
      </c>
      <c r="K31" s="263">
        <v>821.2833333333333</v>
      </c>
      <c r="L31" s="263">
        <v>834.56666666666661</v>
      </c>
      <c r="M31" s="264">
        <v>808</v>
      </c>
      <c r="N31" s="264">
        <v>770.5</v>
      </c>
      <c r="O31" s="264">
        <v>17346000</v>
      </c>
      <c r="P31" s="265">
        <v>7.1005186465794026E-2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1124.7</v>
      </c>
      <c r="F32" s="261">
        <v>1125.3999999999999</v>
      </c>
      <c r="G32" s="263">
        <v>1117.7999999999997</v>
      </c>
      <c r="H32" s="263">
        <v>1110.8999999999999</v>
      </c>
      <c r="I32" s="263">
        <v>1103.2999999999997</v>
      </c>
      <c r="J32" s="263">
        <v>1132.2999999999997</v>
      </c>
      <c r="K32" s="263">
        <v>1139.8999999999996</v>
      </c>
      <c r="L32" s="263">
        <v>1146.7999999999997</v>
      </c>
      <c r="M32" s="264">
        <v>1133</v>
      </c>
      <c r="N32" s="264">
        <v>1118.5</v>
      </c>
      <c r="O32" s="264">
        <v>21480800</v>
      </c>
      <c r="P32" s="265">
        <v>1.496881496881497E-2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1118</v>
      </c>
      <c r="F33" s="261">
        <v>1123.8833333333334</v>
      </c>
      <c r="G33" s="263">
        <v>1109.7666666666669</v>
      </c>
      <c r="H33" s="263">
        <v>1101.5333333333335</v>
      </c>
      <c r="I33" s="263">
        <v>1087.416666666667</v>
      </c>
      <c r="J33" s="263">
        <v>1132.1166666666668</v>
      </c>
      <c r="K33" s="263">
        <v>1146.2333333333331</v>
      </c>
      <c r="L33" s="263">
        <v>1154.4666666666667</v>
      </c>
      <c r="M33" s="264">
        <v>1138</v>
      </c>
      <c r="N33" s="264">
        <v>1115.6500000000001</v>
      </c>
      <c r="O33" s="264">
        <v>40862500</v>
      </c>
      <c r="P33" s="265">
        <v>-2.4716975374568977E-3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7089.3</v>
      </c>
      <c r="F34" s="261">
        <v>7196.4333333333334</v>
      </c>
      <c r="G34" s="263">
        <v>6952.8666666666668</v>
      </c>
      <c r="H34" s="263">
        <v>6816.4333333333334</v>
      </c>
      <c r="I34" s="263">
        <v>6572.8666666666668</v>
      </c>
      <c r="J34" s="263">
        <v>7332.8666666666668</v>
      </c>
      <c r="K34" s="263">
        <v>7576.4333333333343</v>
      </c>
      <c r="L34" s="263">
        <v>7712.8666666666668</v>
      </c>
      <c r="M34" s="264">
        <v>7440</v>
      </c>
      <c r="N34" s="264">
        <v>7060</v>
      </c>
      <c r="O34" s="264">
        <v>2807375</v>
      </c>
      <c r="P34" s="265">
        <v>0.24268245449012338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1688</v>
      </c>
      <c r="F35" s="261">
        <v>1696.6666666666667</v>
      </c>
      <c r="G35" s="263">
        <v>1673.3833333333334</v>
      </c>
      <c r="H35" s="263">
        <v>1658.7666666666667</v>
      </c>
      <c r="I35" s="263">
        <v>1635.4833333333333</v>
      </c>
      <c r="J35" s="263">
        <v>1711.2833333333335</v>
      </c>
      <c r="K35" s="263">
        <v>1734.5666666666668</v>
      </c>
      <c r="L35" s="263">
        <v>1749.1833333333336</v>
      </c>
      <c r="M35" s="264">
        <v>1719.95</v>
      </c>
      <c r="N35" s="264">
        <v>1682.05</v>
      </c>
      <c r="O35" s="264">
        <v>9125000</v>
      </c>
      <c r="P35" s="265">
        <v>2.9503017995148643E-2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7733.6</v>
      </c>
      <c r="F36" s="261">
        <v>7756.2833333333328</v>
      </c>
      <c r="G36" s="263">
        <v>7689.1666666666661</v>
      </c>
      <c r="H36" s="263">
        <v>7644.7333333333336</v>
      </c>
      <c r="I36" s="263">
        <v>7577.6166666666668</v>
      </c>
      <c r="J36" s="263">
        <v>7800.7166666666653</v>
      </c>
      <c r="K36" s="263">
        <v>7867.8333333333321</v>
      </c>
      <c r="L36" s="263">
        <v>7912.2666666666646</v>
      </c>
      <c r="M36" s="264">
        <v>7823.4</v>
      </c>
      <c r="N36" s="264">
        <v>7711.85</v>
      </c>
      <c r="O36" s="264">
        <v>5073625</v>
      </c>
      <c r="P36" s="265">
        <v>-4.4222572821249438E-2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2626.5</v>
      </c>
      <c r="F37" s="261">
        <v>2611.9166666666665</v>
      </c>
      <c r="G37" s="263">
        <v>2577.7833333333328</v>
      </c>
      <c r="H37" s="263">
        <v>2529.0666666666662</v>
      </c>
      <c r="I37" s="263">
        <v>2494.9333333333325</v>
      </c>
      <c r="J37" s="263">
        <v>2660.6333333333332</v>
      </c>
      <c r="K37" s="263">
        <v>2694.7666666666673</v>
      </c>
      <c r="L37" s="263">
        <v>2743.4833333333336</v>
      </c>
      <c r="M37" s="264">
        <v>2646.05</v>
      </c>
      <c r="N37" s="264">
        <v>2563.1999999999998</v>
      </c>
      <c r="O37" s="264">
        <v>1756800</v>
      </c>
      <c r="P37" s="265">
        <v>3.4446210916799155E-2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401.3</v>
      </c>
      <c r="F38" s="261">
        <v>401.51666666666665</v>
      </c>
      <c r="G38" s="263">
        <v>396.5333333333333</v>
      </c>
      <c r="H38" s="263">
        <v>391.76666666666665</v>
      </c>
      <c r="I38" s="263">
        <v>386.7833333333333</v>
      </c>
      <c r="J38" s="263">
        <v>406.2833333333333</v>
      </c>
      <c r="K38" s="263">
        <v>411.26666666666665</v>
      </c>
      <c r="L38" s="263">
        <v>416.0333333333333</v>
      </c>
      <c r="M38" s="264">
        <v>406.5</v>
      </c>
      <c r="N38" s="264">
        <v>396.75</v>
      </c>
      <c r="O38" s="264">
        <v>10936000</v>
      </c>
      <c r="P38" s="265">
        <v>-1.4277473319873089E-2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235.75</v>
      </c>
      <c r="F39" s="261">
        <v>236.65</v>
      </c>
      <c r="G39" s="263">
        <v>232.8</v>
      </c>
      <c r="H39" s="263">
        <v>229.85</v>
      </c>
      <c r="I39" s="263">
        <v>226</v>
      </c>
      <c r="J39" s="263">
        <v>239.60000000000002</v>
      </c>
      <c r="K39" s="263">
        <v>243.45</v>
      </c>
      <c r="L39" s="263">
        <v>246.40000000000003</v>
      </c>
      <c r="M39" s="264">
        <v>240.5</v>
      </c>
      <c r="N39" s="264">
        <v>233.7</v>
      </c>
      <c r="O39" s="264">
        <v>115217500</v>
      </c>
      <c r="P39" s="265">
        <v>-6.4982755122742944E-2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223.8</v>
      </c>
      <c r="F40" s="261">
        <v>225.08333333333334</v>
      </c>
      <c r="G40" s="263">
        <v>221.86666666666667</v>
      </c>
      <c r="H40" s="263">
        <v>219.93333333333334</v>
      </c>
      <c r="I40" s="263">
        <v>216.71666666666667</v>
      </c>
      <c r="J40" s="263">
        <v>227.01666666666668</v>
      </c>
      <c r="K40" s="263">
        <v>230.23333333333332</v>
      </c>
      <c r="L40" s="263">
        <v>232.16666666666669</v>
      </c>
      <c r="M40" s="264">
        <v>228.3</v>
      </c>
      <c r="N40" s="264">
        <v>223.15</v>
      </c>
      <c r="O40" s="264">
        <v>117839475</v>
      </c>
      <c r="P40" s="265">
        <v>-7.9367047793844089E-4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1572.55</v>
      </c>
      <c r="F41" s="261">
        <v>1584.6833333333332</v>
      </c>
      <c r="G41" s="263">
        <v>1557.9666666666662</v>
      </c>
      <c r="H41" s="263">
        <v>1543.383333333333</v>
      </c>
      <c r="I41" s="263">
        <v>1516.6666666666661</v>
      </c>
      <c r="J41" s="263">
        <v>1599.2666666666664</v>
      </c>
      <c r="K41" s="263">
        <v>1625.9833333333331</v>
      </c>
      <c r="L41" s="263">
        <v>1640.5666666666666</v>
      </c>
      <c r="M41" s="264">
        <v>1611.4</v>
      </c>
      <c r="N41" s="264">
        <v>1570.1</v>
      </c>
      <c r="O41" s="264">
        <v>1924125</v>
      </c>
      <c r="P41" s="265">
        <v>4.1193181818181816E-2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185.5</v>
      </c>
      <c r="F42" s="261">
        <v>186.06666666666669</v>
      </c>
      <c r="G42" s="263">
        <v>184.48333333333338</v>
      </c>
      <c r="H42" s="263">
        <v>183.4666666666667</v>
      </c>
      <c r="I42" s="263">
        <v>181.88333333333338</v>
      </c>
      <c r="J42" s="263">
        <v>187.08333333333337</v>
      </c>
      <c r="K42" s="263">
        <v>188.66666666666669</v>
      </c>
      <c r="L42" s="263">
        <v>189.68333333333337</v>
      </c>
      <c r="M42" s="264">
        <v>187.65</v>
      </c>
      <c r="N42" s="264">
        <v>185.05</v>
      </c>
      <c r="O42" s="264">
        <v>78756900</v>
      </c>
      <c r="P42" s="265">
        <v>-3.3181850970208471E-3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588.54999999999995</v>
      </c>
      <c r="F43" s="261">
        <v>587.0333333333333</v>
      </c>
      <c r="G43" s="263">
        <v>583.26666666666665</v>
      </c>
      <c r="H43" s="263">
        <v>577.98333333333335</v>
      </c>
      <c r="I43" s="263">
        <v>574.2166666666667</v>
      </c>
      <c r="J43" s="263">
        <v>592.31666666666661</v>
      </c>
      <c r="K43" s="263">
        <v>596.08333333333326</v>
      </c>
      <c r="L43" s="263">
        <v>601.36666666666656</v>
      </c>
      <c r="M43" s="264">
        <v>590.79999999999995</v>
      </c>
      <c r="N43" s="264">
        <v>581.75</v>
      </c>
      <c r="O43" s="264">
        <v>8256600</v>
      </c>
      <c r="P43" s="265">
        <v>-2.1279924894382726E-2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1278.75</v>
      </c>
      <c r="F44" s="261">
        <v>1279.4833333333333</v>
      </c>
      <c r="G44" s="263">
        <v>1264.4666666666667</v>
      </c>
      <c r="H44" s="263">
        <v>1250.1833333333334</v>
      </c>
      <c r="I44" s="263">
        <v>1235.1666666666667</v>
      </c>
      <c r="J44" s="263">
        <v>1293.7666666666667</v>
      </c>
      <c r="K44" s="263">
        <v>1308.7833333333335</v>
      </c>
      <c r="L44" s="263">
        <v>1323.0666666666666</v>
      </c>
      <c r="M44" s="264">
        <v>1294.5</v>
      </c>
      <c r="N44" s="264">
        <v>1265.2</v>
      </c>
      <c r="O44" s="264">
        <v>5556000</v>
      </c>
      <c r="P44" s="265">
        <v>4.0741781399269456E-2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1067.4000000000001</v>
      </c>
      <c r="F45" s="261">
        <v>1059.3</v>
      </c>
      <c r="G45" s="263">
        <v>1048.8</v>
      </c>
      <c r="H45" s="263">
        <v>1030.2</v>
      </c>
      <c r="I45" s="263">
        <v>1019.7</v>
      </c>
      <c r="J45" s="263">
        <v>1077.8999999999999</v>
      </c>
      <c r="K45" s="263">
        <v>1088.3999999999999</v>
      </c>
      <c r="L45" s="263">
        <v>1106.9999999999998</v>
      </c>
      <c r="M45" s="264">
        <v>1069.8</v>
      </c>
      <c r="N45" s="264">
        <v>1040.7</v>
      </c>
      <c r="O45" s="264">
        <v>30568150</v>
      </c>
      <c r="P45" s="265">
        <v>8.1145435177642708E-3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196.5</v>
      </c>
      <c r="F46" s="261">
        <v>197.31666666666669</v>
      </c>
      <c r="G46" s="263">
        <v>194.38333333333338</v>
      </c>
      <c r="H46" s="263">
        <v>192.26666666666668</v>
      </c>
      <c r="I46" s="263">
        <v>189.33333333333337</v>
      </c>
      <c r="J46" s="263">
        <v>199.43333333333339</v>
      </c>
      <c r="K46" s="263">
        <v>202.36666666666673</v>
      </c>
      <c r="L46" s="263">
        <v>204.48333333333341</v>
      </c>
      <c r="M46" s="264">
        <v>200.25</v>
      </c>
      <c r="N46" s="264">
        <v>195.2</v>
      </c>
      <c r="O46" s="264">
        <v>103068000</v>
      </c>
      <c r="P46" s="265">
        <v>-3.6891679748822605E-2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281.85000000000002</v>
      </c>
      <c r="F47" s="261">
        <v>283.45</v>
      </c>
      <c r="G47" s="263">
        <v>279.39999999999998</v>
      </c>
      <c r="H47" s="263">
        <v>276.95</v>
      </c>
      <c r="I47" s="263">
        <v>272.89999999999998</v>
      </c>
      <c r="J47" s="263">
        <v>285.89999999999998</v>
      </c>
      <c r="K47" s="263">
        <v>289.95000000000005</v>
      </c>
      <c r="L47" s="263">
        <v>292.39999999999998</v>
      </c>
      <c r="M47" s="264">
        <v>287.5</v>
      </c>
      <c r="N47" s="264">
        <v>281</v>
      </c>
      <c r="O47" s="264">
        <v>42357500</v>
      </c>
      <c r="P47" s="265">
        <v>-1.03965889842883E-2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22836.400000000001</v>
      </c>
      <c r="F48" s="261">
        <v>22807.233333333334</v>
      </c>
      <c r="G48" s="263">
        <v>22579.416666666668</v>
      </c>
      <c r="H48" s="263">
        <v>22322.433333333334</v>
      </c>
      <c r="I48" s="263">
        <v>22094.616666666669</v>
      </c>
      <c r="J48" s="263">
        <v>23064.216666666667</v>
      </c>
      <c r="K48" s="263">
        <v>23292.033333333333</v>
      </c>
      <c r="L48" s="263">
        <v>23549.016666666666</v>
      </c>
      <c r="M48" s="264">
        <v>23035.05</v>
      </c>
      <c r="N48" s="264">
        <v>22550.25</v>
      </c>
      <c r="O48" s="264">
        <v>117650</v>
      </c>
      <c r="P48" s="265">
        <v>-2.5672877846790891E-2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461.25</v>
      </c>
      <c r="F49" s="261">
        <v>461.13333333333338</v>
      </c>
      <c r="G49" s="263">
        <v>456.66666666666674</v>
      </c>
      <c r="H49" s="263">
        <v>452.08333333333337</v>
      </c>
      <c r="I49" s="263">
        <v>447.61666666666673</v>
      </c>
      <c r="J49" s="263">
        <v>465.71666666666675</v>
      </c>
      <c r="K49" s="263">
        <v>470.18333333333334</v>
      </c>
      <c r="L49" s="263">
        <v>474.76666666666677</v>
      </c>
      <c r="M49" s="264">
        <v>465.6</v>
      </c>
      <c r="N49" s="264">
        <v>456.55</v>
      </c>
      <c r="O49" s="264">
        <v>38512800</v>
      </c>
      <c r="P49" s="265">
        <v>-1.164079822616408E-2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5144.25</v>
      </c>
      <c r="F50" s="261">
        <v>5170.8666666666659</v>
      </c>
      <c r="G50" s="263">
        <v>5108.9333333333316</v>
      </c>
      <c r="H50" s="263">
        <v>5073.6166666666659</v>
      </c>
      <c r="I50" s="263">
        <v>5011.6833333333316</v>
      </c>
      <c r="J50" s="263">
        <v>5206.1833333333316</v>
      </c>
      <c r="K50" s="263">
        <v>5268.1166666666659</v>
      </c>
      <c r="L50" s="263">
        <v>5303.4333333333316</v>
      </c>
      <c r="M50" s="264">
        <v>5232.8</v>
      </c>
      <c r="N50" s="264">
        <v>5135.55</v>
      </c>
      <c r="O50" s="264">
        <v>2470000</v>
      </c>
      <c r="P50" s="265">
        <v>-8.350730688935281E-3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723.15</v>
      </c>
      <c r="F51" s="261">
        <v>724.2166666666667</v>
      </c>
      <c r="G51" s="263">
        <v>715.53333333333342</v>
      </c>
      <c r="H51" s="263">
        <v>707.91666666666674</v>
      </c>
      <c r="I51" s="263">
        <v>699.23333333333346</v>
      </c>
      <c r="J51" s="263">
        <v>731.83333333333337</v>
      </c>
      <c r="K51" s="263">
        <v>740.51666666666677</v>
      </c>
      <c r="L51" s="263">
        <v>748.13333333333333</v>
      </c>
      <c r="M51" s="264">
        <v>732.9</v>
      </c>
      <c r="N51" s="264">
        <v>716.6</v>
      </c>
      <c r="O51" s="264">
        <v>5846000</v>
      </c>
      <c r="P51" s="265">
        <v>-9.4345468628969795E-2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452.2</v>
      </c>
      <c r="F52" s="261">
        <v>454.40000000000003</v>
      </c>
      <c r="G52" s="263">
        <v>448.80000000000007</v>
      </c>
      <c r="H52" s="263">
        <v>445.40000000000003</v>
      </c>
      <c r="I52" s="263">
        <v>439.80000000000007</v>
      </c>
      <c r="J52" s="263">
        <v>457.80000000000007</v>
      </c>
      <c r="K52" s="263">
        <v>463.40000000000009</v>
      </c>
      <c r="L52" s="263">
        <v>466.80000000000007</v>
      </c>
      <c r="M52" s="264">
        <v>460</v>
      </c>
      <c r="N52" s="264">
        <v>451</v>
      </c>
      <c r="O52" s="264">
        <v>49091400</v>
      </c>
      <c r="P52" s="265">
        <v>1.211453744493392E-3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776.1</v>
      </c>
      <c r="F53" s="261">
        <v>777.91666666666663</v>
      </c>
      <c r="G53" s="263">
        <v>769.68333333333328</v>
      </c>
      <c r="H53" s="263">
        <v>763.26666666666665</v>
      </c>
      <c r="I53" s="263">
        <v>755.0333333333333</v>
      </c>
      <c r="J53" s="263">
        <v>784.33333333333326</v>
      </c>
      <c r="K53" s="263">
        <v>792.56666666666661</v>
      </c>
      <c r="L53" s="263">
        <v>798.98333333333323</v>
      </c>
      <c r="M53" s="264">
        <v>786.15</v>
      </c>
      <c r="N53" s="264">
        <v>771.5</v>
      </c>
      <c r="O53" s="264">
        <v>5744700</v>
      </c>
      <c r="P53" s="265">
        <v>5.4607508532423209E-3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378.7</v>
      </c>
      <c r="F54" s="261">
        <v>379.41666666666669</v>
      </c>
      <c r="G54" s="263">
        <v>375.03333333333336</v>
      </c>
      <c r="H54" s="263">
        <v>371.36666666666667</v>
      </c>
      <c r="I54" s="263">
        <v>366.98333333333335</v>
      </c>
      <c r="J54" s="263">
        <v>383.08333333333337</v>
      </c>
      <c r="K54" s="263">
        <v>387.4666666666667</v>
      </c>
      <c r="L54" s="263">
        <v>391.13333333333338</v>
      </c>
      <c r="M54" s="264">
        <v>383.8</v>
      </c>
      <c r="N54" s="264">
        <v>375.75</v>
      </c>
      <c r="O54" s="264">
        <v>13942200</v>
      </c>
      <c r="P54" s="265">
        <v>-4.7384136050889265E-2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1235.5</v>
      </c>
      <c r="F55" s="261">
        <v>1237.1499999999999</v>
      </c>
      <c r="G55" s="263">
        <v>1221.9499999999998</v>
      </c>
      <c r="H55" s="263">
        <v>1208.3999999999999</v>
      </c>
      <c r="I55" s="263">
        <v>1193.1999999999998</v>
      </c>
      <c r="J55" s="263">
        <v>1250.6999999999998</v>
      </c>
      <c r="K55" s="263">
        <v>1265.9000000000001</v>
      </c>
      <c r="L55" s="263">
        <v>1279.4499999999998</v>
      </c>
      <c r="M55" s="264">
        <v>1252.3499999999999</v>
      </c>
      <c r="N55" s="264">
        <v>1223.5999999999999</v>
      </c>
      <c r="O55" s="264">
        <v>9412500</v>
      </c>
      <c r="P55" s="265">
        <v>5.9796691249750845E-4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1295.8</v>
      </c>
      <c r="F56" s="261">
        <v>1291.6833333333332</v>
      </c>
      <c r="G56" s="263">
        <v>1282.9666666666662</v>
      </c>
      <c r="H56" s="263">
        <v>1270.133333333333</v>
      </c>
      <c r="I56" s="263">
        <v>1261.4166666666661</v>
      </c>
      <c r="J56" s="263">
        <v>1304.5166666666664</v>
      </c>
      <c r="K56" s="263">
        <v>1313.2333333333331</v>
      </c>
      <c r="L56" s="263">
        <v>1326.0666666666666</v>
      </c>
      <c r="M56" s="264">
        <v>1300.4000000000001</v>
      </c>
      <c r="N56" s="264">
        <v>1278.8499999999999</v>
      </c>
      <c r="O56" s="264">
        <v>9720750</v>
      </c>
      <c r="P56" s="265">
        <v>4.7027208599261005E-3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386.65</v>
      </c>
      <c r="F57" s="261">
        <v>386.61666666666662</v>
      </c>
      <c r="G57" s="263">
        <v>383.48333333333323</v>
      </c>
      <c r="H57" s="263">
        <v>380.31666666666661</v>
      </c>
      <c r="I57" s="263">
        <v>377.18333333333322</v>
      </c>
      <c r="J57" s="263">
        <v>389.78333333333325</v>
      </c>
      <c r="K57" s="263">
        <v>392.91666666666657</v>
      </c>
      <c r="L57" s="263">
        <v>396.08333333333326</v>
      </c>
      <c r="M57" s="264">
        <v>389.75</v>
      </c>
      <c r="N57" s="264">
        <v>383.45</v>
      </c>
      <c r="O57" s="264">
        <v>59745000</v>
      </c>
      <c r="P57" s="265">
        <v>-5.4534013843249669E-3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6067.45</v>
      </c>
      <c r="F58" s="261">
        <v>6132.083333333333</v>
      </c>
      <c r="G58" s="263">
        <v>5984.3666666666659</v>
      </c>
      <c r="H58" s="263">
        <v>5901.2833333333328</v>
      </c>
      <c r="I58" s="263">
        <v>5753.5666666666657</v>
      </c>
      <c r="J58" s="263">
        <v>6215.1666666666661</v>
      </c>
      <c r="K58" s="263">
        <v>6362.8833333333332</v>
      </c>
      <c r="L58" s="263">
        <v>6445.9666666666662</v>
      </c>
      <c r="M58" s="264">
        <v>6279.8</v>
      </c>
      <c r="N58" s="264">
        <v>6049</v>
      </c>
      <c r="O58" s="264">
        <v>1204200</v>
      </c>
      <c r="P58" s="265">
        <v>3.4936186670104424E-2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2441.0500000000002</v>
      </c>
      <c r="F59" s="261">
        <v>2447.6833333333334</v>
      </c>
      <c r="G59" s="263">
        <v>2422.3666666666668</v>
      </c>
      <c r="H59" s="263">
        <v>2403.6833333333334</v>
      </c>
      <c r="I59" s="263">
        <v>2378.3666666666668</v>
      </c>
      <c r="J59" s="263">
        <v>2466.3666666666668</v>
      </c>
      <c r="K59" s="263">
        <v>2491.6833333333334</v>
      </c>
      <c r="L59" s="263">
        <v>2510.3666666666668</v>
      </c>
      <c r="M59" s="264">
        <v>2473</v>
      </c>
      <c r="N59" s="264">
        <v>2429</v>
      </c>
      <c r="O59" s="264">
        <v>4150650</v>
      </c>
      <c r="P59" s="265">
        <v>2.6664358064236861E-2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887.95</v>
      </c>
      <c r="F60" s="261">
        <v>890.13333333333333</v>
      </c>
      <c r="G60" s="263">
        <v>881.16666666666663</v>
      </c>
      <c r="H60" s="263">
        <v>874.38333333333333</v>
      </c>
      <c r="I60" s="263">
        <v>865.41666666666663</v>
      </c>
      <c r="J60" s="263">
        <v>896.91666666666663</v>
      </c>
      <c r="K60" s="263">
        <v>905.88333333333333</v>
      </c>
      <c r="L60" s="263">
        <v>912.66666666666663</v>
      </c>
      <c r="M60" s="264">
        <v>899.1</v>
      </c>
      <c r="N60" s="264">
        <v>883.35</v>
      </c>
      <c r="O60" s="264">
        <v>8303000</v>
      </c>
      <c r="P60" s="265">
        <v>-1.8905825357438261E-2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1175.8499999999999</v>
      </c>
      <c r="F61" s="261">
        <v>1189.6333333333334</v>
      </c>
      <c r="G61" s="263">
        <v>1160.3166666666668</v>
      </c>
      <c r="H61" s="263">
        <v>1144.7833333333333</v>
      </c>
      <c r="I61" s="263">
        <v>1115.4666666666667</v>
      </c>
      <c r="J61" s="263">
        <v>1205.166666666667</v>
      </c>
      <c r="K61" s="263">
        <v>1234.4833333333336</v>
      </c>
      <c r="L61" s="263">
        <v>1250.0166666666671</v>
      </c>
      <c r="M61" s="264">
        <v>1218.95</v>
      </c>
      <c r="N61" s="264">
        <v>1174.0999999999999</v>
      </c>
      <c r="O61" s="264">
        <v>1054900</v>
      </c>
      <c r="P61" s="265">
        <v>0.10402930402930403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315.45</v>
      </c>
      <c r="F62" s="261">
        <v>315.68333333333334</v>
      </c>
      <c r="G62" s="263">
        <v>312.66666666666669</v>
      </c>
      <c r="H62" s="263">
        <v>309.88333333333333</v>
      </c>
      <c r="I62" s="263">
        <v>306.86666666666667</v>
      </c>
      <c r="J62" s="263">
        <v>318.4666666666667</v>
      </c>
      <c r="K62" s="263">
        <v>321.48333333333335</v>
      </c>
      <c r="L62" s="263">
        <v>324.26666666666671</v>
      </c>
      <c r="M62" s="264">
        <v>318.7</v>
      </c>
      <c r="N62" s="264">
        <v>312.89999999999998</v>
      </c>
      <c r="O62" s="264">
        <v>19528200</v>
      </c>
      <c r="P62" s="265">
        <v>-1.4444040697674418E-2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149.35</v>
      </c>
      <c r="F63" s="261">
        <v>149.9</v>
      </c>
      <c r="G63" s="263">
        <v>148.25</v>
      </c>
      <c r="H63" s="263">
        <v>147.15</v>
      </c>
      <c r="I63" s="263">
        <v>145.5</v>
      </c>
      <c r="J63" s="263">
        <v>151</v>
      </c>
      <c r="K63" s="263">
        <v>152.65000000000003</v>
      </c>
      <c r="L63" s="263">
        <v>153.75</v>
      </c>
      <c r="M63" s="264">
        <v>151.55000000000001</v>
      </c>
      <c r="N63" s="264">
        <v>148.80000000000001</v>
      </c>
      <c r="O63" s="264">
        <v>33315000</v>
      </c>
      <c r="P63" s="265">
        <v>6.1914829356689823E-3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2035.75</v>
      </c>
      <c r="F64" s="261">
        <v>2038.9000000000003</v>
      </c>
      <c r="G64" s="263">
        <v>2007.7500000000005</v>
      </c>
      <c r="H64" s="263">
        <v>1979.7500000000002</v>
      </c>
      <c r="I64" s="263">
        <v>1948.6000000000004</v>
      </c>
      <c r="J64" s="263">
        <v>2066.9000000000005</v>
      </c>
      <c r="K64" s="263">
        <v>2098.0500000000006</v>
      </c>
      <c r="L64" s="263">
        <v>2126.0500000000006</v>
      </c>
      <c r="M64" s="264">
        <v>2070.0500000000002</v>
      </c>
      <c r="N64" s="264">
        <v>2010.9</v>
      </c>
      <c r="O64" s="264">
        <v>3525000</v>
      </c>
      <c r="P64" s="265">
        <v>2.8176408820441021E-2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550.5</v>
      </c>
      <c r="F65" s="261">
        <v>552.98333333333323</v>
      </c>
      <c r="G65" s="263">
        <v>546.91666666666652</v>
      </c>
      <c r="H65" s="263">
        <v>543.33333333333326</v>
      </c>
      <c r="I65" s="263">
        <v>537.26666666666654</v>
      </c>
      <c r="J65" s="263">
        <v>556.56666666666649</v>
      </c>
      <c r="K65" s="263">
        <v>562.63333333333333</v>
      </c>
      <c r="L65" s="263">
        <v>566.21666666666647</v>
      </c>
      <c r="M65" s="264">
        <v>559.04999999999995</v>
      </c>
      <c r="N65" s="264">
        <v>549.4</v>
      </c>
      <c r="O65" s="264">
        <v>22680000</v>
      </c>
      <c r="P65" s="265">
        <v>2.5084745762711864E-2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2317</v>
      </c>
      <c r="F66" s="261">
        <v>2332.5166666666664</v>
      </c>
      <c r="G66" s="263">
        <v>2292.6333333333328</v>
      </c>
      <c r="H66" s="263">
        <v>2268.2666666666664</v>
      </c>
      <c r="I66" s="263">
        <v>2228.3833333333328</v>
      </c>
      <c r="J66" s="263">
        <v>2356.8833333333328</v>
      </c>
      <c r="K66" s="263">
        <v>2396.766666666666</v>
      </c>
      <c r="L66" s="263">
        <v>2421.1333333333328</v>
      </c>
      <c r="M66" s="264">
        <v>2372.4</v>
      </c>
      <c r="N66" s="264">
        <v>2308.15</v>
      </c>
      <c r="O66" s="264">
        <v>3217750</v>
      </c>
      <c r="P66" s="265">
        <v>1.7068352429869618E-2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2450.1999999999998</v>
      </c>
      <c r="F67" s="261">
        <v>2445.1</v>
      </c>
      <c r="G67" s="263">
        <v>2425.1999999999998</v>
      </c>
      <c r="H67" s="263">
        <v>2400.1999999999998</v>
      </c>
      <c r="I67" s="263">
        <v>2380.2999999999997</v>
      </c>
      <c r="J67" s="263">
        <v>2470.1</v>
      </c>
      <c r="K67" s="263">
        <v>2490.0000000000005</v>
      </c>
      <c r="L67" s="263">
        <v>2515</v>
      </c>
      <c r="M67" s="264">
        <v>2465</v>
      </c>
      <c r="N67" s="264">
        <v>2420.1</v>
      </c>
      <c r="O67" s="264">
        <v>2220300</v>
      </c>
      <c r="P67" s="265">
        <v>-3.8831168831168834E-2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150.5</v>
      </c>
      <c r="F68" s="261">
        <v>150.96666666666667</v>
      </c>
      <c r="G68" s="263">
        <v>148.33333333333334</v>
      </c>
      <c r="H68" s="263">
        <v>146.16666666666669</v>
      </c>
      <c r="I68" s="263">
        <v>143.53333333333336</v>
      </c>
      <c r="J68" s="263">
        <v>153.13333333333333</v>
      </c>
      <c r="K68" s="263">
        <v>155.76666666666665</v>
      </c>
      <c r="L68" s="263">
        <v>157.93333333333331</v>
      </c>
      <c r="M68" s="264">
        <v>153.6</v>
      </c>
      <c r="N68" s="264">
        <v>148.80000000000001</v>
      </c>
      <c r="O68" s="264">
        <v>19011000</v>
      </c>
      <c r="P68" s="265">
        <v>-2.5826287471176018E-2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4001.9</v>
      </c>
      <c r="F69" s="261">
        <v>3988.6333333333332</v>
      </c>
      <c r="G69" s="263">
        <v>3953.2666666666664</v>
      </c>
      <c r="H69" s="263">
        <v>3904.6333333333332</v>
      </c>
      <c r="I69" s="263">
        <v>3869.2666666666664</v>
      </c>
      <c r="J69" s="263">
        <v>4037.2666666666664</v>
      </c>
      <c r="K69" s="263">
        <v>4072.6333333333332</v>
      </c>
      <c r="L69" s="263">
        <v>4121.2666666666664</v>
      </c>
      <c r="M69" s="264">
        <v>4024</v>
      </c>
      <c r="N69" s="264">
        <v>3940</v>
      </c>
      <c r="O69" s="264">
        <v>3742000</v>
      </c>
      <c r="P69" s="265">
        <v>2.6555470207396029E-2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6377.75</v>
      </c>
      <c r="F70" s="261">
        <v>6408.0333333333328</v>
      </c>
      <c r="G70" s="263">
        <v>6332.3166666666657</v>
      </c>
      <c r="H70" s="263">
        <v>6286.8833333333332</v>
      </c>
      <c r="I70" s="263">
        <v>6211.1666666666661</v>
      </c>
      <c r="J70" s="263">
        <v>6453.4666666666653</v>
      </c>
      <c r="K70" s="263">
        <v>6529.1833333333325</v>
      </c>
      <c r="L70" s="263">
        <v>6574.616666666665</v>
      </c>
      <c r="M70" s="264">
        <v>6483.75</v>
      </c>
      <c r="N70" s="264">
        <v>6362.6</v>
      </c>
      <c r="O70" s="264">
        <v>1254400</v>
      </c>
      <c r="P70" s="265">
        <v>2.0252135014233428E-2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792.3</v>
      </c>
      <c r="F71" s="261">
        <v>783.93333333333339</v>
      </c>
      <c r="G71" s="263">
        <v>772.36666666666679</v>
      </c>
      <c r="H71" s="263">
        <v>752.43333333333339</v>
      </c>
      <c r="I71" s="263">
        <v>740.86666666666679</v>
      </c>
      <c r="J71" s="263">
        <v>803.86666666666679</v>
      </c>
      <c r="K71" s="263">
        <v>815.43333333333339</v>
      </c>
      <c r="L71" s="263">
        <v>835.36666666666679</v>
      </c>
      <c r="M71" s="264">
        <v>795.5</v>
      </c>
      <c r="N71" s="264">
        <v>764</v>
      </c>
      <c r="O71" s="264">
        <v>36186150</v>
      </c>
      <c r="P71" s="265">
        <v>8.7577485742623362E-2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5776.85</v>
      </c>
      <c r="F72" s="261">
        <v>5793.9333333333334</v>
      </c>
      <c r="G72" s="263">
        <v>5752.916666666667</v>
      </c>
      <c r="H72" s="263">
        <v>5728.9833333333336</v>
      </c>
      <c r="I72" s="263">
        <v>5687.9666666666672</v>
      </c>
      <c r="J72" s="263">
        <v>5817.8666666666668</v>
      </c>
      <c r="K72" s="263">
        <v>5858.8833333333332</v>
      </c>
      <c r="L72" s="263">
        <v>5882.8166666666666</v>
      </c>
      <c r="M72" s="264">
        <v>5834.95</v>
      </c>
      <c r="N72" s="264">
        <v>5770</v>
      </c>
      <c r="O72" s="264">
        <v>2174125</v>
      </c>
      <c r="P72" s="265">
        <v>2.6075157807798951E-2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3884.9</v>
      </c>
      <c r="F73" s="261">
        <v>3910.0666666666671</v>
      </c>
      <c r="G73" s="263">
        <v>3830.1333333333341</v>
      </c>
      <c r="H73" s="263">
        <v>3775.3666666666672</v>
      </c>
      <c r="I73" s="263">
        <v>3695.4333333333343</v>
      </c>
      <c r="J73" s="263">
        <v>3964.8333333333339</v>
      </c>
      <c r="K73" s="263">
        <v>4044.7666666666673</v>
      </c>
      <c r="L73" s="263">
        <v>4099.5333333333338</v>
      </c>
      <c r="M73" s="264">
        <v>3990</v>
      </c>
      <c r="N73" s="264">
        <v>3855.3</v>
      </c>
      <c r="O73" s="264">
        <v>3983175</v>
      </c>
      <c r="P73" s="265">
        <v>6.5894215460817265E-3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2830.2</v>
      </c>
      <c r="F74" s="261">
        <v>2827.5666666666671</v>
      </c>
      <c r="G74" s="263">
        <v>2772.733333333334</v>
      </c>
      <c r="H74" s="263">
        <v>2715.2666666666669</v>
      </c>
      <c r="I74" s="263">
        <v>2660.4333333333338</v>
      </c>
      <c r="J74" s="263">
        <v>2885.0333333333342</v>
      </c>
      <c r="K74" s="263">
        <v>2939.8666666666672</v>
      </c>
      <c r="L74" s="263">
        <v>2997.3333333333344</v>
      </c>
      <c r="M74" s="264">
        <v>2882.4</v>
      </c>
      <c r="N74" s="264">
        <v>2770.1</v>
      </c>
      <c r="O74" s="264">
        <v>3743300</v>
      </c>
      <c r="P74" s="265">
        <v>-3.6523216308040771E-2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328.45</v>
      </c>
      <c r="F75" s="261">
        <v>329.28333333333336</v>
      </c>
      <c r="G75" s="263">
        <v>325.01666666666671</v>
      </c>
      <c r="H75" s="263">
        <v>321.58333333333337</v>
      </c>
      <c r="I75" s="263">
        <v>317.31666666666672</v>
      </c>
      <c r="J75" s="263">
        <v>332.7166666666667</v>
      </c>
      <c r="K75" s="263">
        <v>336.98333333333335</v>
      </c>
      <c r="L75" s="263">
        <v>340.41666666666669</v>
      </c>
      <c r="M75" s="264">
        <v>333.55</v>
      </c>
      <c r="N75" s="264">
        <v>325.85000000000002</v>
      </c>
      <c r="O75" s="264">
        <v>18082800</v>
      </c>
      <c r="P75" s="265">
        <v>-3.3852663973841124E-2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151.69999999999999</v>
      </c>
      <c r="F76" s="261">
        <v>152.15</v>
      </c>
      <c r="G76" s="263">
        <v>150.9</v>
      </c>
      <c r="H76" s="263">
        <v>150.1</v>
      </c>
      <c r="I76" s="263">
        <v>148.85</v>
      </c>
      <c r="J76" s="263">
        <v>152.95000000000002</v>
      </c>
      <c r="K76" s="263">
        <v>154.20000000000002</v>
      </c>
      <c r="L76" s="263">
        <v>155.00000000000003</v>
      </c>
      <c r="M76" s="264">
        <v>153.4</v>
      </c>
      <c r="N76" s="264">
        <v>151.35</v>
      </c>
      <c r="O76" s="264">
        <v>100500000</v>
      </c>
      <c r="P76" s="265">
        <v>4.573123146558452E-2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161.85</v>
      </c>
      <c r="F77" s="261">
        <v>161.88333333333333</v>
      </c>
      <c r="G77" s="263">
        <v>160.31666666666666</v>
      </c>
      <c r="H77" s="263">
        <v>158.78333333333333</v>
      </c>
      <c r="I77" s="263">
        <v>157.21666666666667</v>
      </c>
      <c r="J77" s="263">
        <v>163.41666666666666</v>
      </c>
      <c r="K77" s="263">
        <v>164.98333333333332</v>
      </c>
      <c r="L77" s="263">
        <v>166.51666666666665</v>
      </c>
      <c r="M77" s="264">
        <v>163.44999999999999</v>
      </c>
      <c r="N77" s="264">
        <v>160.35</v>
      </c>
      <c r="O77" s="264">
        <v>161785725</v>
      </c>
      <c r="P77" s="265">
        <v>-4.3920155409780679E-3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889.75</v>
      </c>
      <c r="F78" s="261">
        <v>891.75</v>
      </c>
      <c r="G78" s="263">
        <v>881.05</v>
      </c>
      <c r="H78" s="263">
        <v>872.34999999999991</v>
      </c>
      <c r="I78" s="263">
        <v>861.64999999999986</v>
      </c>
      <c r="J78" s="263">
        <v>900.45</v>
      </c>
      <c r="K78" s="263">
        <v>911.15000000000009</v>
      </c>
      <c r="L78" s="263">
        <v>919.85000000000014</v>
      </c>
      <c r="M78" s="264">
        <v>902.45</v>
      </c>
      <c r="N78" s="264">
        <v>883.05</v>
      </c>
      <c r="O78" s="264">
        <v>10962725</v>
      </c>
      <c r="P78" s="265">
        <v>-5.9167707580040762E-3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85.05</v>
      </c>
      <c r="F79" s="261">
        <v>85.983333333333334</v>
      </c>
      <c r="G79" s="263">
        <v>83.366666666666674</v>
      </c>
      <c r="H79" s="263">
        <v>81.683333333333337</v>
      </c>
      <c r="I79" s="263">
        <v>79.066666666666677</v>
      </c>
      <c r="J79" s="263">
        <v>87.666666666666671</v>
      </c>
      <c r="K79" s="263">
        <v>90.283333333333317</v>
      </c>
      <c r="L79" s="263">
        <v>91.966666666666669</v>
      </c>
      <c r="M79" s="264">
        <v>88.6</v>
      </c>
      <c r="N79" s="264">
        <v>84.3</v>
      </c>
      <c r="O79" s="264">
        <v>172350000</v>
      </c>
      <c r="P79" s="265">
        <v>1.208958181938297E-2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765.3</v>
      </c>
      <c r="F80" s="261">
        <v>762.19999999999993</v>
      </c>
      <c r="G80" s="263">
        <v>753.24999999999989</v>
      </c>
      <c r="H80" s="263">
        <v>741.19999999999993</v>
      </c>
      <c r="I80" s="263">
        <v>732.24999999999989</v>
      </c>
      <c r="J80" s="263">
        <v>774.24999999999989</v>
      </c>
      <c r="K80" s="263">
        <v>783.19999999999993</v>
      </c>
      <c r="L80" s="263">
        <v>795.24999999999989</v>
      </c>
      <c r="M80" s="264">
        <v>771.15</v>
      </c>
      <c r="N80" s="264">
        <v>750.15</v>
      </c>
      <c r="O80" s="264">
        <v>7810400</v>
      </c>
      <c r="P80" s="265">
        <v>-1.7176509079011942E-2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1167.45</v>
      </c>
      <c r="F81" s="261">
        <v>1176.2</v>
      </c>
      <c r="G81" s="263">
        <v>1154.4000000000001</v>
      </c>
      <c r="H81" s="263">
        <v>1141.3500000000001</v>
      </c>
      <c r="I81" s="263">
        <v>1119.5500000000002</v>
      </c>
      <c r="J81" s="263">
        <v>1189.25</v>
      </c>
      <c r="K81" s="263">
        <v>1211.0499999999997</v>
      </c>
      <c r="L81" s="263">
        <v>1224.0999999999999</v>
      </c>
      <c r="M81" s="264">
        <v>1198</v>
      </c>
      <c r="N81" s="264">
        <v>1163.1500000000001</v>
      </c>
      <c r="O81" s="264">
        <v>6663000</v>
      </c>
      <c r="P81" s="265">
        <v>-7.3425114726741764E-2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2245.6</v>
      </c>
      <c r="F82" s="261">
        <v>2233.2499999999995</v>
      </c>
      <c r="G82" s="263">
        <v>2196.7999999999993</v>
      </c>
      <c r="H82" s="263">
        <v>2147.9999999999995</v>
      </c>
      <c r="I82" s="263">
        <v>2111.5499999999993</v>
      </c>
      <c r="J82" s="263">
        <v>2282.0499999999993</v>
      </c>
      <c r="K82" s="263">
        <v>2318.4999999999991</v>
      </c>
      <c r="L82" s="263">
        <v>2367.2999999999993</v>
      </c>
      <c r="M82" s="264">
        <v>2269.6999999999998</v>
      </c>
      <c r="N82" s="264">
        <v>2184.4499999999998</v>
      </c>
      <c r="O82" s="264">
        <v>3450875</v>
      </c>
      <c r="P82" s="265">
        <v>5.4732868757259003E-2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410.9</v>
      </c>
      <c r="F83" s="261">
        <v>409.16666666666669</v>
      </c>
      <c r="G83" s="263">
        <v>404.93333333333339</v>
      </c>
      <c r="H83" s="263">
        <v>398.9666666666667</v>
      </c>
      <c r="I83" s="263">
        <v>394.73333333333341</v>
      </c>
      <c r="J83" s="263">
        <v>415.13333333333338</v>
      </c>
      <c r="K83" s="263">
        <v>419.36666666666662</v>
      </c>
      <c r="L83" s="263">
        <v>425.33333333333337</v>
      </c>
      <c r="M83" s="264">
        <v>413.4</v>
      </c>
      <c r="N83" s="264">
        <v>403.2</v>
      </c>
      <c r="O83" s="264">
        <v>11292000</v>
      </c>
      <c r="P83" s="265">
        <v>-1.944493547816864E-3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2072.0500000000002</v>
      </c>
      <c r="F84" s="261">
        <v>2078.6166666666668</v>
      </c>
      <c r="G84" s="263">
        <v>2059.5333333333338</v>
      </c>
      <c r="H84" s="263">
        <v>2047.0166666666669</v>
      </c>
      <c r="I84" s="263">
        <v>2027.9333333333338</v>
      </c>
      <c r="J84" s="263">
        <v>2091.1333333333337</v>
      </c>
      <c r="K84" s="263">
        <v>2110.2166666666667</v>
      </c>
      <c r="L84" s="263">
        <v>2122.7333333333336</v>
      </c>
      <c r="M84" s="264">
        <v>2097.6999999999998</v>
      </c>
      <c r="N84" s="264">
        <v>2066.1</v>
      </c>
      <c r="O84" s="264">
        <v>9234475</v>
      </c>
      <c r="P84" s="265">
        <v>-3.5877197478345548E-3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516.65</v>
      </c>
      <c r="F85" s="261">
        <v>514.56666666666672</v>
      </c>
      <c r="G85" s="263">
        <v>510.88333333333344</v>
      </c>
      <c r="H85" s="263">
        <v>505.11666666666673</v>
      </c>
      <c r="I85" s="263">
        <v>501.43333333333345</v>
      </c>
      <c r="J85" s="263">
        <v>520.33333333333348</v>
      </c>
      <c r="K85" s="263">
        <v>524.01666666666665</v>
      </c>
      <c r="L85" s="263">
        <v>529.78333333333342</v>
      </c>
      <c r="M85" s="264">
        <v>518.25</v>
      </c>
      <c r="N85" s="264">
        <v>508.8</v>
      </c>
      <c r="O85" s="264">
        <v>7598750</v>
      </c>
      <c r="P85" s="265">
        <v>3.2789670404349304E-2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3022.05</v>
      </c>
      <c r="F86" s="261">
        <v>3036.5</v>
      </c>
      <c r="G86" s="263">
        <v>2993</v>
      </c>
      <c r="H86" s="263">
        <v>2963.95</v>
      </c>
      <c r="I86" s="263">
        <v>2920.45</v>
      </c>
      <c r="J86" s="263">
        <v>3065.55</v>
      </c>
      <c r="K86" s="263">
        <v>3109.05</v>
      </c>
      <c r="L86" s="263">
        <v>3138.1000000000004</v>
      </c>
      <c r="M86" s="264">
        <v>3080</v>
      </c>
      <c r="N86" s="264">
        <v>3007.45</v>
      </c>
      <c r="O86" s="264">
        <v>7584900</v>
      </c>
      <c r="P86" s="265">
        <v>1.0690528983211911E-3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1383.65</v>
      </c>
      <c r="F87" s="261">
        <v>1388.1499999999999</v>
      </c>
      <c r="G87" s="263">
        <v>1376.7999999999997</v>
      </c>
      <c r="H87" s="263">
        <v>1369.9499999999998</v>
      </c>
      <c r="I87" s="263">
        <v>1358.5999999999997</v>
      </c>
      <c r="J87" s="263">
        <v>1394.9999999999998</v>
      </c>
      <c r="K87" s="263">
        <v>1406.3499999999997</v>
      </c>
      <c r="L87" s="263">
        <v>1413.1999999999998</v>
      </c>
      <c r="M87" s="264">
        <v>1399.5</v>
      </c>
      <c r="N87" s="264">
        <v>1381.3</v>
      </c>
      <c r="O87" s="264">
        <v>6016000</v>
      </c>
      <c r="P87" s="265">
        <v>8.9727463312368975E-3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1457.65</v>
      </c>
      <c r="F88" s="261">
        <v>1459.7666666666667</v>
      </c>
      <c r="G88" s="263">
        <v>1444.0333333333333</v>
      </c>
      <c r="H88" s="263">
        <v>1430.4166666666667</v>
      </c>
      <c r="I88" s="263">
        <v>1414.6833333333334</v>
      </c>
      <c r="J88" s="263">
        <v>1473.3833333333332</v>
      </c>
      <c r="K88" s="263">
        <v>1489.1166666666663</v>
      </c>
      <c r="L88" s="263">
        <v>1502.7333333333331</v>
      </c>
      <c r="M88" s="264">
        <v>1475.5</v>
      </c>
      <c r="N88" s="264">
        <v>1446.15</v>
      </c>
      <c r="O88" s="264">
        <v>14469700</v>
      </c>
      <c r="P88" s="265">
        <v>4.1727561356649699E-2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3424.5</v>
      </c>
      <c r="F89" s="261">
        <v>3411.9</v>
      </c>
      <c r="G89" s="263">
        <v>3360.3</v>
      </c>
      <c r="H89" s="263">
        <v>3296.1</v>
      </c>
      <c r="I89" s="263">
        <v>3244.5</v>
      </c>
      <c r="J89" s="263">
        <v>3476.1000000000004</v>
      </c>
      <c r="K89" s="263">
        <v>3527.7</v>
      </c>
      <c r="L89" s="263">
        <v>3591.9000000000005</v>
      </c>
      <c r="M89" s="264">
        <v>3463.5</v>
      </c>
      <c r="N89" s="264">
        <v>3347.7</v>
      </c>
      <c r="O89" s="264">
        <v>2644500</v>
      </c>
      <c r="P89" s="265">
        <v>-2.4889380530973452E-2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1657.2</v>
      </c>
      <c r="F90" s="261">
        <v>1665.3999999999999</v>
      </c>
      <c r="G90" s="263">
        <v>1646.7999999999997</v>
      </c>
      <c r="H90" s="263">
        <v>1636.3999999999999</v>
      </c>
      <c r="I90" s="263">
        <v>1617.7999999999997</v>
      </c>
      <c r="J90" s="263">
        <v>1675.7999999999997</v>
      </c>
      <c r="K90" s="263">
        <v>1694.3999999999996</v>
      </c>
      <c r="L90" s="263">
        <v>1704.7999999999997</v>
      </c>
      <c r="M90" s="264">
        <v>1684</v>
      </c>
      <c r="N90" s="264">
        <v>1655</v>
      </c>
      <c r="O90" s="264">
        <v>96298400</v>
      </c>
      <c r="P90" s="265">
        <v>7.7355189243945117E-3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641.75</v>
      </c>
      <c r="F91" s="261">
        <v>644.6</v>
      </c>
      <c r="G91" s="263">
        <v>637.40000000000009</v>
      </c>
      <c r="H91" s="263">
        <v>633.05000000000007</v>
      </c>
      <c r="I91" s="263">
        <v>625.85000000000014</v>
      </c>
      <c r="J91" s="263">
        <v>648.95000000000005</v>
      </c>
      <c r="K91" s="263">
        <v>656.15000000000009</v>
      </c>
      <c r="L91" s="263">
        <v>660.5</v>
      </c>
      <c r="M91" s="264">
        <v>651.79999999999995</v>
      </c>
      <c r="N91" s="264">
        <v>640.25</v>
      </c>
      <c r="O91" s="264">
        <v>21319100</v>
      </c>
      <c r="P91" s="265">
        <v>1.5828921851250066E-2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4110.25</v>
      </c>
      <c r="F92" s="261">
        <v>4097.3</v>
      </c>
      <c r="G92" s="263">
        <v>4050.4000000000005</v>
      </c>
      <c r="H92" s="263">
        <v>3990.55</v>
      </c>
      <c r="I92" s="263">
        <v>3943.6500000000005</v>
      </c>
      <c r="J92" s="263">
        <v>4157.1500000000005</v>
      </c>
      <c r="K92" s="263">
        <v>4204.05</v>
      </c>
      <c r="L92" s="263">
        <v>4263.9000000000005</v>
      </c>
      <c r="M92" s="264">
        <v>4144.2</v>
      </c>
      <c r="N92" s="264">
        <v>4037.45</v>
      </c>
      <c r="O92" s="264">
        <v>3672300</v>
      </c>
      <c r="P92" s="265">
        <v>-2.4466050366592284E-2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578.65</v>
      </c>
      <c r="F93" s="261">
        <v>580.81666666666672</v>
      </c>
      <c r="G93" s="263">
        <v>574.28333333333342</v>
      </c>
      <c r="H93" s="263">
        <v>569.91666666666674</v>
      </c>
      <c r="I93" s="263">
        <v>563.38333333333344</v>
      </c>
      <c r="J93" s="263">
        <v>585.18333333333339</v>
      </c>
      <c r="K93" s="263">
        <v>591.7166666666667</v>
      </c>
      <c r="L93" s="263">
        <v>596.08333333333337</v>
      </c>
      <c r="M93" s="264">
        <v>587.35</v>
      </c>
      <c r="N93" s="264">
        <v>576.45000000000005</v>
      </c>
      <c r="O93" s="264">
        <v>39214000</v>
      </c>
      <c r="P93" s="265">
        <v>3.2512533176054265E-2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271.2</v>
      </c>
      <c r="F94" s="261">
        <v>271.8</v>
      </c>
      <c r="G94" s="263">
        <v>268.8</v>
      </c>
      <c r="H94" s="263">
        <v>266.39999999999998</v>
      </c>
      <c r="I94" s="263">
        <v>263.39999999999998</v>
      </c>
      <c r="J94" s="263">
        <v>274.20000000000005</v>
      </c>
      <c r="K94" s="263">
        <v>277.20000000000005</v>
      </c>
      <c r="L94" s="263">
        <v>279.60000000000008</v>
      </c>
      <c r="M94" s="264">
        <v>274.8</v>
      </c>
      <c r="N94" s="264">
        <v>269.39999999999998</v>
      </c>
      <c r="O94" s="264">
        <v>37667100</v>
      </c>
      <c r="P94" s="265">
        <v>-5.2905117270788914E-2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440.05</v>
      </c>
      <c r="F95" s="261">
        <v>437.95</v>
      </c>
      <c r="G95" s="263">
        <v>433.7</v>
      </c>
      <c r="H95" s="263">
        <v>427.35</v>
      </c>
      <c r="I95" s="263">
        <v>423.1</v>
      </c>
      <c r="J95" s="263">
        <v>444.29999999999995</v>
      </c>
      <c r="K95" s="263">
        <v>448.54999999999995</v>
      </c>
      <c r="L95" s="263">
        <v>454.89999999999992</v>
      </c>
      <c r="M95" s="264">
        <v>442.2</v>
      </c>
      <c r="N95" s="264">
        <v>431.6</v>
      </c>
      <c r="O95" s="264">
        <v>33147900</v>
      </c>
      <c r="P95" s="265">
        <v>-1.413314060868867E-2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2584.75</v>
      </c>
      <c r="F96" s="261">
        <v>2588</v>
      </c>
      <c r="G96" s="263">
        <v>2576.6</v>
      </c>
      <c r="H96" s="263">
        <v>2568.4499999999998</v>
      </c>
      <c r="I96" s="263">
        <v>2557.0499999999997</v>
      </c>
      <c r="J96" s="263">
        <v>2596.15</v>
      </c>
      <c r="K96" s="263">
        <v>2607.5499999999997</v>
      </c>
      <c r="L96" s="263">
        <v>2615.7000000000003</v>
      </c>
      <c r="M96" s="264">
        <v>2599.4</v>
      </c>
      <c r="N96" s="264">
        <v>2579.85</v>
      </c>
      <c r="O96" s="264">
        <v>10992900</v>
      </c>
      <c r="P96" s="265">
        <v>3.0384320595642175E-3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982.65</v>
      </c>
      <c r="F97" s="261">
        <v>986.81666666666661</v>
      </c>
      <c r="G97" s="263">
        <v>974.73333333333323</v>
      </c>
      <c r="H97" s="263">
        <v>966.81666666666661</v>
      </c>
      <c r="I97" s="263">
        <v>954.73333333333323</v>
      </c>
      <c r="J97" s="263">
        <v>994.73333333333323</v>
      </c>
      <c r="K97" s="263">
        <v>1006.8166666666667</v>
      </c>
      <c r="L97" s="263">
        <v>1014.7333333333332</v>
      </c>
      <c r="M97" s="264">
        <v>998.9</v>
      </c>
      <c r="N97" s="264">
        <v>978.9</v>
      </c>
      <c r="O97" s="264">
        <v>99248100</v>
      </c>
      <c r="P97" s="265">
        <v>1.9716757123473543E-3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1397.6</v>
      </c>
      <c r="F98" s="261">
        <v>1403.5333333333335</v>
      </c>
      <c r="G98" s="263">
        <v>1384.2166666666672</v>
      </c>
      <c r="H98" s="263">
        <v>1370.8333333333337</v>
      </c>
      <c r="I98" s="263">
        <v>1351.5166666666673</v>
      </c>
      <c r="J98" s="263">
        <v>1416.916666666667</v>
      </c>
      <c r="K98" s="263">
        <v>1436.2333333333331</v>
      </c>
      <c r="L98" s="263">
        <v>1449.6166666666668</v>
      </c>
      <c r="M98" s="264">
        <v>1422.85</v>
      </c>
      <c r="N98" s="264">
        <v>1390.15</v>
      </c>
      <c r="O98" s="264">
        <v>3034500</v>
      </c>
      <c r="P98" s="265">
        <v>-7.360157016683023E-3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542.29999999999995</v>
      </c>
      <c r="F99" s="261">
        <v>542.94999999999993</v>
      </c>
      <c r="G99" s="263">
        <v>534.19999999999982</v>
      </c>
      <c r="H99" s="263">
        <v>526.09999999999991</v>
      </c>
      <c r="I99" s="263">
        <v>517.3499999999998</v>
      </c>
      <c r="J99" s="263">
        <v>551.04999999999984</v>
      </c>
      <c r="K99" s="263">
        <v>559.80000000000007</v>
      </c>
      <c r="L99" s="263">
        <v>567.89999999999986</v>
      </c>
      <c r="M99" s="264">
        <v>551.70000000000005</v>
      </c>
      <c r="N99" s="264">
        <v>534.85</v>
      </c>
      <c r="O99" s="264">
        <v>10699500</v>
      </c>
      <c r="P99" s="265">
        <v>8.3404014701724625E-3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16.2</v>
      </c>
      <c r="F100" s="261">
        <v>16.599999999999998</v>
      </c>
      <c r="G100" s="263">
        <v>15.649999999999995</v>
      </c>
      <c r="H100" s="263">
        <v>15.099999999999998</v>
      </c>
      <c r="I100" s="263">
        <v>14.149999999999995</v>
      </c>
      <c r="J100" s="263">
        <v>17.149999999999995</v>
      </c>
      <c r="K100" s="263">
        <v>18.099999999999998</v>
      </c>
      <c r="L100" s="263">
        <v>18.649999999999995</v>
      </c>
      <c r="M100" s="264">
        <v>17.55</v>
      </c>
      <c r="N100" s="264">
        <v>16.05</v>
      </c>
      <c r="O100" s="264">
        <v>1934960000</v>
      </c>
      <c r="P100" s="265">
        <v>-3.7218374333253722E-2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122.95</v>
      </c>
      <c r="F101" s="261">
        <v>123.73333333333333</v>
      </c>
      <c r="G101" s="263">
        <v>121.91666666666667</v>
      </c>
      <c r="H101" s="263">
        <v>120.88333333333334</v>
      </c>
      <c r="I101" s="263">
        <v>119.06666666666668</v>
      </c>
      <c r="J101" s="263">
        <v>124.76666666666667</v>
      </c>
      <c r="K101" s="263">
        <v>126.58333333333333</v>
      </c>
      <c r="L101" s="263">
        <v>127.61666666666666</v>
      </c>
      <c r="M101" s="264">
        <v>125.55</v>
      </c>
      <c r="N101" s="264">
        <v>122.7</v>
      </c>
      <c r="O101" s="264">
        <v>68660000</v>
      </c>
      <c r="P101" s="265">
        <v>5.7126116888823785E-3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84.3</v>
      </c>
      <c r="F102" s="261">
        <v>85.05</v>
      </c>
      <c r="G102" s="263">
        <v>83.25</v>
      </c>
      <c r="H102" s="263">
        <v>82.2</v>
      </c>
      <c r="I102" s="263">
        <v>80.400000000000006</v>
      </c>
      <c r="J102" s="263">
        <v>86.1</v>
      </c>
      <c r="K102" s="263">
        <v>87.899999999999977</v>
      </c>
      <c r="L102" s="263">
        <v>88.949999999999989</v>
      </c>
      <c r="M102" s="264">
        <v>86.85</v>
      </c>
      <c r="N102" s="264">
        <v>84</v>
      </c>
      <c r="O102" s="264">
        <v>266272500</v>
      </c>
      <c r="P102" s="265">
        <v>2.6424585850993089E-2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163</v>
      </c>
      <c r="F103" s="261">
        <v>163.44999999999999</v>
      </c>
      <c r="G103" s="263">
        <v>160.24999999999997</v>
      </c>
      <c r="H103" s="263">
        <v>157.49999999999997</v>
      </c>
      <c r="I103" s="263">
        <v>154.29999999999995</v>
      </c>
      <c r="J103" s="263">
        <v>166.2</v>
      </c>
      <c r="K103" s="263">
        <v>169.40000000000003</v>
      </c>
      <c r="L103" s="263">
        <v>172.15</v>
      </c>
      <c r="M103" s="264">
        <v>166.65</v>
      </c>
      <c r="N103" s="264">
        <v>160.69999999999999</v>
      </c>
      <c r="O103" s="264">
        <v>77478750</v>
      </c>
      <c r="P103" s="265">
        <v>-2.1686632889814858E-2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431.15</v>
      </c>
      <c r="F104" s="261">
        <v>429.91666666666669</v>
      </c>
      <c r="G104" s="263">
        <v>426.13333333333338</v>
      </c>
      <c r="H104" s="263">
        <v>421.11666666666667</v>
      </c>
      <c r="I104" s="263">
        <v>417.33333333333337</v>
      </c>
      <c r="J104" s="263">
        <v>434.93333333333339</v>
      </c>
      <c r="K104" s="263">
        <v>438.7166666666667</v>
      </c>
      <c r="L104" s="263">
        <v>443.73333333333341</v>
      </c>
      <c r="M104" s="264">
        <v>433.7</v>
      </c>
      <c r="N104" s="264">
        <v>424.9</v>
      </c>
      <c r="O104" s="264">
        <v>14251875</v>
      </c>
      <c r="P104" s="265">
        <v>-2.8220513782111382E-2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459</v>
      </c>
      <c r="F105" s="261">
        <v>457.7833333333333</v>
      </c>
      <c r="G105" s="263">
        <v>454.11666666666662</v>
      </c>
      <c r="H105" s="263">
        <v>449.23333333333329</v>
      </c>
      <c r="I105" s="263">
        <v>445.56666666666661</v>
      </c>
      <c r="J105" s="263">
        <v>462.66666666666663</v>
      </c>
      <c r="K105" s="263">
        <v>466.33333333333337</v>
      </c>
      <c r="L105" s="263">
        <v>471.21666666666664</v>
      </c>
      <c r="M105" s="264">
        <v>461.45</v>
      </c>
      <c r="N105" s="264">
        <v>452.9</v>
      </c>
      <c r="O105" s="264">
        <v>20102000</v>
      </c>
      <c r="P105" s="265">
        <v>-1.5380094043887148E-2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258.5</v>
      </c>
      <c r="F106" s="261">
        <v>259.3</v>
      </c>
      <c r="G106" s="263">
        <v>255.40000000000003</v>
      </c>
      <c r="H106" s="263">
        <v>252.3</v>
      </c>
      <c r="I106" s="263">
        <v>248.40000000000003</v>
      </c>
      <c r="J106" s="263">
        <v>262.40000000000003</v>
      </c>
      <c r="K106" s="263">
        <v>266.3</v>
      </c>
      <c r="L106" s="263">
        <v>269.40000000000003</v>
      </c>
      <c r="M106" s="264">
        <v>263.2</v>
      </c>
      <c r="N106" s="264">
        <v>256.2</v>
      </c>
      <c r="O106" s="264">
        <v>24577500</v>
      </c>
      <c r="P106" s="265">
        <v>-1.6707274625826662E-2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2613.4499999999998</v>
      </c>
      <c r="F107" s="261">
        <v>2645.3833333333332</v>
      </c>
      <c r="G107" s="263">
        <v>2572.3166666666666</v>
      </c>
      <c r="H107" s="263">
        <v>2531.1833333333334</v>
      </c>
      <c r="I107" s="263">
        <v>2458.1166666666668</v>
      </c>
      <c r="J107" s="263">
        <v>2686.5166666666664</v>
      </c>
      <c r="K107" s="263">
        <v>2759.583333333333</v>
      </c>
      <c r="L107" s="263">
        <v>2800.7166666666662</v>
      </c>
      <c r="M107" s="264">
        <v>2718.45</v>
      </c>
      <c r="N107" s="264">
        <v>2604.25</v>
      </c>
      <c r="O107" s="264">
        <v>1174500</v>
      </c>
      <c r="P107" s="265">
        <v>6.588619656956167E-2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3018.85</v>
      </c>
      <c r="F108" s="261">
        <v>3015.65</v>
      </c>
      <c r="G108" s="263">
        <v>2984.3</v>
      </c>
      <c r="H108" s="263">
        <v>2949.75</v>
      </c>
      <c r="I108" s="263">
        <v>2918.4</v>
      </c>
      <c r="J108" s="263">
        <v>3050.2000000000003</v>
      </c>
      <c r="K108" s="263">
        <v>3081.5499999999997</v>
      </c>
      <c r="L108" s="263">
        <v>3116.1000000000004</v>
      </c>
      <c r="M108" s="264">
        <v>3047</v>
      </c>
      <c r="N108" s="264">
        <v>2981.1</v>
      </c>
      <c r="O108" s="264">
        <v>4768800</v>
      </c>
      <c r="P108" s="265">
        <v>3.7868895272917209E-2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1628.75</v>
      </c>
      <c r="F109" s="261">
        <v>1635.2</v>
      </c>
      <c r="G109" s="263">
        <v>1619.6000000000001</v>
      </c>
      <c r="H109" s="263">
        <v>1610.45</v>
      </c>
      <c r="I109" s="263">
        <v>1594.8500000000001</v>
      </c>
      <c r="J109" s="263">
        <v>1644.3500000000001</v>
      </c>
      <c r="K109" s="263">
        <v>1659.95</v>
      </c>
      <c r="L109" s="263">
        <v>1669.1000000000001</v>
      </c>
      <c r="M109" s="264">
        <v>1650.8</v>
      </c>
      <c r="N109" s="264">
        <v>1626.05</v>
      </c>
      <c r="O109" s="264">
        <v>15209500</v>
      </c>
      <c r="P109" s="265">
        <v>5.8527875140533033E-3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212.4</v>
      </c>
      <c r="F110" s="261">
        <v>213.58333333333334</v>
      </c>
      <c r="G110" s="263">
        <v>209.31666666666669</v>
      </c>
      <c r="H110" s="263">
        <v>206.23333333333335</v>
      </c>
      <c r="I110" s="263">
        <v>201.9666666666667</v>
      </c>
      <c r="J110" s="263">
        <v>216.66666666666669</v>
      </c>
      <c r="K110" s="263">
        <v>220.93333333333334</v>
      </c>
      <c r="L110" s="263">
        <v>224.01666666666668</v>
      </c>
      <c r="M110" s="264">
        <v>217.85</v>
      </c>
      <c r="N110" s="264">
        <v>210.5</v>
      </c>
      <c r="O110" s="264">
        <v>103067600</v>
      </c>
      <c r="P110" s="265">
        <v>4.7622338954935027E-2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1535.2</v>
      </c>
      <c r="F111" s="261">
        <v>1542.3999999999999</v>
      </c>
      <c r="G111" s="263">
        <v>1523.8499999999997</v>
      </c>
      <c r="H111" s="263">
        <v>1512.4999999999998</v>
      </c>
      <c r="I111" s="263">
        <v>1493.9499999999996</v>
      </c>
      <c r="J111" s="263">
        <v>1553.7499999999998</v>
      </c>
      <c r="K111" s="263">
        <v>1572.3</v>
      </c>
      <c r="L111" s="263">
        <v>1583.6499999999999</v>
      </c>
      <c r="M111" s="264">
        <v>1560.95</v>
      </c>
      <c r="N111" s="264">
        <v>1531.05</v>
      </c>
      <c r="O111" s="264">
        <v>30580800</v>
      </c>
      <c r="P111" s="265">
        <v>-1.9569622201133653E-2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132.6</v>
      </c>
      <c r="F112" s="261">
        <v>133.20000000000002</v>
      </c>
      <c r="G112" s="263">
        <v>131.50000000000003</v>
      </c>
      <c r="H112" s="263">
        <v>130.4</v>
      </c>
      <c r="I112" s="263">
        <v>128.70000000000002</v>
      </c>
      <c r="J112" s="263">
        <v>134.30000000000004</v>
      </c>
      <c r="K112" s="263">
        <v>136.00000000000003</v>
      </c>
      <c r="L112" s="263">
        <v>137.10000000000005</v>
      </c>
      <c r="M112" s="264">
        <v>134.9</v>
      </c>
      <c r="N112" s="264">
        <v>132.1</v>
      </c>
      <c r="O112" s="264">
        <v>137816250</v>
      </c>
      <c r="P112" s="265">
        <v>-8.6962620099586222E-3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1102.7</v>
      </c>
      <c r="F113" s="261">
        <v>1099.0666666666668</v>
      </c>
      <c r="G113" s="263">
        <v>1088.7333333333336</v>
      </c>
      <c r="H113" s="263">
        <v>1074.7666666666667</v>
      </c>
      <c r="I113" s="263">
        <v>1064.4333333333334</v>
      </c>
      <c r="J113" s="263">
        <v>1113.0333333333338</v>
      </c>
      <c r="K113" s="263">
        <v>1123.3666666666672</v>
      </c>
      <c r="L113" s="263">
        <v>1137.3333333333339</v>
      </c>
      <c r="M113" s="264">
        <v>1109.4000000000001</v>
      </c>
      <c r="N113" s="264">
        <v>1085.0999999999999</v>
      </c>
      <c r="O113" s="264">
        <v>2048800</v>
      </c>
      <c r="P113" s="265">
        <v>3.3103900360537529E-2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922.45</v>
      </c>
      <c r="F114" s="261">
        <v>922.08333333333337</v>
      </c>
      <c r="G114" s="263">
        <v>914.16666666666674</v>
      </c>
      <c r="H114" s="263">
        <v>905.88333333333333</v>
      </c>
      <c r="I114" s="263">
        <v>897.9666666666667</v>
      </c>
      <c r="J114" s="263">
        <v>930.36666666666679</v>
      </c>
      <c r="K114" s="263">
        <v>938.28333333333353</v>
      </c>
      <c r="L114" s="263">
        <v>946.56666666666683</v>
      </c>
      <c r="M114" s="264">
        <v>930</v>
      </c>
      <c r="N114" s="264">
        <v>913.8</v>
      </c>
      <c r="O114" s="264">
        <v>17959375</v>
      </c>
      <c r="P114" s="265">
        <v>-6.7266744096012385E-3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466.65</v>
      </c>
      <c r="F115" s="261">
        <v>468.05</v>
      </c>
      <c r="G115" s="263">
        <v>464.45000000000005</v>
      </c>
      <c r="H115" s="263">
        <v>462.25000000000006</v>
      </c>
      <c r="I115" s="263">
        <v>458.65000000000009</v>
      </c>
      <c r="J115" s="263">
        <v>470.25</v>
      </c>
      <c r="K115" s="263">
        <v>473.85</v>
      </c>
      <c r="L115" s="263">
        <v>476.04999999999995</v>
      </c>
      <c r="M115" s="264">
        <v>471.65</v>
      </c>
      <c r="N115" s="264">
        <v>465.85</v>
      </c>
      <c r="O115" s="264">
        <v>81185600</v>
      </c>
      <c r="P115" s="265">
        <v>4.8319702160524386E-3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730.5</v>
      </c>
      <c r="F116" s="261">
        <v>731.30000000000007</v>
      </c>
      <c r="G116" s="263">
        <v>723.70000000000016</v>
      </c>
      <c r="H116" s="263">
        <v>716.90000000000009</v>
      </c>
      <c r="I116" s="263">
        <v>709.30000000000018</v>
      </c>
      <c r="J116" s="263">
        <v>738.10000000000014</v>
      </c>
      <c r="K116" s="263">
        <v>745.7</v>
      </c>
      <c r="L116" s="263">
        <v>752.50000000000011</v>
      </c>
      <c r="M116" s="264">
        <v>738.9</v>
      </c>
      <c r="N116" s="264">
        <v>724.5</v>
      </c>
      <c r="O116" s="264">
        <v>24200000</v>
      </c>
      <c r="P116" s="265">
        <v>-4.6784227032029202E-3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4049.75</v>
      </c>
      <c r="F117" s="261">
        <v>4054.4333333333329</v>
      </c>
      <c r="G117" s="263">
        <v>4010.3166666666657</v>
      </c>
      <c r="H117" s="263">
        <v>3970.8833333333328</v>
      </c>
      <c r="I117" s="263">
        <v>3926.7666666666655</v>
      </c>
      <c r="J117" s="263">
        <v>4093.8666666666659</v>
      </c>
      <c r="K117" s="263">
        <v>4137.9833333333336</v>
      </c>
      <c r="L117" s="263">
        <v>4177.4166666666661</v>
      </c>
      <c r="M117" s="264">
        <v>4098.55</v>
      </c>
      <c r="N117" s="264">
        <v>4015</v>
      </c>
      <c r="O117" s="264">
        <v>699000</v>
      </c>
      <c r="P117" s="265">
        <v>9.6470588235294114E-2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825.2</v>
      </c>
      <c r="F118" s="261">
        <v>827.23333333333323</v>
      </c>
      <c r="G118" s="263">
        <v>821.46666666666647</v>
      </c>
      <c r="H118" s="263">
        <v>817.73333333333323</v>
      </c>
      <c r="I118" s="263">
        <v>811.96666666666647</v>
      </c>
      <c r="J118" s="263">
        <v>830.96666666666647</v>
      </c>
      <c r="K118" s="263">
        <v>836.73333333333312</v>
      </c>
      <c r="L118" s="263">
        <v>840.46666666666647</v>
      </c>
      <c r="M118" s="264">
        <v>833</v>
      </c>
      <c r="N118" s="264">
        <v>823.5</v>
      </c>
      <c r="O118" s="264">
        <v>17487225</v>
      </c>
      <c r="P118" s="265">
        <v>9.5471903982542287E-3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524.65</v>
      </c>
      <c r="F119" s="261">
        <v>526.4</v>
      </c>
      <c r="G119" s="263">
        <v>520.34999999999991</v>
      </c>
      <c r="H119" s="263">
        <v>516.04999999999995</v>
      </c>
      <c r="I119" s="263">
        <v>509.99999999999989</v>
      </c>
      <c r="J119" s="263">
        <v>530.69999999999993</v>
      </c>
      <c r="K119" s="263">
        <v>536.74999999999989</v>
      </c>
      <c r="L119" s="263">
        <v>541.04999999999995</v>
      </c>
      <c r="M119" s="264">
        <v>532.45000000000005</v>
      </c>
      <c r="N119" s="264">
        <v>522.1</v>
      </c>
      <c r="O119" s="264">
        <v>22393750</v>
      </c>
      <c r="P119" s="265">
        <v>2.8002524817811441E-2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1831.85</v>
      </c>
      <c r="F120" s="261">
        <v>1841.0333333333335</v>
      </c>
      <c r="G120" s="263">
        <v>1820.0666666666671</v>
      </c>
      <c r="H120" s="263">
        <v>1808.2833333333335</v>
      </c>
      <c r="I120" s="263">
        <v>1787.3166666666671</v>
      </c>
      <c r="J120" s="263">
        <v>1852.8166666666671</v>
      </c>
      <c r="K120" s="263">
        <v>1873.7833333333338</v>
      </c>
      <c r="L120" s="263">
        <v>1885.5666666666671</v>
      </c>
      <c r="M120" s="264">
        <v>1862</v>
      </c>
      <c r="N120" s="264">
        <v>1829.25</v>
      </c>
      <c r="O120" s="264">
        <v>27750400</v>
      </c>
      <c r="P120" s="265">
        <v>-1.2019367701509541E-2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166.7</v>
      </c>
      <c r="F121" s="261">
        <v>168.1</v>
      </c>
      <c r="G121" s="263">
        <v>164.89999999999998</v>
      </c>
      <c r="H121" s="263">
        <v>163.1</v>
      </c>
      <c r="I121" s="263">
        <v>159.89999999999998</v>
      </c>
      <c r="J121" s="263">
        <v>169.89999999999998</v>
      </c>
      <c r="K121" s="263">
        <v>173.09999999999997</v>
      </c>
      <c r="L121" s="263">
        <v>174.89999999999998</v>
      </c>
      <c r="M121" s="264">
        <v>171.3</v>
      </c>
      <c r="N121" s="264">
        <v>166.3</v>
      </c>
      <c r="O121" s="264">
        <v>42513936</v>
      </c>
      <c r="P121" s="265">
        <v>-2.1062365149491422E-2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2494.5</v>
      </c>
      <c r="F122" s="261">
        <v>2520.1166666666668</v>
      </c>
      <c r="G122" s="263">
        <v>2456.3833333333337</v>
      </c>
      <c r="H122" s="263">
        <v>2418.2666666666669</v>
      </c>
      <c r="I122" s="263">
        <v>2354.5333333333338</v>
      </c>
      <c r="J122" s="263">
        <v>2558.2333333333336</v>
      </c>
      <c r="K122" s="263">
        <v>2621.9666666666672</v>
      </c>
      <c r="L122" s="263">
        <v>2660.0833333333335</v>
      </c>
      <c r="M122" s="264">
        <v>2583.85</v>
      </c>
      <c r="N122" s="264">
        <v>2482</v>
      </c>
      <c r="O122" s="264">
        <v>1386900</v>
      </c>
      <c r="P122" s="265">
        <v>0.16214177978883862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426.05</v>
      </c>
      <c r="F123" s="261">
        <v>425.41666666666669</v>
      </c>
      <c r="G123" s="263">
        <v>420.93333333333339</v>
      </c>
      <c r="H123" s="263">
        <v>415.81666666666672</v>
      </c>
      <c r="I123" s="263">
        <v>411.33333333333343</v>
      </c>
      <c r="J123" s="263">
        <v>430.53333333333336</v>
      </c>
      <c r="K123" s="263">
        <v>435.01666666666659</v>
      </c>
      <c r="L123" s="263">
        <v>440.13333333333333</v>
      </c>
      <c r="M123" s="264">
        <v>429.9</v>
      </c>
      <c r="N123" s="264">
        <v>420.3</v>
      </c>
      <c r="O123" s="264">
        <v>13870300</v>
      </c>
      <c r="P123" s="265">
        <v>-1.3422007255139057E-2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563.75</v>
      </c>
      <c r="F124" s="261">
        <v>566.56666666666661</v>
      </c>
      <c r="G124" s="263">
        <v>560.03333333333319</v>
      </c>
      <c r="H124" s="263">
        <v>556.31666666666661</v>
      </c>
      <c r="I124" s="263">
        <v>549.78333333333319</v>
      </c>
      <c r="J124" s="263">
        <v>570.28333333333319</v>
      </c>
      <c r="K124" s="263">
        <v>576.81666666666649</v>
      </c>
      <c r="L124" s="263">
        <v>580.53333333333319</v>
      </c>
      <c r="M124" s="264">
        <v>573.1</v>
      </c>
      <c r="N124" s="264">
        <v>562.85</v>
      </c>
      <c r="O124" s="264">
        <v>16942000</v>
      </c>
      <c r="P124" s="265">
        <v>3.6729857819905215E-3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3573.3</v>
      </c>
      <c r="F125" s="261">
        <v>3572.0500000000006</v>
      </c>
      <c r="G125" s="263">
        <v>3532.3000000000011</v>
      </c>
      <c r="H125" s="263">
        <v>3491.3000000000006</v>
      </c>
      <c r="I125" s="263">
        <v>3451.5500000000011</v>
      </c>
      <c r="J125" s="263">
        <v>3613.0500000000011</v>
      </c>
      <c r="K125" s="263">
        <v>3652.8</v>
      </c>
      <c r="L125" s="263">
        <v>3693.8000000000011</v>
      </c>
      <c r="M125" s="264">
        <v>3611.8</v>
      </c>
      <c r="N125" s="264">
        <v>3531.05</v>
      </c>
      <c r="O125" s="264">
        <v>10709400</v>
      </c>
      <c r="P125" s="265">
        <v>-3.2574525745257453E-2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5916.1</v>
      </c>
      <c r="F126" s="261">
        <v>5928.3166666666666</v>
      </c>
      <c r="G126" s="263">
        <v>5870.6333333333332</v>
      </c>
      <c r="H126" s="263">
        <v>5825.166666666667</v>
      </c>
      <c r="I126" s="263">
        <v>5767.4833333333336</v>
      </c>
      <c r="J126" s="263">
        <v>5973.7833333333328</v>
      </c>
      <c r="K126" s="263">
        <v>6031.4666666666653</v>
      </c>
      <c r="L126" s="263">
        <v>6076.9333333333325</v>
      </c>
      <c r="M126" s="264">
        <v>5986</v>
      </c>
      <c r="N126" s="264">
        <v>5882.85</v>
      </c>
      <c r="O126" s="264">
        <v>1610700</v>
      </c>
      <c r="P126" s="265">
        <v>2.1465235650956604E-3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5270.1</v>
      </c>
      <c r="F127" s="261">
        <v>5298.1833333333334</v>
      </c>
      <c r="G127" s="263">
        <v>5196.9666666666672</v>
      </c>
      <c r="H127" s="263">
        <v>5123.8333333333339</v>
      </c>
      <c r="I127" s="263">
        <v>5022.6166666666677</v>
      </c>
      <c r="J127" s="263">
        <v>5371.3166666666666</v>
      </c>
      <c r="K127" s="263">
        <v>5472.5333333333319</v>
      </c>
      <c r="L127" s="263">
        <v>5545.6666666666661</v>
      </c>
      <c r="M127" s="264">
        <v>5399.4</v>
      </c>
      <c r="N127" s="264">
        <v>5225.05</v>
      </c>
      <c r="O127" s="264">
        <v>650400</v>
      </c>
      <c r="P127" s="265">
        <v>-2.9832935560859187E-2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1402.3</v>
      </c>
      <c r="F128" s="261">
        <v>1397.5333333333335</v>
      </c>
      <c r="G128" s="263">
        <v>1387.2666666666671</v>
      </c>
      <c r="H128" s="263">
        <v>1372.2333333333336</v>
      </c>
      <c r="I128" s="263">
        <v>1361.9666666666672</v>
      </c>
      <c r="J128" s="263">
        <v>1412.5666666666671</v>
      </c>
      <c r="K128" s="263">
        <v>1422.8333333333335</v>
      </c>
      <c r="L128" s="263">
        <v>1437.866666666667</v>
      </c>
      <c r="M128" s="264">
        <v>1407.8</v>
      </c>
      <c r="N128" s="264">
        <v>1382.5</v>
      </c>
      <c r="O128" s="264">
        <v>9187650</v>
      </c>
      <c r="P128" s="265">
        <v>1.2268215021539615E-2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1636.6</v>
      </c>
      <c r="F129" s="261">
        <v>1633.5333333333335</v>
      </c>
      <c r="G129" s="263">
        <v>1623.0666666666671</v>
      </c>
      <c r="H129" s="263">
        <v>1609.5333333333335</v>
      </c>
      <c r="I129" s="263">
        <v>1599.0666666666671</v>
      </c>
      <c r="J129" s="263">
        <v>1647.0666666666671</v>
      </c>
      <c r="K129" s="263">
        <v>1657.5333333333338</v>
      </c>
      <c r="L129" s="263">
        <v>1671.0666666666671</v>
      </c>
      <c r="M129" s="264">
        <v>1644</v>
      </c>
      <c r="N129" s="264">
        <v>1620</v>
      </c>
      <c r="O129" s="264">
        <v>14500150</v>
      </c>
      <c r="P129" s="265">
        <v>-2.2278337620654662E-2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273.05</v>
      </c>
      <c r="F130" s="261">
        <v>274.25</v>
      </c>
      <c r="G130" s="263">
        <v>270.45</v>
      </c>
      <c r="H130" s="263">
        <v>267.84999999999997</v>
      </c>
      <c r="I130" s="263">
        <v>264.04999999999995</v>
      </c>
      <c r="J130" s="263">
        <v>276.85000000000002</v>
      </c>
      <c r="K130" s="263">
        <v>280.64999999999998</v>
      </c>
      <c r="L130" s="263">
        <v>283.25000000000006</v>
      </c>
      <c r="M130" s="264">
        <v>278.05</v>
      </c>
      <c r="N130" s="264">
        <v>271.64999999999998</v>
      </c>
      <c r="O130" s="264">
        <v>31824000</v>
      </c>
      <c r="P130" s="265">
        <v>7.2161033042157235E-3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176.9</v>
      </c>
      <c r="F131" s="261">
        <v>178.68333333333331</v>
      </c>
      <c r="G131" s="263">
        <v>174.36666666666662</v>
      </c>
      <c r="H131" s="263">
        <v>171.83333333333331</v>
      </c>
      <c r="I131" s="263">
        <v>167.51666666666662</v>
      </c>
      <c r="J131" s="263">
        <v>181.21666666666661</v>
      </c>
      <c r="K131" s="263">
        <v>185.53333333333327</v>
      </c>
      <c r="L131" s="263">
        <v>188.06666666666661</v>
      </c>
      <c r="M131" s="264">
        <v>183</v>
      </c>
      <c r="N131" s="264">
        <v>176.15</v>
      </c>
      <c r="O131" s="264">
        <v>59610000</v>
      </c>
      <c r="P131" s="265">
        <v>-8.1860836577817703E-3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532.29999999999995</v>
      </c>
      <c r="F132" s="261">
        <v>531.19999999999993</v>
      </c>
      <c r="G132" s="263">
        <v>527.94999999999982</v>
      </c>
      <c r="H132" s="263">
        <v>523.59999999999991</v>
      </c>
      <c r="I132" s="263">
        <v>520.3499999999998</v>
      </c>
      <c r="J132" s="263">
        <v>535.54999999999984</v>
      </c>
      <c r="K132" s="263">
        <v>538.80000000000007</v>
      </c>
      <c r="L132" s="263">
        <v>543.14999999999986</v>
      </c>
      <c r="M132" s="264">
        <v>534.45000000000005</v>
      </c>
      <c r="N132" s="264">
        <v>526.85</v>
      </c>
      <c r="O132" s="264">
        <v>12417600</v>
      </c>
      <c r="P132" s="265">
        <v>-2.386567304971229E-2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10043.799999999999</v>
      </c>
      <c r="F133" s="261">
        <v>10024.933333333332</v>
      </c>
      <c r="G133" s="263">
        <v>9958.866666666665</v>
      </c>
      <c r="H133" s="263">
        <v>9873.9333333333325</v>
      </c>
      <c r="I133" s="263">
        <v>9807.866666666665</v>
      </c>
      <c r="J133" s="263">
        <v>10109.866666666665</v>
      </c>
      <c r="K133" s="263">
        <v>10175.933333333334</v>
      </c>
      <c r="L133" s="263">
        <v>10260.866666666665</v>
      </c>
      <c r="M133" s="264">
        <v>10091</v>
      </c>
      <c r="N133" s="264">
        <v>9940</v>
      </c>
      <c r="O133" s="264">
        <v>3427450</v>
      </c>
      <c r="P133" s="265">
        <v>1.2974538576347328E-2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1100.3499999999999</v>
      </c>
      <c r="F134" s="261">
        <v>1098.6666666666667</v>
      </c>
      <c r="G134" s="263">
        <v>1083.9333333333334</v>
      </c>
      <c r="H134" s="263">
        <v>1067.5166666666667</v>
      </c>
      <c r="I134" s="263">
        <v>1052.7833333333333</v>
      </c>
      <c r="J134" s="263">
        <v>1115.0833333333335</v>
      </c>
      <c r="K134" s="263">
        <v>1129.8166666666666</v>
      </c>
      <c r="L134" s="263">
        <v>1146.2333333333336</v>
      </c>
      <c r="M134" s="264">
        <v>1113.4000000000001</v>
      </c>
      <c r="N134" s="264">
        <v>1082.25</v>
      </c>
      <c r="O134" s="264">
        <v>8740900</v>
      </c>
      <c r="P134" s="265">
        <v>1.6042351808775166E-3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3090.65</v>
      </c>
      <c r="F135" s="261">
        <v>3120.25</v>
      </c>
      <c r="G135" s="263">
        <v>3044</v>
      </c>
      <c r="H135" s="263">
        <v>2997.35</v>
      </c>
      <c r="I135" s="263">
        <v>2921.1</v>
      </c>
      <c r="J135" s="263">
        <v>3166.9</v>
      </c>
      <c r="K135" s="263">
        <v>3243.15</v>
      </c>
      <c r="L135" s="263">
        <v>3289.8</v>
      </c>
      <c r="M135" s="264">
        <v>3196.5</v>
      </c>
      <c r="N135" s="264">
        <v>3073.6</v>
      </c>
      <c r="O135" s="264">
        <v>2352400</v>
      </c>
      <c r="P135" s="265">
        <v>1.7032873445750299E-3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1664.8</v>
      </c>
      <c r="F136" s="261">
        <v>1670.5</v>
      </c>
      <c r="G136" s="263">
        <v>1644.3</v>
      </c>
      <c r="H136" s="263">
        <v>1623.8</v>
      </c>
      <c r="I136" s="263">
        <v>1597.6</v>
      </c>
      <c r="J136" s="263">
        <v>1691</v>
      </c>
      <c r="K136" s="263">
        <v>1717.1999999999998</v>
      </c>
      <c r="L136" s="263">
        <v>1737.7</v>
      </c>
      <c r="M136" s="264">
        <v>1696.7</v>
      </c>
      <c r="N136" s="264">
        <v>1650</v>
      </c>
      <c r="O136" s="264">
        <v>1570400</v>
      </c>
      <c r="P136" s="265">
        <v>-2.540650406504065E-3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947.8</v>
      </c>
      <c r="F137" s="261">
        <v>941.33333333333337</v>
      </c>
      <c r="G137" s="263">
        <v>929.4666666666667</v>
      </c>
      <c r="H137" s="263">
        <v>911.13333333333333</v>
      </c>
      <c r="I137" s="263">
        <v>899.26666666666665</v>
      </c>
      <c r="J137" s="263">
        <v>959.66666666666674</v>
      </c>
      <c r="K137" s="263">
        <v>971.5333333333333</v>
      </c>
      <c r="L137" s="263">
        <v>989.86666666666679</v>
      </c>
      <c r="M137" s="264">
        <v>953.2</v>
      </c>
      <c r="N137" s="264">
        <v>923</v>
      </c>
      <c r="O137" s="264">
        <v>6144800</v>
      </c>
      <c r="P137" s="265">
        <v>-5.438301178298589E-3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1202.45</v>
      </c>
      <c r="F138" s="261">
        <v>1207.05</v>
      </c>
      <c r="G138" s="263">
        <v>1195.5999999999999</v>
      </c>
      <c r="H138" s="263">
        <v>1188.75</v>
      </c>
      <c r="I138" s="263">
        <v>1177.3</v>
      </c>
      <c r="J138" s="263">
        <v>1213.8999999999999</v>
      </c>
      <c r="K138" s="263">
        <v>1225.3500000000001</v>
      </c>
      <c r="L138" s="263">
        <v>1232.1999999999998</v>
      </c>
      <c r="M138" s="264">
        <v>1218.5</v>
      </c>
      <c r="N138" s="264">
        <v>1200.2</v>
      </c>
      <c r="O138" s="264">
        <v>2734400</v>
      </c>
      <c r="P138" s="265">
        <v>3.7014563106796114E-2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107.4</v>
      </c>
      <c r="F139" s="261">
        <v>107.8</v>
      </c>
      <c r="G139" s="263">
        <v>106.1</v>
      </c>
      <c r="H139" s="263">
        <v>104.8</v>
      </c>
      <c r="I139" s="263">
        <v>103.1</v>
      </c>
      <c r="J139" s="263">
        <v>109.1</v>
      </c>
      <c r="K139" s="263">
        <v>110.80000000000001</v>
      </c>
      <c r="L139" s="263">
        <v>112.1</v>
      </c>
      <c r="M139" s="264">
        <v>109.5</v>
      </c>
      <c r="N139" s="264">
        <v>106.5</v>
      </c>
      <c r="O139" s="264">
        <v>114217700</v>
      </c>
      <c r="P139" s="265">
        <v>2.2428509127157188E-3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2565.9499999999998</v>
      </c>
      <c r="F140" s="261">
        <v>2591.9833333333331</v>
      </c>
      <c r="G140" s="263">
        <v>2532.6166666666663</v>
      </c>
      <c r="H140" s="263">
        <v>2499.2833333333333</v>
      </c>
      <c r="I140" s="263">
        <v>2439.9166666666665</v>
      </c>
      <c r="J140" s="263">
        <v>2625.3166666666662</v>
      </c>
      <c r="K140" s="263">
        <v>2684.6833333333329</v>
      </c>
      <c r="L140" s="263">
        <v>2718.016666666666</v>
      </c>
      <c r="M140" s="264">
        <v>2651.35</v>
      </c>
      <c r="N140" s="264">
        <v>2558.65</v>
      </c>
      <c r="O140" s="264">
        <v>2269300</v>
      </c>
      <c r="P140" s="265">
        <v>4.0867810292633706E-2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132340.54999999999</v>
      </c>
      <c r="F141" s="261">
        <v>132451.9</v>
      </c>
      <c r="G141" s="263">
        <v>131520.75</v>
      </c>
      <c r="H141" s="263">
        <v>130700.95000000001</v>
      </c>
      <c r="I141" s="263">
        <v>129769.80000000002</v>
      </c>
      <c r="J141" s="263">
        <v>133271.69999999998</v>
      </c>
      <c r="K141" s="263">
        <v>134202.84999999995</v>
      </c>
      <c r="L141" s="263">
        <v>135022.64999999997</v>
      </c>
      <c r="M141" s="264">
        <v>133383.04999999999</v>
      </c>
      <c r="N141" s="264">
        <v>131632.1</v>
      </c>
      <c r="O141" s="264">
        <v>40570</v>
      </c>
      <c r="P141" s="265">
        <v>3.0349206349206348E-2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1476.7</v>
      </c>
      <c r="F142" s="261">
        <v>1484.7666666666667</v>
      </c>
      <c r="G142" s="263">
        <v>1461.9333333333334</v>
      </c>
      <c r="H142" s="263">
        <v>1447.1666666666667</v>
      </c>
      <c r="I142" s="263">
        <v>1424.3333333333335</v>
      </c>
      <c r="J142" s="263">
        <v>1499.5333333333333</v>
      </c>
      <c r="K142" s="263">
        <v>1522.3666666666668</v>
      </c>
      <c r="L142" s="263">
        <v>1537.1333333333332</v>
      </c>
      <c r="M142" s="264">
        <v>1507.6</v>
      </c>
      <c r="N142" s="264">
        <v>1470</v>
      </c>
      <c r="O142" s="264">
        <v>6663800</v>
      </c>
      <c r="P142" s="265">
        <v>0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128.94999999999999</v>
      </c>
      <c r="F143" s="261">
        <v>127.56666666666666</v>
      </c>
      <c r="G143" s="263">
        <v>125.08333333333331</v>
      </c>
      <c r="H143" s="263">
        <v>121.21666666666665</v>
      </c>
      <c r="I143" s="263">
        <v>118.73333333333331</v>
      </c>
      <c r="J143" s="263">
        <v>131.43333333333334</v>
      </c>
      <c r="K143" s="263">
        <v>133.91666666666669</v>
      </c>
      <c r="L143" s="263">
        <v>137.78333333333333</v>
      </c>
      <c r="M143" s="264">
        <v>130.05000000000001</v>
      </c>
      <c r="N143" s="264">
        <v>123.7</v>
      </c>
      <c r="O143" s="264">
        <v>79432500</v>
      </c>
      <c r="P143" s="265">
        <v>-2.7367067682982828E-2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5203.95</v>
      </c>
      <c r="F144" s="261">
        <v>5222</v>
      </c>
      <c r="G144" s="263">
        <v>5167.5</v>
      </c>
      <c r="H144" s="263">
        <v>5131.05</v>
      </c>
      <c r="I144" s="263">
        <v>5076.55</v>
      </c>
      <c r="J144" s="263">
        <v>5258.45</v>
      </c>
      <c r="K144" s="263">
        <v>5312.95</v>
      </c>
      <c r="L144" s="263">
        <v>5349.4</v>
      </c>
      <c r="M144" s="264">
        <v>5276.5</v>
      </c>
      <c r="N144" s="264">
        <v>5185.55</v>
      </c>
      <c r="O144" s="264">
        <v>1318650</v>
      </c>
      <c r="P144" s="265">
        <v>-3.9339962845590645E-2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3510.5</v>
      </c>
      <c r="F145" s="261">
        <v>3538.6833333333329</v>
      </c>
      <c r="G145" s="263">
        <v>3456.0666666666657</v>
      </c>
      <c r="H145" s="263">
        <v>3401.6333333333328</v>
      </c>
      <c r="I145" s="263">
        <v>3319.0166666666655</v>
      </c>
      <c r="J145" s="263">
        <v>3593.1166666666659</v>
      </c>
      <c r="K145" s="263">
        <v>3675.7333333333336</v>
      </c>
      <c r="L145" s="263">
        <v>3730.1666666666661</v>
      </c>
      <c r="M145" s="264">
        <v>3621.3</v>
      </c>
      <c r="N145" s="264">
        <v>3484.25</v>
      </c>
      <c r="O145" s="264">
        <v>1426050</v>
      </c>
      <c r="P145" s="265">
        <v>0.13924505692031156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2604.6999999999998</v>
      </c>
      <c r="F146" s="261">
        <v>2619.4833333333331</v>
      </c>
      <c r="G146" s="263">
        <v>2582.4166666666661</v>
      </c>
      <c r="H146" s="263">
        <v>2560.1333333333328</v>
      </c>
      <c r="I146" s="263">
        <v>2523.0666666666657</v>
      </c>
      <c r="J146" s="263">
        <v>2641.7666666666664</v>
      </c>
      <c r="K146" s="263">
        <v>2678.833333333333</v>
      </c>
      <c r="L146" s="263">
        <v>2701.1166666666668</v>
      </c>
      <c r="M146" s="264">
        <v>2656.55</v>
      </c>
      <c r="N146" s="264">
        <v>2597.1999999999998</v>
      </c>
      <c r="O146" s="264">
        <v>5738400</v>
      </c>
      <c r="P146" s="265">
        <v>3.2869431428771243E-3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217.9</v>
      </c>
      <c r="F147" s="261">
        <v>218.65</v>
      </c>
      <c r="G147" s="263">
        <v>216.25</v>
      </c>
      <c r="H147" s="263">
        <v>214.6</v>
      </c>
      <c r="I147" s="263">
        <v>212.2</v>
      </c>
      <c r="J147" s="263">
        <v>220.3</v>
      </c>
      <c r="K147" s="263">
        <v>222.70000000000005</v>
      </c>
      <c r="L147" s="263">
        <v>224.35000000000002</v>
      </c>
      <c r="M147" s="264">
        <v>221.05</v>
      </c>
      <c r="N147" s="264">
        <v>217</v>
      </c>
      <c r="O147" s="264">
        <v>84262500</v>
      </c>
      <c r="P147" s="265">
        <v>-2.7162334895611418E-3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320.05</v>
      </c>
      <c r="F148" s="261">
        <v>319.71666666666664</v>
      </c>
      <c r="G148" s="263">
        <v>317.18333333333328</v>
      </c>
      <c r="H148" s="263">
        <v>314.31666666666666</v>
      </c>
      <c r="I148" s="263">
        <v>311.7833333333333</v>
      </c>
      <c r="J148" s="263">
        <v>322.58333333333326</v>
      </c>
      <c r="K148" s="263">
        <v>325.11666666666667</v>
      </c>
      <c r="L148" s="263">
        <v>327.98333333333323</v>
      </c>
      <c r="M148" s="264">
        <v>322.25</v>
      </c>
      <c r="N148" s="264">
        <v>316.85000000000002</v>
      </c>
      <c r="O148" s="264">
        <v>103674000</v>
      </c>
      <c r="P148" s="265">
        <v>-1.2995173221374917E-2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1537.5</v>
      </c>
      <c r="F149" s="261">
        <v>1529.3166666666666</v>
      </c>
      <c r="G149" s="263">
        <v>1513.6333333333332</v>
      </c>
      <c r="H149" s="263">
        <v>1489.7666666666667</v>
      </c>
      <c r="I149" s="263">
        <v>1474.0833333333333</v>
      </c>
      <c r="J149" s="263">
        <v>1553.1833333333332</v>
      </c>
      <c r="K149" s="263">
        <v>1568.8666666666666</v>
      </c>
      <c r="L149" s="263">
        <v>1592.7333333333331</v>
      </c>
      <c r="M149" s="264">
        <v>1545</v>
      </c>
      <c r="N149" s="264">
        <v>1505.45</v>
      </c>
      <c r="O149" s="264">
        <v>6479900</v>
      </c>
      <c r="P149" s="265">
        <v>-4.837669318426145E-3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4353.5</v>
      </c>
      <c r="F150" s="261">
        <v>4382.1166666666668</v>
      </c>
      <c r="G150" s="263">
        <v>4310.2333333333336</v>
      </c>
      <c r="H150" s="263">
        <v>4266.9666666666672</v>
      </c>
      <c r="I150" s="263">
        <v>4195.0833333333339</v>
      </c>
      <c r="J150" s="263">
        <v>4425.3833333333332</v>
      </c>
      <c r="K150" s="263">
        <v>4497.2666666666664</v>
      </c>
      <c r="L150" s="263">
        <v>4540.5333333333328</v>
      </c>
      <c r="M150" s="264">
        <v>4454</v>
      </c>
      <c r="N150" s="264">
        <v>4338.8500000000004</v>
      </c>
      <c r="O150" s="264">
        <v>842600</v>
      </c>
      <c r="P150" s="265">
        <v>3.8122468429830831E-3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217.3</v>
      </c>
      <c r="F151" s="261">
        <v>218.9</v>
      </c>
      <c r="G151" s="263">
        <v>215.3</v>
      </c>
      <c r="H151" s="263">
        <v>213.3</v>
      </c>
      <c r="I151" s="263">
        <v>209.70000000000002</v>
      </c>
      <c r="J151" s="263">
        <v>220.9</v>
      </c>
      <c r="K151" s="263">
        <v>224.49999999999997</v>
      </c>
      <c r="L151" s="263">
        <v>226.5</v>
      </c>
      <c r="M151" s="264">
        <v>222.5</v>
      </c>
      <c r="N151" s="264">
        <v>216.9</v>
      </c>
      <c r="O151" s="264">
        <v>59983000</v>
      </c>
      <c r="P151" s="265">
        <v>7.5664489426372633E-3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36577.550000000003</v>
      </c>
      <c r="F152" s="261">
        <v>37005.366666666669</v>
      </c>
      <c r="G152" s="263">
        <v>35935.233333333337</v>
      </c>
      <c r="H152" s="263">
        <v>35292.916666666672</v>
      </c>
      <c r="I152" s="263">
        <v>34222.78333333334</v>
      </c>
      <c r="J152" s="263">
        <v>37647.683333333334</v>
      </c>
      <c r="K152" s="263">
        <v>38717.816666666666</v>
      </c>
      <c r="L152" s="263">
        <v>39360.133333333331</v>
      </c>
      <c r="M152" s="264">
        <v>38075.5</v>
      </c>
      <c r="N152" s="264">
        <v>36363.050000000003</v>
      </c>
      <c r="O152" s="264">
        <v>176730</v>
      </c>
      <c r="P152" s="265">
        <v>0.11140458447316291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925.05</v>
      </c>
      <c r="F153" s="261">
        <v>928.41666666666663</v>
      </c>
      <c r="G153" s="263">
        <v>917.0333333333333</v>
      </c>
      <c r="H153" s="263">
        <v>909.01666666666665</v>
      </c>
      <c r="I153" s="263">
        <v>897.63333333333333</v>
      </c>
      <c r="J153" s="263">
        <v>936.43333333333328</v>
      </c>
      <c r="K153" s="263">
        <v>947.81666666666672</v>
      </c>
      <c r="L153" s="263">
        <v>955.83333333333326</v>
      </c>
      <c r="M153" s="264">
        <v>939.8</v>
      </c>
      <c r="N153" s="264">
        <v>920.4</v>
      </c>
      <c r="O153" s="264">
        <v>14360250</v>
      </c>
      <c r="P153" s="265">
        <v>-1.7144910425542836E-2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7247.2</v>
      </c>
      <c r="F154" s="261">
        <v>7281.05</v>
      </c>
      <c r="G154" s="263">
        <v>7192.1</v>
      </c>
      <c r="H154" s="263">
        <v>7137</v>
      </c>
      <c r="I154" s="263">
        <v>7048.05</v>
      </c>
      <c r="J154" s="263">
        <v>7336.1500000000005</v>
      </c>
      <c r="K154" s="263">
        <v>7425.0999999999995</v>
      </c>
      <c r="L154" s="263">
        <v>7480.2000000000007</v>
      </c>
      <c r="M154" s="264">
        <v>7370</v>
      </c>
      <c r="N154" s="264">
        <v>7225.95</v>
      </c>
      <c r="O154" s="264">
        <v>1789000</v>
      </c>
      <c r="P154" s="265">
        <v>1.8386747879546878E-2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231.55</v>
      </c>
      <c r="F155" s="261">
        <v>231.08333333333334</v>
      </c>
      <c r="G155" s="263">
        <v>227.31666666666669</v>
      </c>
      <c r="H155" s="263">
        <v>223.08333333333334</v>
      </c>
      <c r="I155" s="263">
        <v>219.31666666666669</v>
      </c>
      <c r="J155" s="263">
        <v>235.31666666666669</v>
      </c>
      <c r="K155" s="263">
        <v>239.08333333333334</v>
      </c>
      <c r="L155" s="263">
        <v>243.31666666666669</v>
      </c>
      <c r="M155" s="264">
        <v>234.85</v>
      </c>
      <c r="N155" s="264">
        <v>226.85</v>
      </c>
      <c r="O155" s="264">
        <v>34197000</v>
      </c>
      <c r="P155" s="265">
        <v>6.7022371992885896E-2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394.6</v>
      </c>
      <c r="F156" s="261">
        <v>400.01666666666665</v>
      </c>
      <c r="G156" s="263">
        <v>387.13333333333333</v>
      </c>
      <c r="H156" s="263">
        <v>379.66666666666669</v>
      </c>
      <c r="I156" s="263">
        <v>366.78333333333336</v>
      </c>
      <c r="J156" s="263">
        <v>407.48333333333329</v>
      </c>
      <c r="K156" s="263">
        <v>420.36666666666662</v>
      </c>
      <c r="L156" s="263">
        <v>427.83333333333326</v>
      </c>
      <c r="M156" s="264">
        <v>412.9</v>
      </c>
      <c r="N156" s="264">
        <v>392.55</v>
      </c>
      <c r="O156" s="264">
        <v>70990000</v>
      </c>
      <c r="P156" s="265">
        <v>0.10949612403100775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2731.4</v>
      </c>
      <c r="F157" s="261">
        <v>2734.2166666666667</v>
      </c>
      <c r="G157" s="263">
        <v>2716.1833333333334</v>
      </c>
      <c r="H157" s="263">
        <v>2700.9666666666667</v>
      </c>
      <c r="I157" s="263">
        <v>2682.9333333333334</v>
      </c>
      <c r="J157" s="263">
        <v>2749.4333333333334</v>
      </c>
      <c r="K157" s="263">
        <v>2767.4666666666672</v>
      </c>
      <c r="L157" s="263">
        <v>2782.6833333333334</v>
      </c>
      <c r="M157" s="264">
        <v>2752.25</v>
      </c>
      <c r="N157" s="264">
        <v>2719</v>
      </c>
      <c r="O157" s="264">
        <v>3084000</v>
      </c>
      <c r="P157" s="265">
        <v>1.0816125860373648E-2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3450.9</v>
      </c>
      <c r="F158" s="261">
        <v>3449.4666666666667</v>
      </c>
      <c r="G158" s="263">
        <v>3429.9333333333334</v>
      </c>
      <c r="H158" s="263">
        <v>3408.9666666666667</v>
      </c>
      <c r="I158" s="263">
        <v>3389.4333333333334</v>
      </c>
      <c r="J158" s="263">
        <v>3470.4333333333334</v>
      </c>
      <c r="K158" s="263">
        <v>3489.9666666666672</v>
      </c>
      <c r="L158" s="263">
        <v>3510.9333333333334</v>
      </c>
      <c r="M158" s="264">
        <v>3469</v>
      </c>
      <c r="N158" s="264">
        <v>3428.5</v>
      </c>
      <c r="O158" s="264">
        <v>2227750</v>
      </c>
      <c r="P158" s="265">
        <v>-2.7926257227009928E-2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95.1</v>
      </c>
      <c r="F159" s="261">
        <v>95.7</v>
      </c>
      <c r="G159" s="263">
        <v>94.25</v>
      </c>
      <c r="H159" s="263">
        <v>93.399999999999991</v>
      </c>
      <c r="I159" s="263">
        <v>91.949999999999989</v>
      </c>
      <c r="J159" s="263">
        <v>96.550000000000011</v>
      </c>
      <c r="K159" s="263">
        <v>98.000000000000028</v>
      </c>
      <c r="L159" s="263">
        <v>98.850000000000023</v>
      </c>
      <c r="M159" s="264">
        <v>97.15</v>
      </c>
      <c r="N159" s="264">
        <v>94.85</v>
      </c>
      <c r="O159" s="264">
        <v>233344000</v>
      </c>
      <c r="P159" s="265">
        <v>-1.6322676379333604E-2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4889.5</v>
      </c>
      <c r="F160" s="261">
        <v>5058.083333333333</v>
      </c>
      <c r="G160" s="263">
        <v>4696.0666666666657</v>
      </c>
      <c r="H160" s="263">
        <v>4502.6333333333323</v>
      </c>
      <c r="I160" s="263">
        <v>4140.616666666665</v>
      </c>
      <c r="J160" s="263">
        <v>5251.5166666666664</v>
      </c>
      <c r="K160" s="263">
        <v>5613.5333333333347</v>
      </c>
      <c r="L160" s="263">
        <v>5806.9666666666672</v>
      </c>
      <c r="M160" s="264">
        <v>5420.1</v>
      </c>
      <c r="N160" s="264">
        <v>4864.6499999999996</v>
      </c>
      <c r="O160" s="264">
        <v>2383600</v>
      </c>
      <c r="P160" s="265">
        <v>0.36377159858107333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243.2</v>
      </c>
      <c r="F161" s="261">
        <v>243.6</v>
      </c>
      <c r="G161" s="263">
        <v>241.85</v>
      </c>
      <c r="H161" s="263">
        <v>240.5</v>
      </c>
      <c r="I161" s="263">
        <v>238.75</v>
      </c>
      <c r="J161" s="263">
        <v>244.95</v>
      </c>
      <c r="K161" s="263">
        <v>246.7</v>
      </c>
      <c r="L161" s="263">
        <v>248.04999999999998</v>
      </c>
      <c r="M161" s="264">
        <v>245.35</v>
      </c>
      <c r="N161" s="264">
        <v>242.25</v>
      </c>
      <c r="O161" s="264">
        <v>76892400</v>
      </c>
      <c r="P161" s="265">
        <v>-1.3030821126565315E-2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1564.85</v>
      </c>
      <c r="F162" s="261">
        <v>1577.0833333333333</v>
      </c>
      <c r="G162" s="263">
        <v>1548.1666666666665</v>
      </c>
      <c r="H162" s="263">
        <v>1531.4833333333333</v>
      </c>
      <c r="I162" s="263">
        <v>1502.5666666666666</v>
      </c>
      <c r="J162" s="263">
        <v>1593.7666666666664</v>
      </c>
      <c r="K162" s="263">
        <v>1622.6833333333329</v>
      </c>
      <c r="L162" s="263">
        <v>1639.3666666666663</v>
      </c>
      <c r="M162" s="264">
        <v>1606</v>
      </c>
      <c r="N162" s="264">
        <v>1560.4</v>
      </c>
      <c r="O162" s="264">
        <v>5897430</v>
      </c>
      <c r="P162" s="265">
        <v>1.7985106084024167E-2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993.75</v>
      </c>
      <c r="F163" s="261">
        <v>997.5333333333333</v>
      </c>
      <c r="G163" s="263">
        <v>986.31666666666661</v>
      </c>
      <c r="H163" s="263">
        <v>978.88333333333333</v>
      </c>
      <c r="I163" s="263">
        <v>967.66666666666663</v>
      </c>
      <c r="J163" s="263">
        <v>1004.9666666666666</v>
      </c>
      <c r="K163" s="263">
        <v>1016.1833333333333</v>
      </c>
      <c r="L163" s="263">
        <v>1023.6166666666666</v>
      </c>
      <c r="M163" s="264">
        <v>1008.75</v>
      </c>
      <c r="N163" s="264">
        <v>990.1</v>
      </c>
      <c r="O163" s="264">
        <v>3445050</v>
      </c>
      <c r="P163" s="265">
        <v>-2.8988979396262576E-2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281.64999999999998</v>
      </c>
      <c r="F164" s="261">
        <v>285.11666666666662</v>
      </c>
      <c r="G164" s="263">
        <v>277.23333333333323</v>
      </c>
      <c r="H164" s="263">
        <v>272.81666666666661</v>
      </c>
      <c r="I164" s="263">
        <v>264.93333333333322</v>
      </c>
      <c r="J164" s="263">
        <v>289.53333333333325</v>
      </c>
      <c r="K164" s="263">
        <v>297.41666666666657</v>
      </c>
      <c r="L164" s="263">
        <v>301.83333333333326</v>
      </c>
      <c r="M164" s="264">
        <v>293</v>
      </c>
      <c r="N164" s="264">
        <v>280.7</v>
      </c>
      <c r="O164" s="264">
        <v>58015000</v>
      </c>
      <c r="P164" s="265">
        <v>3.4159207852293857E-3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429.25</v>
      </c>
      <c r="F165" s="261">
        <v>433.5333333333333</v>
      </c>
      <c r="G165" s="263">
        <v>422.41666666666663</v>
      </c>
      <c r="H165" s="263">
        <v>415.58333333333331</v>
      </c>
      <c r="I165" s="263">
        <v>404.46666666666664</v>
      </c>
      <c r="J165" s="263">
        <v>440.36666666666662</v>
      </c>
      <c r="K165" s="263">
        <v>451.48333333333329</v>
      </c>
      <c r="L165" s="263">
        <v>458.31666666666661</v>
      </c>
      <c r="M165" s="264">
        <v>444.65</v>
      </c>
      <c r="N165" s="264">
        <v>426.7</v>
      </c>
      <c r="O165" s="264">
        <v>42186000</v>
      </c>
      <c r="P165" s="265">
        <v>1.7020250723240114E-2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2592</v>
      </c>
      <c r="F166" s="261">
        <v>2599.4333333333334</v>
      </c>
      <c r="G166" s="263">
        <v>2581.8666666666668</v>
      </c>
      <c r="H166" s="263">
        <v>2571.7333333333336</v>
      </c>
      <c r="I166" s="263">
        <v>2554.166666666667</v>
      </c>
      <c r="J166" s="263">
        <v>2609.5666666666666</v>
      </c>
      <c r="K166" s="263">
        <v>2627.1333333333332</v>
      </c>
      <c r="L166" s="263">
        <v>2637.2666666666664</v>
      </c>
      <c r="M166" s="264">
        <v>2617</v>
      </c>
      <c r="N166" s="264">
        <v>2589.3000000000002</v>
      </c>
      <c r="O166" s="264">
        <v>33493750</v>
      </c>
      <c r="P166" s="265">
        <v>-6.8053939047986178E-3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114.2</v>
      </c>
      <c r="F167" s="261">
        <v>114.86666666666667</v>
      </c>
      <c r="G167" s="263">
        <v>113.28333333333335</v>
      </c>
      <c r="H167" s="263">
        <v>112.36666666666667</v>
      </c>
      <c r="I167" s="263">
        <v>110.78333333333335</v>
      </c>
      <c r="J167" s="263">
        <v>115.78333333333335</v>
      </c>
      <c r="K167" s="263">
        <v>117.36666666666666</v>
      </c>
      <c r="L167" s="263">
        <v>118.28333333333335</v>
      </c>
      <c r="M167" s="264">
        <v>116.45</v>
      </c>
      <c r="N167" s="264">
        <v>113.95</v>
      </c>
      <c r="O167" s="264">
        <v>154048000</v>
      </c>
      <c r="P167" s="265">
        <v>-1.740062254426698E-2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756.9</v>
      </c>
      <c r="F168" s="261">
        <v>761.58333333333337</v>
      </c>
      <c r="G168" s="263">
        <v>750.4666666666667</v>
      </c>
      <c r="H168" s="263">
        <v>744.0333333333333</v>
      </c>
      <c r="I168" s="263">
        <v>732.91666666666663</v>
      </c>
      <c r="J168" s="263">
        <v>768.01666666666677</v>
      </c>
      <c r="K168" s="263">
        <v>779.13333333333333</v>
      </c>
      <c r="L168" s="263">
        <v>785.56666666666683</v>
      </c>
      <c r="M168" s="264">
        <v>772.7</v>
      </c>
      <c r="N168" s="264">
        <v>755.15</v>
      </c>
      <c r="O168" s="264">
        <v>17023200</v>
      </c>
      <c r="P168" s="265">
        <v>4.6268069623365132E-2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1456.25</v>
      </c>
      <c r="F169" s="261">
        <v>1452.5833333333333</v>
      </c>
      <c r="G169" s="263">
        <v>1431.0666666666666</v>
      </c>
      <c r="H169" s="263">
        <v>1405.8833333333334</v>
      </c>
      <c r="I169" s="263">
        <v>1384.3666666666668</v>
      </c>
      <c r="J169" s="263">
        <v>1477.7666666666664</v>
      </c>
      <c r="K169" s="263">
        <v>1499.2833333333333</v>
      </c>
      <c r="L169" s="263">
        <v>1524.4666666666662</v>
      </c>
      <c r="M169" s="264">
        <v>1474.1</v>
      </c>
      <c r="N169" s="264">
        <v>1427.4</v>
      </c>
      <c r="O169" s="264">
        <v>6761250</v>
      </c>
      <c r="P169" s="265">
        <v>4.0872878420505715E-2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627.29999999999995</v>
      </c>
      <c r="F170" s="261">
        <v>630.16666666666663</v>
      </c>
      <c r="G170" s="263">
        <v>623.43333333333328</v>
      </c>
      <c r="H170" s="263">
        <v>619.56666666666661</v>
      </c>
      <c r="I170" s="263">
        <v>612.83333333333326</v>
      </c>
      <c r="J170" s="263">
        <v>634.0333333333333</v>
      </c>
      <c r="K170" s="263">
        <v>640.76666666666665</v>
      </c>
      <c r="L170" s="263">
        <v>644.63333333333333</v>
      </c>
      <c r="M170" s="264">
        <v>636.9</v>
      </c>
      <c r="N170" s="264">
        <v>626.29999999999995</v>
      </c>
      <c r="O170" s="264">
        <v>103578000</v>
      </c>
      <c r="P170" s="265">
        <v>-2.0666233109328707E-3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27425.75</v>
      </c>
      <c r="F171" s="261">
        <v>27539.95</v>
      </c>
      <c r="G171" s="263">
        <v>27255.800000000003</v>
      </c>
      <c r="H171" s="263">
        <v>27085.850000000002</v>
      </c>
      <c r="I171" s="263">
        <v>26801.700000000004</v>
      </c>
      <c r="J171" s="263">
        <v>27709.9</v>
      </c>
      <c r="K171" s="263">
        <v>27994.050000000003</v>
      </c>
      <c r="L171" s="263">
        <v>28164</v>
      </c>
      <c r="M171" s="264">
        <v>27824.1</v>
      </c>
      <c r="N171" s="264">
        <v>27370</v>
      </c>
      <c r="O171" s="264">
        <v>179100</v>
      </c>
      <c r="P171" s="265">
        <v>-2.5703794369645042E-2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4200.75</v>
      </c>
      <c r="F172" s="261">
        <v>4159.3666666666659</v>
      </c>
      <c r="G172" s="263">
        <v>4086.4333333333316</v>
      </c>
      <c r="H172" s="263">
        <v>3972.1166666666659</v>
      </c>
      <c r="I172" s="263">
        <v>3899.1833333333316</v>
      </c>
      <c r="J172" s="263">
        <v>4273.6833333333316</v>
      </c>
      <c r="K172" s="263">
        <v>4346.6166666666659</v>
      </c>
      <c r="L172" s="263">
        <v>4460.9333333333316</v>
      </c>
      <c r="M172" s="264">
        <v>4232.3</v>
      </c>
      <c r="N172" s="264">
        <v>4045.05</v>
      </c>
      <c r="O172" s="264">
        <v>1678650</v>
      </c>
      <c r="P172" s="265">
        <v>-8.0659457542988835E-3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2315.9499999999998</v>
      </c>
      <c r="F173" s="261">
        <v>2349.2666666666664</v>
      </c>
      <c r="G173" s="263">
        <v>2273.4333333333329</v>
      </c>
      <c r="H173" s="263">
        <v>2230.9166666666665</v>
      </c>
      <c r="I173" s="263">
        <v>2155.083333333333</v>
      </c>
      <c r="J173" s="263">
        <v>2391.7833333333328</v>
      </c>
      <c r="K173" s="263">
        <v>2467.6166666666668</v>
      </c>
      <c r="L173" s="263">
        <v>2510.1333333333328</v>
      </c>
      <c r="M173" s="264">
        <v>2425.1</v>
      </c>
      <c r="N173" s="264">
        <v>2306.75</v>
      </c>
      <c r="O173" s="264">
        <v>4507875</v>
      </c>
      <c r="P173" s="265">
        <v>0.1168819102480721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2172.9</v>
      </c>
      <c r="F174" s="261">
        <v>2188.2999999999997</v>
      </c>
      <c r="G174" s="263">
        <v>2146.5999999999995</v>
      </c>
      <c r="H174" s="263">
        <v>2120.2999999999997</v>
      </c>
      <c r="I174" s="263">
        <v>2078.5999999999995</v>
      </c>
      <c r="J174" s="263">
        <v>2214.5999999999995</v>
      </c>
      <c r="K174" s="263">
        <v>2256.2999999999993</v>
      </c>
      <c r="L174" s="263">
        <v>2282.5999999999995</v>
      </c>
      <c r="M174" s="264">
        <v>2230</v>
      </c>
      <c r="N174" s="264">
        <v>2162</v>
      </c>
      <c r="O174" s="264">
        <v>7672200</v>
      </c>
      <c r="P174" s="265">
        <v>2.7446675031367628E-3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1327.6</v>
      </c>
      <c r="F175" s="261">
        <v>1323.4333333333332</v>
      </c>
      <c r="G175" s="263">
        <v>1312.5666666666664</v>
      </c>
      <c r="H175" s="263">
        <v>1297.5333333333333</v>
      </c>
      <c r="I175" s="263">
        <v>1286.6666666666665</v>
      </c>
      <c r="J175" s="263">
        <v>1338.4666666666662</v>
      </c>
      <c r="K175" s="263">
        <v>1349.333333333333</v>
      </c>
      <c r="L175" s="263">
        <v>1364.3666666666661</v>
      </c>
      <c r="M175" s="264">
        <v>1334.3</v>
      </c>
      <c r="N175" s="264">
        <v>1308.4000000000001</v>
      </c>
      <c r="O175" s="264">
        <v>13211100</v>
      </c>
      <c r="P175" s="265">
        <v>2.0713899405083828E-2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722.45</v>
      </c>
      <c r="F176" s="261">
        <v>722.86666666666667</v>
      </c>
      <c r="G176" s="263">
        <v>711.93333333333339</v>
      </c>
      <c r="H176" s="263">
        <v>701.41666666666674</v>
      </c>
      <c r="I176" s="263">
        <v>690.48333333333346</v>
      </c>
      <c r="J176" s="263">
        <v>733.38333333333333</v>
      </c>
      <c r="K176" s="263">
        <v>744.31666666666649</v>
      </c>
      <c r="L176" s="263">
        <v>754.83333333333326</v>
      </c>
      <c r="M176" s="264">
        <v>733.8</v>
      </c>
      <c r="N176" s="264">
        <v>712.35</v>
      </c>
      <c r="O176" s="264">
        <v>7260000</v>
      </c>
      <c r="P176" s="265">
        <v>-2.5764895330112721E-2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723.3</v>
      </c>
      <c r="F177" s="261">
        <v>722.63333333333333</v>
      </c>
      <c r="G177" s="263">
        <v>715.56666666666661</v>
      </c>
      <c r="H177" s="263">
        <v>707.83333333333326</v>
      </c>
      <c r="I177" s="263">
        <v>700.76666666666654</v>
      </c>
      <c r="J177" s="263">
        <v>730.36666666666667</v>
      </c>
      <c r="K177" s="263">
        <v>737.43333333333351</v>
      </c>
      <c r="L177" s="263">
        <v>745.16666666666674</v>
      </c>
      <c r="M177" s="264">
        <v>729.7</v>
      </c>
      <c r="N177" s="264">
        <v>714.9</v>
      </c>
      <c r="O177" s="264">
        <v>6697000</v>
      </c>
      <c r="P177" s="265">
        <v>-2.6740299375090829E-2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1104.3</v>
      </c>
      <c r="F178" s="261">
        <v>1108.5333333333333</v>
      </c>
      <c r="G178" s="263">
        <v>1095.1166666666666</v>
      </c>
      <c r="H178" s="263">
        <v>1085.9333333333332</v>
      </c>
      <c r="I178" s="263">
        <v>1072.5166666666664</v>
      </c>
      <c r="J178" s="263">
        <v>1117.7166666666667</v>
      </c>
      <c r="K178" s="263">
        <v>1131.1333333333337</v>
      </c>
      <c r="L178" s="263">
        <v>1140.3166666666668</v>
      </c>
      <c r="M178" s="264">
        <v>1121.95</v>
      </c>
      <c r="N178" s="264">
        <v>1099.3499999999999</v>
      </c>
      <c r="O178" s="264">
        <v>11253550</v>
      </c>
      <c r="P178" s="265">
        <v>-2.5836014429170321E-3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1734.4</v>
      </c>
      <c r="F179" s="261">
        <v>1739.3</v>
      </c>
      <c r="G179" s="263">
        <v>1724.6</v>
      </c>
      <c r="H179" s="263">
        <v>1714.8</v>
      </c>
      <c r="I179" s="263">
        <v>1700.1</v>
      </c>
      <c r="J179" s="263">
        <v>1749.1</v>
      </c>
      <c r="K179" s="263">
        <v>1763.8000000000002</v>
      </c>
      <c r="L179" s="263">
        <v>1773.6</v>
      </c>
      <c r="M179" s="264">
        <v>1754</v>
      </c>
      <c r="N179" s="264">
        <v>1729.5</v>
      </c>
      <c r="O179" s="264">
        <v>6542500</v>
      </c>
      <c r="P179" s="265">
        <v>-1.4609533850440545E-2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1113.0999999999999</v>
      </c>
      <c r="F180" s="261">
        <v>1116.3833333333334</v>
      </c>
      <c r="G180" s="263">
        <v>1108.3166666666668</v>
      </c>
      <c r="H180" s="263">
        <v>1103.5333333333333</v>
      </c>
      <c r="I180" s="263">
        <v>1095.4666666666667</v>
      </c>
      <c r="J180" s="263">
        <v>1121.166666666667</v>
      </c>
      <c r="K180" s="263">
        <v>1129.2333333333336</v>
      </c>
      <c r="L180" s="263">
        <v>1134.0166666666671</v>
      </c>
      <c r="M180" s="264">
        <v>1124.45</v>
      </c>
      <c r="N180" s="264">
        <v>1111.5999999999999</v>
      </c>
      <c r="O180" s="264">
        <v>9939600</v>
      </c>
      <c r="P180" s="265">
        <v>-2.7990970654627541E-3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803.55</v>
      </c>
      <c r="F181" s="261">
        <v>803.36666666666667</v>
      </c>
      <c r="G181" s="263">
        <v>795.73333333333335</v>
      </c>
      <c r="H181" s="263">
        <v>787.91666666666663</v>
      </c>
      <c r="I181" s="263">
        <v>780.2833333333333</v>
      </c>
      <c r="J181" s="263">
        <v>811.18333333333339</v>
      </c>
      <c r="K181" s="263">
        <v>818.81666666666683</v>
      </c>
      <c r="L181" s="263">
        <v>826.63333333333344</v>
      </c>
      <c r="M181" s="264">
        <v>811</v>
      </c>
      <c r="N181" s="264">
        <v>795.55</v>
      </c>
      <c r="O181" s="264">
        <v>65701050</v>
      </c>
      <c r="P181" s="265">
        <v>-5.2857543526569004E-3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341.8</v>
      </c>
      <c r="F182" s="261">
        <v>342.35000000000008</v>
      </c>
      <c r="G182" s="263">
        <v>338.35000000000014</v>
      </c>
      <c r="H182" s="263">
        <v>334.90000000000003</v>
      </c>
      <c r="I182" s="263">
        <v>330.90000000000009</v>
      </c>
      <c r="J182" s="263">
        <v>345.80000000000018</v>
      </c>
      <c r="K182" s="263">
        <v>349.80000000000007</v>
      </c>
      <c r="L182" s="263">
        <v>353.25000000000023</v>
      </c>
      <c r="M182" s="264">
        <v>346.35</v>
      </c>
      <c r="N182" s="264">
        <v>338.9</v>
      </c>
      <c r="O182" s="264">
        <v>100595250</v>
      </c>
      <c r="P182" s="265">
        <v>-1.3402130938819272E-3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133.9</v>
      </c>
      <c r="F183" s="261">
        <v>133.86666666666667</v>
      </c>
      <c r="G183" s="263">
        <v>132.78333333333336</v>
      </c>
      <c r="H183" s="263">
        <v>131.66666666666669</v>
      </c>
      <c r="I183" s="263">
        <v>130.58333333333337</v>
      </c>
      <c r="J183" s="263">
        <v>134.98333333333335</v>
      </c>
      <c r="K183" s="263">
        <v>136.06666666666666</v>
      </c>
      <c r="L183" s="263">
        <v>137.18333333333334</v>
      </c>
      <c r="M183" s="264">
        <v>134.94999999999999</v>
      </c>
      <c r="N183" s="264">
        <v>132.75</v>
      </c>
      <c r="O183" s="264">
        <v>238568000</v>
      </c>
      <c r="P183" s="265">
        <v>-2.5192709620873319E-2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3699.85</v>
      </c>
      <c r="F184" s="261">
        <v>3717.8333333333335</v>
      </c>
      <c r="G184" s="263">
        <v>3673.4666666666672</v>
      </c>
      <c r="H184" s="263">
        <v>3647.0833333333335</v>
      </c>
      <c r="I184" s="263">
        <v>3602.7166666666672</v>
      </c>
      <c r="J184" s="263">
        <v>3744.2166666666672</v>
      </c>
      <c r="K184" s="263">
        <v>3788.583333333333</v>
      </c>
      <c r="L184" s="263">
        <v>3814.9666666666672</v>
      </c>
      <c r="M184" s="264">
        <v>3762.2</v>
      </c>
      <c r="N184" s="264">
        <v>3691.45</v>
      </c>
      <c r="O184" s="264">
        <v>12864600</v>
      </c>
      <c r="P184" s="265">
        <v>7.6348433966143513E-3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1238.7</v>
      </c>
      <c r="F185" s="261">
        <v>1242.8666666666666</v>
      </c>
      <c r="G185" s="263">
        <v>1230.9333333333332</v>
      </c>
      <c r="H185" s="263">
        <v>1223.1666666666665</v>
      </c>
      <c r="I185" s="263">
        <v>1211.2333333333331</v>
      </c>
      <c r="J185" s="263">
        <v>1250.6333333333332</v>
      </c>
      <c r="K185" s="263">
        <v>1262.5666666666666</v>
      </c>
      <c r="L185" s="263">
        <v>1270.3333333333333</v>
      </c>
      <c r="M185" s="264">
        <v>1254.8</v>
      </c>
      <c r="N185" s="264">
        <v>1235.0999999999999</v>
      </c>
      <c r="O185" s="264">
        <v>13840200</v>
      </c>
      <c r="P185" s="265">
        <v>-1.1908331548511458E-2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3709.9</v>
      </c>
      <c r="F186" s="261">
        <v>3724.75</v>
      </c>
      <c r="G186" s="263">
        <v>3686.15</v>
      </c>
      <c r="H186" s="263">
        <v>3662.4</v>
      </c>
      <c r="I186" s="263">
        <v>3623.8</v>
      </c>
      <c r="J186" s="263">
        <v>3748.5</v>
      </c>
      <c r="K186" s="263">
        <v>3787.1000000000004</v>
      </c>
      <c r="L186" s="263">
        <v>3810.85</v>
      </c>
      <c r="M186" s="264">
        <v>3763.35</v>
      </c>
      <c r="N186" s="264">
        <v>3701</v>
      </c>
      <c r="O186" s="264">
        <v>4723075</v>
      </c>
      <c r="P186" s="265">
        <v>-3.4382826475849733E-2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2346.35</v>
      </c>
      <c r="F187" s="261">
        <v>2352.3166666666671</v>
      </c>
      <c r="G187" s="263">
        <v>2329.6333333333341</v>
      </c>
      <c r="H187" s="263">
        <v>2312.916666666667</v>
      </c>
      <c r="I187" s="263">
        <v>2290.233333333334</v>
      </c>
      <c r="J187" s="263">
        <v>2369.0333333333342</v>
      </c>
      <c r="K187" s="263">
        <v>2391.7166666666676</v>
      </c>
      <c r="L187" s="263">
        <v>2408.4333333333343</v>
      </c>
      <c r="M187" s="264">
        <v>2375</v>
      </c>
      <c r="N187" s="264">
        <v>2335.6</v>
      </c>
      <c r="O187" s="264">
        <v>1484000</v>
      </c>
      <c r="P187" s="265">
        <v>-2.0785219399538105E-2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3121.7</v>
      </c>
      <c r="F188" s="261">
        <v>3111.7666666666664</v>
      </c>
      <c r="G188" s="263">
        <v>3073.7333333333327</v>
      </c>
      <c r="H188" s="263">
        <v>3025.7666666666664</v>
      </c>
      <c r="I188" s="263">
        <v>2987.7333333333327</v>
      </c>
      <c r="J188" s="263">
        <v>3159.7333333333327</v>
      </c>
      <c r="K188" s="263">
        <v>3197.7666666666664</v>
      </c>
      <c r="L188" s="263">
        <v>3245.7333333333327</v>
      </c>
      <c r="M188" s="264">
        <v>3149.8</v>
      </c>
      <c r="N188" s="264">
        <v>3063.8</v>
      </c>
      <c r="O188" s="264">
        <v>2998400</v>
      </c>
      <c r="P188" s="265">
        <v>4.9125262421273616E-2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2021.9</v>
      </c>
      <c r="F189" s="261">
        <v>2029.0333333333335</v>
      </c>
      <c r="G189" s="263">
        <v>2002.166666666667</v>
      </c>
      <c r="H189" s="263">
        <v>1982.4333333333334</v>
      </c>
      <c r="I189" s="263">
        <v>1955.5666666666668</v>
      </c>
      <c r="J189" s="263">
        <v>2048.7666666666673</v>
      </c>
      <c r="K189" s="263">
        <v>2075.6333333333332</v>
      </c>
      <c r="L189" s="263">
        <v>2095.3666666666672</v>
      </c>
      <c r="M189" s="264">
        <v>2055.9</v>
      </c>
      <c r="N189" s="264">
        <v>2009.3</v>
      </c>
      <c r="O189" s="264">
        <v>5844300</v>
      </c>
      <c r="P189" s="265">
        <v>2.4983119513841998E-2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1823.55</v>
      </c>
      <c r="F190" s="261">
        <v>1843.3166666666668</v>
      </c>
      <c r="G190" s="263">
        <v>1801.3833333333337</v>
      </c>
      <c r="H190" s="263">
        <v>1779.2166666666669</v>
      </c>
      <c r="I190" s="263">
        <v>1737.2833333333338</v>
      </c>
      <c r="J190" s="263">
        <v>1865.4833333333336</v>
      </c>
      <c r="K190" s="263">
        <v>1907.4166666666665</v>
      </c>
      <c r="L190" s="263">
        <v>1929.5833333333335</v>
      </c>
      <c r="M190" s="264">
        <v>1885.25</v>
      </c>
      <c r="N190" s="264">
        <v>1821.15</v>
      </c>
      <c r="O190" s="264">
        <v>2814000</v>
      </c>
      <c r="P190" s="265">
        <v>5.1883971291866025E-2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9919.65</v>
      </c>
      <c r="F191" s="261">
        <v>9956.9166666666661</v>
      </c>
      <c r="G191" s="263">
        <v>9865.3333333333321</v>
      </c>
      <c r="H191" s="263">
        <v>9811.0166666666664</v>
      </c>
      <c r="I191" s="263">
        <v>9719.4333333333325</v>
      </c>
      <c r="J191" s="263">
        <v>10011.233333333332</v>
      </c>
      <c r="K191" s="263">
        <v>10102.816666666664</v>
      </c>
      <c r="L191" s="263">
        <v>10157.133333333331</v>
      </c>
      <c r="M191" s="264">
        <v>10048.5</v>
      </c>
      <c r="N191" s="264">
        <v>9902.6</v>
      </c>
      <c r="O191" s="264">
        <v>1973400</v>
      </c>
      <c r="P191" s="265">
        <v>-4.841149773071104E-3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559.1</v>
      </c>
      <c r="F192" s="261">
        <v>561.16666666666663</v>
      </c>
      <c r="G192" s="263">
        <v>552.33333333333326</v>
      </c>
      <c r="H192" s="263">
        <v>545.56666666666661</v>
      </c>
      <c r="I192" s="263">
        <v>536.73333333333323</v>
      </c>
      <c r="J192" s="263">
        <v>567.93333333333328</v>
      </c>
      <c r="K192" s="263">
        <v>576.76666666666654</v>
      </c>
      <c r="L192" s="263">
        <v>583.5333333333333</v>
      </c>
      <c r="M192" s="264">
        <v>570</v>
      </c>
      <c r="N192" s="264">
        <v>554.4</v>
      </c>
      <c r="O192" s="264">
        <v>40250600</v>
      </c>
      <c r="P192" s="265">
        <v>-6.7368150904658025E-3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261.85000000000002</v>
      </c>
      <c r="F193" s="261">
        <v>261.26666666666665</v>
      </c>
      <c r="G193" s="263">
        <v>256.58333333333331</v>
      </c>
      <c r="H193" s="263">
        <v>251.31666666666666</v>
      </c>
      <c r="I193" s="263">
        <v>246.63333333333333</v>
      </c>
      <c r="J193" s="263">
        <v>266.5333333333333</v>
      </c>
      <c r="K193" s="263">
        <v>271.2166666666667</v>
      </c>
      <c r="L193" s="263">
        <v>276.48333333333329</v>
      </c>
      <c r="M193" s="264">
        <v>265.95</v>
      </c>
      <c r="N193" s="264">
        <v>256</v>
      </c>
      <c r="O193" s="264">
        <v>93932000</v>
      </c>
      <c r="P193" s="265">
        <v>2.8844942687995968E-2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997.3</v>
      </c>
      <c r="F194" s="261">
        <v>999.98333333333323</v>
      </c>
      <c r="G194" s="263">
        <v>991.96666666666647</v>
      </c>
      <c r="H194" s="263">
        <v>986.63333333333321</v>
      </c>
      <c r="I194" s="263">
        <v>978.61666666666645</v>
      </c>
      <c r="J194" s="263">
        <v>1005.3166666666665</v>
      </c>
      <c r="K194" s="263">
        <v>1013.3333333333331</v>
      </c>
      <c r="L194" s="263">
        <v>1018.6666666666665</v>
      </c>
      <c r="M194" s="264">
        <v>1008</v>
      </c>
      <c r="N194" s="264">
        <v>994.65</v>
      </c>
      <c r="O194" s="264">
        <v>9649800</v>
      </c>
      <c r="P194" s="265">
        <v>1.5725653656688141E-2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452.05</v>
      </c>
      <c r="F195" s="261">
        <v>455.13333333333338</v>
      </c>
      <c r="G195" s="263">
        <v>447.61666666666679</v>
      </c>
      <c r="H195" s="263">
        <v>443.18333333333339</v>
      </c>
      <c r="I195" s="263">
        <v>435.6666666666668</v>
      </c>
      <c r="J195" s="263">
        <v>459.56666666666678</v>
      </c>
      <c r="K195" s="263">
        <v>467.08333333333331</v>
      </c>
      <c r="L195" s="263">
        <v>471.51666666666677</v>
      </c>
      <c r="M195" s="264">
        <v>462.65</v>
      </c>
      <c r="N195" s="264">
        <v>450.7</v>
      </c>
      <c r="O195" s="264">
        <v>56052000</v>
      </c>
      <c r="P195" s="265">
        <v>1.0447641244072973E-3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258.39999999999998</v>
      </c>
      <c r="F196" s="261">
        <v>257.66666666666669</v>
      </c>
      <c r="G196" s="263">
        <v>245.33333333333337</v>
      </c>
      <c r="H196" s="263">
        <v>232.26666666666668</v>
      </c>
      <c r="I196" s="263">
        <v>219.93333333333337</v>
      </c>
      <c r="J196" s="263">
        <v>270.73333333333335</v>
      </c>
      <c r="K196" s="263">
        <v>283.06666666666672</v>
      </c>
      <c r="L196" s="263">
        <v>296.13333333333338</v>
      </c>
      <c r="M196" s="264">
        <v>270</v>
      </c>
      <c r="N196" s="264">
        <v>244.6</v>
      </c>
      <c r="O196" s="264">
        <v>98040000</v>
      </c>
      <c r="P196" s="265">
        <v>-6.8096270103798331E-2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716.25</v>
      </c>
      <c r="F197" s="261">
        <v>717.48333333333323</v>
      </c>
      <c r="G197" s="263">
        <v>713.36666666666645</v>
      </c>
      <c r="H197" s="263">
        <v>710.48333333333323</v>
      </c>
      <c r="I197" s="263">
        <v>706.36666666666645</v>
      </c>
      <c r="J197" s="263">
        <v>720.36666666666645</v>
      </c>
      <c r="K197" s="263">
        <v>724.48333333333323</v>
      </c>
      <c r="L197" s="263">
        <v>727.36666666666645</v>
      </c>
      <c r="M197" s="264">
        <v>721.6</v>
      </c>
      <c r="N197" s="264">
        <v>714.6</v>
      </c>
      <c r="O197" s="264">
        <v>7590600</v>
      </c>
      <c r="P197" s="265">
        <v>-1.5754463764733342E-2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21544.85</v>
      </c>
      <c r="D10" s="34">
        <v>21595.716666666667</v>
      </c>
      <c r="E10" s="34">
        <v>21466.983333333334</v>
      </c>
      <c r="F10" s="34">
        <v>21389.116666666665</v>
      </c>
      <c r="G10" s="34">
        <v>21260.383333333331</v>
      </c>
      <c r="H10" s="34">
        <v>21673.583333333336</v>
      </c>
      <c r="I10" s="34">
        <v>21802.316666666673</v>
      </c>
      <c r="J10" s="34">
        <v>21880.183333333338</v>
      </c>
      <c r="K10" s="34">
        <v>21724.45</v>
      </c>
      <c r="L10" s="34">
        <v>21517.85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47242.65</v>
      </c>
      <c r="D11" s="34">
        <v>47446</v>
      </c>
      <c r="E11" s="34">
        <v>46952.7</v>
      </c>
      <c r="F11" s="34">
        <v>46662.75</v>
      </c>
      <c r="G11" s="34">
        <v>46169.45</v>
      </c>
      <c r="H11" s="34">
        <v>47735.95</v>
      </c>
      <c r="I11" s="34">
        <v>48229.25</v>
      </c>
      <c r="J11" s="34">
        <v>48519.199999999997</v>
      </c>
      <c r="K11" s="34">
        <v>47939.3</v>
      </c>
      <c r="L11" s="34">
        <v>47156.05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4995.3999999999996</v>
      </c>
      <c r="D12" s="36">
        <v>4998.1333333333323</v>
      </c>
      <c r="E12" s="36">
        <v>4971.8166666666648</v>
      </c>
      <c r="F12" s="36">
        <v>4948.2333333333327</v>
      </c>
      <c r="G12" s="36">
        <v>4921.9166666666652</v>
      </c>
      <c r="H12" s="36">
        <v>5021.7166666666644</v>
      </c>
      <c r="I12" s="36">
        <v>5048.0333333333319</v>
      </c>
      <c r="J12" s="36">
        <v>5071.6166666666641</v>
      </c>
      <c r="K12" s="36">
        <v>5024.45</v>
      </c>
      <c r="L12" s="36">
        <v>4974.55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7432.9</v>
      </c>
      <c r="D13" s="36">
        <v>7437.9833333333336</v>
      </c>
      <c r="E13" s="36">
        <v>7403.4666666666672</v>
      </c>
      <c r="F13" s="36">
        <v>7374.0333333333338</v>
      </c>
      <c r="G13" s="36">
        <v>7339.5166666666673</v>
      </c>
      <c r="H13" s="36">
        <v>7467.416666666667</v>
      </c>
      <c r="I13" s="36">
        <v>7501.9333333333334</v>
      </c>
      <c r="J13" s="36">
        <v>7531.3666666666668</v>
      </c>
      <c r="K13" s="36">
        <v>7472.5</v>
      </c>
      <c r="L13" s="36">
        <v>7408.55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34662.449999999997</v>
      </c>
      <c r="D14" s="36">
        <v>34803.416666666664</v>
      </c>
      <c r="E14" s="36">
        <v>34467.48333333333</v>
      </c>
      <c r="F14" s="36">
        <v>34272.516666666663</v>
      </c>
      <c r="G14" s="36">
        <v>33936.583333333328</v>
      </c>
      <c r="H14" s="36">
        <v>34998.383333333331</v>
      </c>
      <c r="I14" s="36">
        <v>35334.316666666666</v>
      </c>
      <c r="J14" s="36">
        <v>35529.283333333333</v>
      </c>
      <c r="K14" s="36">
        <v>35139.35</v>
      </c>
      <c r="L14" s="36">
        <v>34608.449999999997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8078.45</v>
      </c>
      <c r="D15" s="36">
        <v>8094.8666666666659</v>
      </c>
      <c r="E15" s="36">
        <v>8049.6833333333316</v>
      </c>
      <c r="F15" s="36">
        <v>8020.9166666666661</v>
      </c>
      <c r="G15" s="36">
        <v>7975.7333333333318</v>
      </c>
      <c r="H15" s="36">
        <v>8123.6333333333314</v>
      </c>
      <c r="I15" s="36">
        <v>8168.8166666666657</v>
      </c>
      <c r="J15" s="36">
        <v>8197.5833333333321</v>
      </c>
      <c r="K15" s="36">
        <v>8140.05</v>
      </c>
      <c r="L15" s="36">
        <v>8066.1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13253.05</v>
      </c>
      <c r="D16" s="36">
        <v>13307.050000000001</v>
      </c>
      <c r="E16" s="36">
        <v>13177.250000000002</v>
      </c>
      <c r="F16" s="36">
        <v>13101.45</v>
      </c>
      <c r="G16" s="36">
        <v>12971.650000000001</v>
      </c>
      <c r="H16" s="36">
        <v>13382.850000000002</v>
      </c>
      <c r="I16" s="36">
        <v>13512.650000000001</v>
      </c>
      <c r="J16" s="36">
        <v>13588.450000000003</v>
      </c>
      <c r="K16" s="36">
        <v>13436.85</v>
      </c>
      <c r="L16" s="36">
        <v>13231.25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4920.3999999999996</v>
      </c>
      <c r="D17" s="36">
        <v>4891.3499999999995</v>
      </c>
      <c r="E17" s="36">
        <v>4809.0499999999993</v>
      </c>
      <c r="F17" s="36">
        <v>4697.7</v>
      </c>
      <c r="G17" s="36">
        <v>4615.3999999999996</v>
      </c>
      <c r="H17" s="36">
        <v>5002.6999999999989</v>
      </c>
      <c r="I17" s="36">
        <v>5085</v>
      </c>
      <c r="J17" s="36">
        <v>5196.3499999999985</v>
      </c>
      <c r="K17" s="31">
        <v>4973.6499999999996</v>
      </c>
      <c r="L17" s="31">
        <v>4780</v>
      </c>
      <c r="M17" s="31">
        <v>5.7123900000000001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24231.9</v>
      </c>
      <c r="D18" s="36">
        <v>24076.933333333334</v>
      </c>
      <c r="E18" s="36">
        <v>23864.01666666667</v>
      </c>
      <c r="F18" s="36">
        <v>23496.133333333335</v>
      </c>
      <c r="G18" s="36">
        <v>23283.216666666671</v>
      </c>
      <c r="H18" s="36">
        <v>24444.816666666669</v>
      </c>
      <c r="I18" s="36">
        <v>24657.733333333334</v>
      </c>
      <c r="J18" s="36">
        <v>25025.616666666669</v>
      </c>
      <c r="K18" s="31">
        <v>24289.85</v>
      </c>
      <c r="L18" s="31">
        <v>23709.05</v>
      </c>
      <c r="M18" s="31">
        <v>0.16783000000000001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175.15</v>
      </c>
      <c r="D19" s="36">
        <v>175.73333333333335</v>
      </c>
      <c r="E19" s="36">
        <v>174.01666666666671</v>
      </c>
      <c r="F19" s="36">
        <v>172.88333333333335</v>
      </c>
      <c r="G19" s="36">
        <v>171.16666666666671</v>
      </c>
      <c r="H19" s="36">
        <v>176.8666666666667</v>
      </c>
      <c r="I19" s="36">
        <v>178.58333333333334</v>
      </c>
      <c r="J19" s="36">
        <v>179.7166666666667</v>
      </c>
      <c r="K19" s="31">
        <v>177.45</v>
      </c>
      <c r="L19" s="31">
        <v>174.6</v>
      </c>
      <c r="M19" s="31">
        <v>43.645319999999998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229.45</v>
      </c>
      <c r="D20" s="36">
        <v>230.65</v>
      </c>
      <c r="E20" s="36">
        <v>226.85000000000002</v>
      </c>
      <c r="F20" s="36">
        <v>224.25000000000003</v>
      </c>
      <c r="G20" s="36">
        <v>220.45000000000005</v>
      </c>
      <c r="H20" s="36">
        <v>233.25</v>
      </c>
      <c r="I20" s="36">
        <v>237.05</v>
      </c>
      <c r="J20" s="36">
        <v>239.64999999999998</v>
      </c>
      <c r="K20" s="31">
        <v>234.45</v>
      </c>
      <c r="L20" s="31">
        <v>228.05</v>
      </c>
      <c r="M20" s="31">
        <v>31.55818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2309.65</v>
      </c>
      <c r="D21" s="36">
        <v>2331.1166666666663</v>
      </c>
      <c r="E21" s="36">
        <v>2275.7333333333327</v>
      </c>
      <c r="F21" s="36">
        <v>2241.8166666666662</v>
      </c>
      <c r="G21" s="36">
        <v>2186.4333333333325</v>
      </c>
      <c r="H21" s="36">
        <v>2365.0333333333328</v>
      </c>
      <c r="I21" s="36">
        <v>2420.416666666667</v>
      </c>
      <c r="J21" s="36">
        <v>2454.333333333333</v>
      </c>
      <c r="K21" s="31">
        <v>2386.5</v>
      </c>
      <c r="L21" s="31">
        <v>2297.1999999999998</v>
      </c>
      <c r="M21" s="31">
        <v>4.2696699999999996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3014.6</v>
      </c>
      <c r="D22" s="36">
        <v>3021.1333333333332</v>
      </c>
      <c r="E22" s="36">
        <v>2973.4666666666662</v>
      </c>
      <c r="F22" s="36">
        <v>2932.333333333333</v>
      </c>
      <c r="G22" s="36">
        <v>2884.6666666666661</v>
      </c>
      <c r="H22" s="36">
        <v>3062.2666666666664</v>
      </c>
      <c r="I22" s="36">
        <v>3109.9333333333334</v>
      </c>
      <c r="J22" s="36">
        <v>3151.0666666666666</v>
      </c>
      <c r="K22" s="31">
        <v>3068.8</v>
      </c>
      <c r="L22" s="31">
        <v>2980</v>
      </c>
      <c r="M22" s="31">
        <v>28.857060000000001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1683.4</v>
      </c>
      <c r="D23" s="36">
        <v>1695.8166666666666</v>
      </c>
      <c r="E23" s="36">
        <v>1666.6333333333332</v>
      </c>
      <c r="F23" s="36">
        <v>1649.8666666666666</v>
      </c>
      <c r="G23" s="36">
        <v>1620.6833333333332</v>
      </c>
      <c r="H23" s="36">
        <v>1712.5833333333333</v>
      </c>
      <c r="I23" s="36">
        <v>1741.7666666666667</v>
      </c>
      <c r="J23" s="36">
        <v>1758.5333333333333</v>
      </c>
      <c r="K23" s="31">
        <v>1725</v>
      </c>
      <c r="L23" s="31">
        <v>1679.05</v>
      </c>
      <c r="M23" s="31">
        <v>9.3953100000000003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1197.0999999999999</v>
      </c>
      <c r="D24" s="36">
        <v>1201.8333333333333</v>
      </c>
      <c r="E24" s="36">
        <v>1173.7666666666664</v>
      </c>
      <c r="F24" s="36">
        <v>1150.4333333333332</v>
      </c>
      <c r="G24" s="36">
        <v>1122.3666666666663</v>
      </c>
      <c r="H24" s="36">
        <v>1225.1666666666665</v>
      </c>
      <c r="I24" s="36">
        <v>1253.2333333333336</v>
      </c>
      <c r="J24" s="36">
        <v>1276.5666666666666</v>
      </c>
      <c r="K24" s="31">
        <v>1229.9000000000001</v>
      </c>
      <c r="L24" s="31">
        <v>1178.5</v>
      </c>
      <c r="M24" s="31">
        <v>147.01104000000001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539.75</v>
      </c>
      <c r="D25" s="36">
        <v>542.75</v>
      </c>
      <c r="E25" s="36">
        <v>532</v>
      </c>
      <c r="F25" s="36">
        <v>524.25</v>
      </c>
      <c r="G25" s="36">
        <v>513.5</v>
      </c>
      <c r="H25" s="36">
        <v>550.5</v>
      </c>
      <c r="I25" s="36">
        <v>561.25</v>
      </c>
      <c r="J25" s="36">
        <v>569</v>
      </c>
      <c r="K25" s="31">
        <v>553.5</v>
      </c>
      <c r="L25" s="31">
        <v>535</v>
      </c>
      <c r="M25" s="31">
        <v>12.137119999999999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5178.55</v>
      </c>
      <c r="D26" s="36">
        <v>5204.2666666666664</v>
      </c>
      <c r="E26" s="36">
        <v>5139.833333333333</v>
      </c>
      <c r="F26" s="36">
        <v>5101.1166666666668</v>
      </c>
      <c r="G26" s="36">
        <v>5036.6833333333334</v>
      </c>
      <c r="H26" s="36">
        <v>5242.9833333333327</v>
      </c>
      <c r="I26" s="36">
        <v>5307.416666666667</v>
      </c>
      <c r="J26" s="36">
        <v>5346.1333333333323</v>
      </c>
      <c r="K26" s="31">
        <v>5268.7</v>
      </c>
      <c r="L26" s="31">
        <v>5165.55</v>
      </c>
      <c r="M26" s="31">
        <v>1.59805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525.20000000000005</v>
      </c>
      <c r="D27" s="36">
        <v>529.08333333333337</v>
      </c>
      <c r="E27" s="36">
        <v>519.36666666666679</v>
      </c>
      <c r="F27" s="36">
        <v>513.53333333333342</v>
      </c>
      <c r="G27" s="36">
        <v>503.81666666666683</v>
      </c>
      <c r="H27" s="36">
        <v>534.91666666666674</v>
      </c>
      <c r="I27" s="36">
        <v>544.63333333333321</v>
      </c>
      <c r="J27" s="36">
        <v>550.4666666666667</v>
      </c>
      <c r="K27" s="31">
        <v>538.79999999999995</v>
      </c>
      <c r="L27" s="31">
        <v>523.25</v>
      </c>
      <c r="M27" s="31">
        <v>27.416830000000001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5797.65</v>
      </c>
      <c r="D28" s="36">
        <v>5773.7833333333328</v>
      </c>
      <c r="E28" s="36">
        <v>5698.5666666666657</v>
      </c>
      <c r="F28" s="36">
        <v>5599.4833333333327</v>
      </c>
      <c r="G28" s="36">
        <v>5524.2666666666655</v>
      </c>
      <c r="H28" s="36">
        <v>5872.8666666666659</v>
      </c>
      <c r="I28" s="36">
        <v>5948.083333333333</v>
      </c>
      <c r="J28" s="36">
        <v>6047.1666666666661</v>
      </c>
      <c r="K28" s="31">
        <v>5849</v>
      </c>
      <c r="L28" s="31">
        <v>5674.7</v>
      </c>
      <c r="M28" s="31">
        <v>3.2943699999999998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468.35</v>
      </c>
      <c r="D29" s="36">
        <v>465.8</v>
      </c>
      <c r="E29" s="36">
        <v>460.6</v>
      </c>
      <c r="F29" s="36">
        <v>452.85</v>
      </c>
      <c r="G29" s="36">
        <v>447.65000000000003</v>
      </c>
      <c r="H29" s="36">
        <v>473.55</v>
      </c>
      <c r="I29" s="36">
        <v>478.74999999999994</v>
      </c>
      <c r="J29" s="36">
        <v>486.5</v>
      </c>
      <c r="K29" s="31">
        <v>471</v>
      </c>
      <c r="L29" s="31">
        <v>458.05</v>
      </c>
      <c r="M29" s="31">
        <v>43.954799999999999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177.3</v>
      </c>
      <c r="D30" s="36">
        <v>178.25</v>
      </c>
      <c r="E30" s="36">
        <v>176</v>
      </c>
      <c r="F30" s="36">
        <v>174.7</v>
      </c>
      <c r="G30" s="36">
        <v>172.45</v>
      </c>
      <c r="H30" s="36">
        <v>179.55</v>
      </c>
      <c r="I30" s="36">
        <v>181.8</v>
      </c>
      <c r="J30" s="36">
        <v>183.10000000000002</v>
      </c>
      <c r="K30" s="31">
        <v>180.5</v>
      </c>
      <c r="L30" s="31">
        <v>176.95</v>
      </c>
      <c r="M30" s="31">
        <v>65.905590000000004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3267.5</v>
      </c>
      <c r="D31" s="36">
        <v>3281.5833333333335</v>
      </c>
      <c r="E31" s="36">
        <v>3248.166666666667</v>
      </c>
      <c r="F31" s="36">
        <v>3228.8333333333335</v>
      </c>
      <c r="G31" s="36">
        <v>3195.416666666667</v>
      </c>
      <c r="H31" s="36">
        <v>3300.916666666667</v>
      </c>
      <c r="I31" s="36">
        <v>3334.3333333333339</v>
      </c>
      <c r="J31" s="36">
        <v>3353.666666666667</v>
      </c>
      <c r="K31" s="31">
        <v>3315</v>
      </c>
      <c r="L31" s="31">
        <v>3262.25</v>
      </c>
      <c r="M31" s="31">
        <v>6.7070400000000001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1822.2</v>
      </c>
      <c r="D32" s="36">
        <v>1822.4833333333333</v>
      </c>
      <c r="E32" s="36">
        <v>1809.7166666666667</v>
      </c>
      <c r="F32" s="36">
        <v>1797.2333333333333</v>
      </c>
      <c r="G32" s="36">
        <v>1784.4666666666667</v>
      </c>
      <c r="H32" s="36">
        <v>1834.9666666666667</v>
      </c>
      <c r="I32" s="36">
        <v>1847.7333333333336</v>
      </c>
      <c r="J32" s="36">
        <v>1860.2166666666667</v>
      </c>
      <c r="K32" s="31">
        <v>1835.25</v>
      </c>
      <c r="L32" s="31">
        <v>1810</v>
      </c>
      <c r="M32" s="31">
        <v>5.6237700000000004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1067.3499999999999</v>
      </c>
      <c r="D33" s="36">
        <v>1077.2333333333333</v>
      </c>
      <c r="E33" s="36">
        <v>1054.4666666666667</v>
      </c>
      <c r="F33" s="36">
        <v>1041.5833333333333</v>
      </c>
      <c r="G33" s="36">
        <v>1018.8166666666666</v>
      </c>
      <c r="H33" s="36">
        <v>1090.1166666666668</v>
      </c>
      <c r="I33" s="36">
        <v>1112.8833333333337</v>
      </c>
      <c r="J33" s="36">
        <v>1125.7666666666669</v>
      </c>
      <c r="K33" s="31">
        <v>1100</v>
      </c>
      <c r="L33" s="31">
        <v>1064.3499999999999</v>
      </c>
      <c r="M33" s="31">
        <v>21.51595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777.3</v>
      </c>
      <c r="D34" s="36">
        <v>788.56666666666661</v>
      </c>
      <c r="E34" s="36">
        <v>763.73333333333323</v>
      </c>
      <c r="F34" s="36">
        <v>750.16666666666663</v>
      </c>
      <c r="G34" s="36">
        <v>725.33333333333326</v>
      </c>
      <c r="H34" s="36">
        <v>802.13333333333321</v>
      </c>
      <c r="I34" s="36">
        <v>826.9666666666667</v>
      </c>
      <c r="J34" s="36">
        <v>840.53333333333319</v>
      </c>
      <c r="K34" s="31">
        <v>813.4</v>
      </c>
      <c r="L34" s="31">
        <v>775</v>
      </c>
      <c r="M34" s="31">
        <v>27.050360000000001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1119.5999999999999</v>
      </c>
      <c r="D35" s="36">
        <v>1122.0833333333333</v>
      </c>
      <c r="E35" s="36">
        <v>1114.1666666666665</v>
      </c>
      <c r="F35" s="36">
        <v>1108.7333333333333</v>
      </c>
      <c r="G35" s="36">
        <v>1100.8166666666666</v>
      </c>
      <c r="H35" s="36">
        <v>1127.5166666666664</v>
      </c>
      <c r="I35" s="36">
        <v>1135.4333333333329</v>
      </c>
      <c r="J35" s="36">
        <v>1140.8666666666663</v>
      </c>
      <c r="K35" s="31">
        <v>1130</v>
      </c>
      <c r="L35" s="31">
        <v>1116.6500000000001</v>
      </c>
      <c r="M35" s="31">
        <v>13.37843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372.15</v>
      </c>
      <c r="D36" s="36">
        <v>373.84999999999997</v>
      </c>
      <c r="E36" s="36">
        <v>369.29999999999995</v>
      </c>
      <c r="F36" s="36">
        <v>366.45</v>
      </c>
      <c r="G36" s="36">
        <v>361.9</v>
      </c>
      <c r="H36" s="36">
        <v>376.69999999999993</v>
      </c>
      <c r="I36" s="36">
        <v>381.25</v>
      </c>
      <c r="J36" s="36">
        <v>384.09999999999991</v>
      </c>
      <c r="K36" s="31">
        <v>378.4</v>
      </c>
      <c r="L36" s="31">
        <v>371</v>
      </c>
      <c r="M36" s="31">
        <v>16.24709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1116.55</v>
      </c>
      <c r="D37" s="36">
        <v>1121.4833333333333</v>
      </c>
      <c r="E37" s="36">
        <v>1107.4166666666667</v>
      </c>
      <c r="F37" s="36">
        <v>1098.2833333333333</v>
      </c>
      <c r="G37" s="36">
        <v>1084.2166666666667</v>
      </c>
      <c r="H37" s="36">
        <v>1130.6166666666668</v>
      </c>
      <c r="I37" s="36">
        <v>1144.6833333333334</v>
      </c>
      <c r="J37" s="36">
        <v>1153.8166666666668</v>
      </c>
      <c r="K37" s="31">
        <v>1135.55</v>
      </c>
      <c r="L37" s="31">
        <v>1112.3499999999999</v>
      </c>
      <c r="M37" s="31">
        <v>63.593620000000001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7093.9</v>
      </c>
      <c r="D38" s="36">
        <v>7189.5999999999995</v>
      </c>
      <c r="E38" s="36">
        <v>6980.1999999999989</v>
      </c>
      <c r="F38" s="36">
        <v>6866.4999999999991</v>
      </c>
      <c r="G38" s="36">
        <v>6657.0999999999985</v>
      </c>
      <c r="H38" s="36">
        <v>7303.2999999999993</v>
      </c>
      <c r="I38" s="36">
        <v>7512.6999999999989</v>
      </c>
      <c r="J38" s="36">
        <v>7626.4</v>
      </c>
      <c r="K38" s="31">
        <v>7399</v>
      </c>
      <c r="L38" s="31">
        <v>7075.9</v>
      </c>
      <c r="M38" s="31">
        <v>21.259080000000001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1682.45</v>
      </c>
      <c r="D39" s="36">
        <v>1690.5833333333333</v>
      </c>
      <c r="E39" s="36">
        <v>1666.1666666666665</v>
      </c>
      <c r="F39" s="36">
        <v>1649.8833333333332</v>
      </c>
      <c r="G39" s="36">
        <v>1625.4666666666665</v>
      </c>
      <c r="H39" s="36">
        <v>1706.8666666666666</v>
      </c>
      <c r="I39" s="36">
        <v>1731.2833333333331</v>
      </c>
      <c r="J39" s="36">
        <v>1747.5666666666666</v>
      </c>
      <c r="K39" s="31">
        <v>1715</v>
      </c>
      <c r="L39" s="31">
        <v>1674.3</v>
      </c>
      <c r="M39" s="31">
        <v>12.35008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8008.35</v>
      </c>
      <c r="D40" s="36">
        <v>8095.4333333333343</v>
      </c>
      <c r="E40" s="36">
        <v>7877.9166666666679</v>
      </c>
      <c r="F40" s="36">
        <v>7747.4833333333336</v>
      </c>
      <c r="G40" s="36">
        <v>7529.9666666666672</v>
      </c>
      <c r="H40" s="36">
        <v>8225.8666666666686</v>
      </c>
      <c r="I40" s="36">
        <v>8443.383333333335</v>
      </c>
      <c r="J40" s="36">
        <v>8573.8166666666693</v>
      </c>
      <c r="K40" s="31">
        <v>8312.9500000000007</v>
      </c>
      <c r="L40" s="31">
        <v>7965</v>
      </c>
      <c r="M40" s="31">
        <v>0.38473000000000002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7725.45</v>
      </c>
      <c r="D41" s="36">
        <v>7744.4833333333336</v>
      </c>
      <c r="E41" s="36">
        <v>7678.9666666666672</v>
      </c>
      <c r="F41" s="36">
        <v>7632.4833333333336</v>
      </c>
      <c r="G41" s="36">
        <v>7566.9666666666672</v>
      </c>
      <c r="H41" s="36">
        <v>7790.9666666666672</v>
      </c>
      <c r="I41" s="36">
        <v>7856.4833333333336</v>
      </c>
      <c r="J41" s="36">
        <v>7902.9666666666672</v>
      </c>
      <c r="K41" s="31">
        <v>7810</v>
      </c>
      <c r="L41" s="31">
        <v>7698</v>
      </c>
      <c r="M41" s="31">
        <v>12.470829999999999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2623.5</v>
      </c>
      <c r="D42" s="36">
        <v>2605.8166666666666</v>
      </c>
      <c r="E42" s="36">
        <v>2567.6833333333334</v>
      </c>
      <c r="F42" s="36">
        <v>2511.8666666666668</v>
      </c>
      <c r="G42" s="36">
        <v>2473.7333333333336</v>
      </c>
      <c r="H42" s="36">
        <v>2661.6333333333332</v>
      </c>
      <c r="I42" s="36">
        <v>2699.7666666666664</v>
      </c>
      <c r="J42" s="36">
        <v>2755.583333333333</v>
      </c>
      <c r="K42" s="31">
        <v>2643.95</v>
      </c>
      <c r="L42" s="31">
        <v>2550</v>
      </c>
      <c r="M42" s="31">
        <v>3.7505000000000002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234.9</v>
      </c>
      <c r="D43" s="36">
        <v>236.1</v>
      </c>
      <c r="E43" s="36">
        <v>231.7</v>
      </c>
      <c r="F43" s="36">
        <v>228.5</v>
      </c>
      <c r="G43" s="36">
        <v>224.1</v>
      </c>
      <c r="H43" s="36">
        <v>239.29999999999998</v>
      </c>
      <c r="I43" s="36">
        <v>243.70000000000002</v>
      </c>
      <c r="J43" s="36">
        <v>246.89999999999998</v>
      </c>
      <c r="K43" s="31">
        <v>240.5</v>
      </c>
      <c r="L43" s="31">
        <v>232.9</v>
      </c>
      <c r="M43" s="31">
        <v>238.64691999999999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223.2</v>
      </c>
      <c r="D44" s="36">
        <v>224.41666666666666</v>
      </c>
      <c r="E44" s="36">
        <v>221.48333333333332</v>
      </c>
      <c r="F44" s="36">
        <v>219.76666666666665</v>
      </c>
      <c r="G44" s="36">
        <v>216.83333333333331</v>
      </c>
      <c r="H44" s="36">
        <v>226.13333333333333</v>
      </c>
      <c r="I44" s="36">
        <v>229.06666666666666</v>
      </c>
      <c r="J44" s="36">
        <v>230.78333333333333</v>
      </c>
      <c r="K44" s="31">
        <v>227.35</v>
      </c>
      <c r="L44" s="31">
        <v>222.7</v>
      </c>
      <c r="M44" s="31">
        <v>134.20799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118.8</v>
      </c>
      <c r="D45" s="36">
        <v>119.01666666666667</v>
      </c>
      <c r="E45" s="36">
        <v>117.83333333333333</v>
      </c>
      <c r="F45" s="36">
        <v>116.86666666666666</v>
      </c>
      <c r="G45" s="36">
        <v>115.68333333333332</v>
      </c>
      <c r="H45" s="36">
        <v>119.98333333333333</v>
      </c>
      <c r="I45" s="36">
        <v>121.16666666666667</v>
      </c>
      <c r="J45" s="36">
        <v>122.13333333333334</v>
      </c>
      <c r="K45" s="31">
        <v>120.2</v>
      </c>
      <c r="L45" s="31">
        <v>118.05</v>
      </c>
      <c r="M45" s="31">
        <v>137.42428000000001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1569.2</v>
      </c>
      <c r="D46" s="36">
        <v>1579.8833333333332</v>
      </c>
      <c r="E46" s="36">
        <v>1554.3166666666664</v>
      </c>
      <c r="F46" s="36">
        <v>1539.4333333333332</v>
      </c>
      <c r="G46" s="36">
        <v>1513.8666666666663</v>
      </c>
      <c r="H46" s="36">
        <v>1594.7666666666664</v>
      </c>
      <c r="I46" s="36">
        <v>1620.333333333333</v>
      </c>
      <c r="J46" s="36">
        <v>1635.2166666666665</v>
      </c>
      <c r="K46" s="31">
        <v>1605.45</v>
      </c>
      <c r="L46" s="31">
        <v>1565</v>
      </c>
      <c r="M46" s="31">
        <v>3.9935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184.65</v>
      </c>
      <c r="D47" s="36">
        <v>185.18333333333331</v>
      </c>
      <c r="E47" s="36">
        <v>183.66666666666663</v>
      </c>
      <c r="F47" s="36">
        <v>182.68333333333331</v>
      </c>
      <c r="G47" s="36">
        <v>181.16666666666663</v>
      </c>
      <c r="H47" s="36">
        <v>186.16666666666663</v>
      </c>
      <c r="I47" s="36">
        <v>187.68333333333334</v>
      </c>
      <c r="J47" s="36">
        <v>188.66666666666663</v>
      </c>
      <c r="K47" s="31">
        <v>186.7</v>
      </c>
      <c r="L47" s="31">
        <v>184.2</v>
      </c>
      <c r="M47" s="31">
        <v>115.50790000000001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587.9</v>
      </c>
      <c r="D48" s="36">
        <v>586.38333333333333</v>
      </c>
      <c r="E48" s="36">
        <v>582.76666666666665</v>
      </c>
      <c r="F48" s="36">
        <v>577.63333333333333</v>
      </c>
      <c r="G48" s="36">
        <v>574.01666666666665</v>
      </c>
      <c r="H48" s="36">
        <v>591.51666666666665</v>
      </c>
      <c r="I48" s="36">
        <v>595.13333333333321</v>
      </c>
      <c r="J48" s="36">
        <v>600.26666666666665</v>
      </c>
      <c r="K48" s="31">
        <v>590</v>
      </c>
      <c r="L48" s="31">
        <v>581.25</v>
      </c>
      <c r="M48" s="31">
        <v>6.5511999999999997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1273.95</v>
      </c>
      <c r="D49" s="36">
        <v>1275.3166666666666</v>
      </c>
      <c r="E49" s="36">
        <v>1260.6333333333332</v>
      </c>
      <c r="F49" s="36">
        <v>1247.3166666666666</v>
      </c>
      <c r="G49" s="36">
        <v>1232.6333333333332</v>
      </c>
      <c r="H49" s="36">
        <v>1288.6333333333332</v>
      </c>
      <c r="I49" s="36">
        <v>1303.3166666666666</v>
      </c>
      <c r="J49" s="36">
        <v>1316.6333333333332</v>
      </c>
      <c r="K49" s="31">
        <v>1290</v>
      </c>
      <c r="L49" s="31">
        <v>1262</v>
      </c>
      <c r="M49" s="31">
        <v>11.87562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1064.5</v>
      </c>
      <c r="D50" s="36">
        <v>1060.1499999999999</v>
      </c>
      <c r="E50" s="36">
        <v>1052.3999999999996</v>
      </c>
      <c r="F50" s="36">
        <v>1040.2999999999997</v>
      </c>
      <c r="G50" s="36">
        <v>1032.5499999999995</v>
      </c>
      <c r="H50" s="36">
        <v>1072.2499999999998</v>
      </c>
      <c r="I50" s="36">
        <v>1080.0000000000002</v>
      </c>
      <c r="J50" s="36">
        <v>1092.0999999999999</v>
      </c>
      <c r="K50" s="31">
        <v>1067.9000000000001</v>
      </c>
      <c r="L50" s="31">
        <v>1048.05</v>
      </c>
      <c r="M50" s="31">
        <v>33.71125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195.6</v>
      </c>
      <c r="D51" s="36">
        <v>196.53333333333333</v>
      </c>
      <c r="E51" s="36">
        <v>193.81666666666666</v>
      </c>
      <c r="F51" s="36">
        <v>192.03333333333333</v>
      </c>
      <c r="G51" s="36">
        <v>189.31666666666666</v>
      </c>
      <c r="H51" s="36">
        <v>198.31666666666666</v>
      </c>
      <c r="I51" s="36">
        <v>201.0333333333333</v>
      </c>
      <c r="J51" s="36">
        <v>202.81666666666666</v>
      </c>
      <c r="K51" s="31">
        <v>199.25</v>
      </c>
      <c r="L51" s="31">
        <v>194.75</v>
      </c>
      <c r="M51" s="31">
        <v>207.66773000000001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281.2</v>
      </c>
      <c r="D52" s="36">
        <v>282.83333333333331</v>
      </c>
      <c r="E52" s="36">
        <v>278.86666666666662</v>
      </c>
      <c r="F52" s="36">
        <v>276.5333333333333</v>
      </c>
      <c r="G52" s="36">
        <v>272.56666666666661</v>
      </c>
      <c r="H52" s="36">
        <v>285.16666666666663</v>
      </c>
      <c r="I52" s="36">
        <v>289.13333333333333</v>
      </c>
      <c r="J52" s="36">
        <v>291.46666666666664</v>
      </c>
      <c r="K52" s="31">
        <v>286.8</v>
      </c>
      <c r="L52" s="31">
        <v>280.5</v>
      </c>
      <c r="M52" s="31">
        <v>31.05303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22754.6</v>
      </c>
      <c r="D53" s="36">
        <v>22735.733333333337</v>
      </c>
      <c r="E53" s="36">
        <v>22536.016666666674</v>
      </c>
      <c r="F53" s="36">
        <v>22317.433333333338</v>
      </c>
      <c r="G53" s="36">
        <v>22117.716666666674</v>
      </c>
      <c r="H53" s="36">
        <v>22954.316666666673</v>
      </c>
      <c r="I53" s="36">
        <v>23154.033333333333</v>
      </c>
      <c r="J53" s="36">
        <v>23372.616666666672</v>
      </c>
      <c r="K53" s="31">
        <v>22935.45</v>
      </c>
      <c r="L53" s="31">
        <v>22517.15</v>
      </c>
      <c r="M53" s="31">
        <v>0.13943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459.95</v>
      </c>
      <c r="D54" s="36">
        <v>459.7833333333333</v>
      </c>
      <c r="E54" s="36">
        <v>455.81666666666661</v>
      </c>
      <c r="F54" s="36">
        <v>451.68333333333328</v>
      </c>
      <c r="G54" s="36">
        <v>447.71666666666658</v>
      </c>
      <c r="H54" s="36">
        <v>463.91666666666663</v>
      </c>
      <c r="I54" s="36">
        <v>467.88333333333333</v>
      </c>
      <c r="J54" s="36">
        <v>472.01666666666665</v>
      </c>
      <c r="K54" s="31">
        <v>463.75</v>
      </c>
      <c r="L54" s="31">
        <v>455.65</v>
      </c>
      <c r="M54" s="31">
        <v>61.506450000000001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5122.3999999999996</v>
      </c>
      <c r="D55" s="36">
        <v>5147.8666666666659</v>
      </c>
      <c r="E55" s="36">
        <v>5085.5333333333319</v>
      </c>
      <c r="F55" s="36">
        <v>5048.6666666666661</v>
      </c>
      <c r="G55" s="36">
        <v>4986.3333333333321</v>
      </c>
      <c r="H55" s="36">
        <v>5184.7333333333318</v>
      </c>
      <c r="I55" s="36">
        <v>5247.0666666666657</v>
      </c>
      <c r="J55" s="36">
        <v>5283.9333333333316</v>
      </c>
      <c r="K55" s="31">
        <v>5210.2</v>
      </c>
      <c r="L55" s="31">
        <v>5111</v>
      </c>
      <c r="M55" s="31">
        <v>1.94434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450.4</v>
      </c>
      <c r="D56" s="36">
        <v>452.86666666666662</v>
      </c>
      <c r="E56" s="36">
        <v>446.73333333333323</v>
      </c>
      <c r="F56" s="36">
        <v>443.06666666666661</v>
      </c>
      <c r="G56" s="36">
        <v>436.93333333333322</v>
      </c>
      <c r="H56" s="36">
        <v>456.53333333333325</v>
      </c>
      <c r="I56" s="36">
        <v>462.66666666666657</v>
      </c>
      <c r="J56" s="36">
        <v>466.33333333333326</v>
      </c>
      <c r="K56" s="31">
        <v>459</v>
      </c>
      <c r="L56" s="31">
        <v>449.2</v>
      </c>
      <c r="M56" s="31">
        <v>56.327080000000002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470.95</v>
      </c>
      <c r="D57" s="36">
        <v>472.33333333333331</v>
      </c>
      <c r="E57" s="36">
        <v>467.61666666666662</v>
      </c>
      <c r="F57" s="36">
        <v>464.2833333333333</v>
      </c>
      <c r="G57" s="36">
        <v>459.56666666666661</v>
      </c>
      <c r="H57" s="36">
        <v>475.66666666666663</v>
      </c>
      <c r="I57" s="36">
        <v>480.38333333333333</v>
      </c>
      <c r="J57" s="36">
        <v>483.71666666666664</v>
      </c>
      <c r="K57" s="31">
        <v>477.05</v>
      </c>
      <c r="L57" s="31">
        <v>469</v>
      </c>
      <c r="M57" s="31">
        <v>13.23564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1231.45</v>
      </c>
      <c r="D58" s="36">
        <v>1233.1166666666668</v>
      </c>
      <c r="E58" s="36">
        <v>1218.3333333333335</v>
      </c>
      <c r="F58" s="36">
        <v>1205.2166666666667</v>
      </c>
      <c r="G58" s="36">
        <v>1190.4333333333334</v>
      </c>
      <c r="H58" s="36">
        <v>1246.2333333333336</v>
      </c>
      <c r="I58" s="36">
        <v>1261.0166666666669</v>
      </c>
      <c r="J58" s="36">
        <v>1274.1333333333337</v>
      </c>
      <c r="K58" s="31">
        <v>1247.9000000000001</v>
      </c>
      <c r="L58" s="31">
        <v>1220</v>
      </c>
      <c r="M58" s="31">
        <v>14.3932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1289.3499999999999</v>
      </c>
      <c r="D59" s="36">
        <v>1285.9166666666667</v>
      </c>
      <c r="E59" s="36">
        <v>1276.8333333333335</v>
      </c>
      <c r="F59" s="36">
        <v>1264.3166666666668</v>
      </c>
      <c r="G59" s="36">
        <v>1255.2333333333336</v>
      </c>
      <c r="H59" s="36">
        <v>1298.4333333333334</v>
      </c>
      <c r="I59" s="36">
        <v>1307.5166666666669</v>
      </c>
      <c r="J59" s="36">
        <v>1320.0333333333333</v>
      </c>
      <c r="K59" s="31">
        <v>1295</v>
      </c>
      <c r="L59" s="31">
        <v>1273.4000000000001</v>
      </c>
      <c r="M59" s="31">
        <v>11.33466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385.35</v>
      </c>
      <c r="D60" s="36">
        <v>385.13333333333338</v>
      </c>
      <c r="E60" s="36">
        <v>382.31666666666678</v>
      </c>
      <c r="F60" s="36">
        <v>379.28333333333342</v>
      </c>
      <c r="G60" s="36">
        <v>376.46666666666681</v>
      </c>
      <c r="H60" s="36">
        <v>388.16666666666674</v>
      </c>
      <c r="I60" s="36">
        <v>390.98333333333335</v>
      </c>
      <c r="J60" s="36">
        <v>394.01666666666671</v>
      </c>
      <c r="K60" s="31">
        <v>387.95</v>
      </c>
      <c r="L60" s="31">
        <v>382.1</v>
      </c>
      <c r="M60" s="31">
        <v>94.737430000000003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6067.85</v>
      </c>
      <c r="D61" s="36">
        <v>6131.75</v>
      </c>
      <c r="E61" s="36">
        <v>5988.9</v>
      </c>
      <c r="F61" s="36">
        <v>5909.95</v>
      </c>
      <c r="G61" s="36">
        <v>5767.0999999999995</v>
      </c>
      <c r="H61" s="36">
        <v>6210.7</v>
      </c>
      <c r="I61" s="36">
        <v>6353.55</v>
      </c>
      <c r="J61" s="36">
        <v>6432.5</v>
      </c>
      <c r="K61" s="31">
        <v>6274.6</v>
      </c>
      <c r="L61" s="31">
        <v>6052.8</v>
      </c>
      <c r="M61" s="31">
        <v>4.2348499999999998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2444.9499999999998</v>
      </c>
      <c r="D62" s="36">
        <v>2463.9499999999998</v>
      </c>
      <c r="E62" s="36">
        <v>2417.9499999999998</v>
      </c>
      <c r="F62" s="36">
        <v>2390.9499999999998</v>
      </c>
      <c r="G62" s="36">
        <v>2344.9499999999998</v>
      </c>
      <c r="H62" s="36">
        <v>2490.9499999999998</v>
      </c>
      <c r="I62" s="36">
        <v>2536.9499999999998</v>
      </c>
      <c r="J62" s="36">
        <v>2563.9499999999998</v>
      </c>
      <c r="K62" s="31">
        <v>2509.9499999999998</v>
      </c>
      <c r="L62" s="31">
        <v>2436.9499999999998</v>
      </c>
      <c r="M62" s="31">
        <v>3.24851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885.95</v>
      </c>
      <c r="D63" s="36">
        <v>887.05000000000007</v>
      </c>
      <c r="E63" s="36">
        <v>878.10000000000014</v>
      </c>
      <c r="F63" s="36">
        <v>870.25000000000011</v>
      </c>
      <c r="G63" s="36">
        <v>861.30000000000018</v>
      </c>
      <c r="H63" s="36">
        <v>894.90000000000009</v>
      </c>
      <c r="I63" s="36">
        <v>903.85000000000014</v>
      </c>
      <c r="J63" s="36">
        <v>911.7</v>
      </c>
      <c r="K63" s="31">
        <v>896</v>
      </c>
      <c r="L63" s="31">
        <v>879.2</v>
      </c>
      <c r="M63" s="31">
        <v>13.85563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1170.5999999999999</v>
      </c>
      <c r="D64" s="36">
        <v>1184.8500000000001</v>
      </c>
      <c r="E64" s="36">
        <v>1154.8000000000002</v>
      </c>
      <c r="F64" s="36">
        <v>1139</v>
      </c>
      <c r="G64" s="36">
        <v>1108.95</v>
      </c>
      <c r="H64" s="36">
        <v>1200.6500000000003</v>
      </c>
      <c r="I64" s="36">
        <v>1230.7</v>
      </c>
      <c r="J64" s="36">
        <v>1246.5000000000005</v>
      </c>
      <c r="K64" s="31">
        <v>1214.9000000000001</v>
      </c>
      <c r="L64" s="31">
        <v>1169.05</v>
      </c>
      <c r="M64" s="31">
        <v>5.34152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314.39999999999998</v>
      </c>
      <c r="D65" s="36">
        <v>314.3</v>
      </c>
      <c r="E65" s="36">
        <v>311.25</v>
      </c>
      <c r="F65" s="36">
        <v>308.09999999999997</v>
      </c>
      <c r="G65" s="36">
        <v>305.04999999999995</v>
      </c>
      <c r="H65" s="36">
        <v>317.45000000000005</v>
      </c>
      <c r="I65" s="36">
        <v>320.50000000000011</v>
      </c>
      <c r="J65" s="36">
        <v>323.65000000000009</v>
      </c>
      <c r="K65" s="31">
        <v>317.35000000000002</v>
      </c>
      <c r="L65" s="31">
        <v>311.14999999999998</v>
      </c>
      <c r="M65" s="31">
        <v>24.298210000000001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2025.9</v>
      </c>
      <c r="D66" s="36">
        <v>2033.5833333333333</v>
      </c>
      <c r="E66" s="36">
        <v>2000.3166666666666</v>
      </c>
      <c r="F66" s="36">
        <v>1974.7333333333333</v>
      </c>
      <c r="G66" s="36">
        <v>1941.4666666666667</v>
      </c>
      <c r="H66" s="36">
        <v>2059.1666666666665</v>
      </c>
      <c r="I66" s="36">
        <v>2092.4333333333334</v>
      </c>
      <c r="J66" s="36">
        <v>2118.0166666666664</v>
      </c>
      <c r="K66" s="31">
        <v>2066.85</v>
      </c>
      <c r="L66" s="31">
        <v>2008</v>
      </c>
      <c r="M66" s="31">
        <v>6.8414999999999999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547.85</v>
      </c>
      <c r="D67" s="36">
        <v>550.01666666666665</v>
      </c>
      <c r="E67" s="36">
        <v>544.0333333333333</v>
      </c>
      <c r="F67" s="36">
        <v>540.2166666666667</v>
      </c>
      <c r="G67" s="36">
        <v>534.23333333333335</v>
      </c>
      <c r="H67" s="36">
        <v>553.83333333333326</v>
      </c>
      <c r="I67" s="36">
        <v>559.81666666666661</v>
      </c>
      <c r="J67" s="36">
        <v>563.63333333333321</v>
      </c>
      <c r="K67" s="31">
        <v>556</v>
      </c>
      <c r="L67" s="31">
        <v>546.20000000000005</v>
      </c>
      <c r="M67" s="31">
        <v>21.074639999999999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2306.75</v>
      </c>
      <c r="D68" s="36">
        <v>2324.4666666666667</v>
      </c>
      <c r="E68" s="36">
        <v>2280.9333333333334</v>
      </c>
      <c r="F68" s="36">
        <v>2255.1166666666668</v>
      </c>
      <c r="G68" s="36">
        <v>2211.5833333333335</v>
      </c>
      <c r="H68" s="36">
        <v>2350.2833333333333</v>
      </c>
      <c r="I68" s="36">
        <v>2393.8166666666671</v>
      </c>
      <c r="J68" s="36">
        <v>2419.6333333333332</v>
      </c>
      <c r="K68" s="31">
        <v>2368</v>
      </c>
      <c r="L68" s="31">
        <v>2298.65</v>
      </c>
      <c r="M68" s="31">
        <v>3.8563900000000002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2439.4499999999998</v>
      </c>
      <c r="D69" s="36">
        <v>2437.8333333333335</v>
      </c>
      <c r="E69" s="36">
        <v>2416.6166666666668</v>
      </c>
      <c r="F69" s="36">
        <v>2393.7833333333333</v>
      </c>
      <c r="G69" s="36">
        <v>2372.5666666666666</v>
      </c>
      <c r="H69" s="36">
        <v>2460.666666666667</v>
      </c>
      <c r="I69" s="36">
        <v>2481.8833333333332</v>
      </c>
      <c r="J69" s="36">
        <v>2504.7166666666672</v>
      </c>
      <c r="K69" s="31">
        <v>2459.0500000000002</v>
      </c>
      <c r="L69" s="31">
        <v>2415</v>
      </c>
      <c r="M69" s="31">
        <v>2.65428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398.45</v>
      </c>
      <c r="D70" s="36">
        <v>399.14999999999992</v>
      </c>
      <c r="E70" s="36">
        <v>394.39999999999986</v>
      </c>
      <c r="F70" s="36">
        <v>390.34999999999997</v>
      </c>
      <c r="G70" s="36">
        <v>385.59999999999991</v>
      </c>
      <c r="H70" s="36">
        <v>403.19999999999982</v>
      </c>
      <c r="I70" s="36">
        <v>407.94999999999993</v>
      </c>
      <c r="J70" s="36">
        <v>411.99999999999977</v>
      </c>
      <c r="K70" s="31">
        <v>403.9</v>
      </c>
      <c r="L70" s="31">
        <v>395.1</v>
      </c>
      <c r="M70" s="31">
        <v>9.8675200000000007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186.85</v>
      </c>
      <c r="D71" s="36">
        <v>187.01666666666665</v>
      </c>
      <c r="E71" s="36">
        <v>185.68333333333331</v>
      </c>
      <c r="F71" s="36">
        <v>184.51666666666665</v>
      </c>
      <c r="G71" s="36">
        <v>183.18333333333331</v>
      </c>
      <c r="H71" s="36">
        <v>188.18333333333331</v>
      </c>
      <c r="I71" s="36">
        <v>189.51666666666668</v>
      </c>
      <c r="J71" s="36">
        <v>190.68333333333331</v>
      </c>
      <c r="K71" s="31">
        <v>188.35</v>
      </c>
      <c r="L71" s="31">
        <v>185.85</v>
      </c>
      <c r="M71" s="31">
        <v>21.559480000000001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3984.65</v>
      </c>
      <c r="D72" s="36">
        <v>3969.75</v>
      </c>
      <c r="E72" s="36">
        <v>3935.5</v>
      </c>
      <c r="F72" s="36">
        <v>3886.35</v>
      </c>
      <c r="G72" s="36">
        <v>3852.1</v>
      </c>
      <c r="H72" s="36">
        <v>4018.9</v>
      </c>
      <c r="I72" s="36">
        <v>4053.15</v>
      </c>
      <c r="J72" s="36">
        <v>4102.3</v>
      </c>
      <c r="K72" s="31">
        <v>4004</v>
      </c>
      <c r="L72" s="31">
        <v>3920.6</v>
      </c>
      <c r="M72" s="31">
        <v>4.68363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6356.7</v>
      </c>
      <c r="D73" s="36">
        <v>6382.8</v>
      </c>
      <c r="E73" s="36">
        <v>6315.6</v>
      </c>
      <c r="F73" s="36">
        <v>6274.5</v>
      </c>
      <c r="G73" s="36">
        <v>6207.3</v>
      </c>
      <c r="H73" s="36">
        <v>6423.9000000000005</v>
      </c>
      <c r="I73" s="36">
        <v>6491.0999999999995</v>
      </c>
      <c r="J73" s="36">
        <v>6532.2000000000007</v>
      </c>
      <c r="K73" s="31">
        <v>6450</v>
      </c>
      <c r="L73" s="31">
        <v>6341.7</v>
      </c>
      <c r="M73" s="31">
        <v>2.0610300000000001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789.6</v>
      </c>
      <c r="D74" s="36">
        <v>781.69999999999993</v>
      </c>
      <c r="E74" s="36">
        <v>770.39999999999986</v>
      </c>
      <c r="F74" s="36">
        <v>751.19999999999993</v>
      </c>
      <c r="G74" s="36">
        <v>739.89999999999986</v>
      </c>
      <c r="H74" s="36">
        <v>800.89999999999986</v>
      </c>
      <c r="I74" s="36">
        <v>812.19999999999982</v>
      </c>
      <c r="J74" s="36">
        <v>831.39999999999986</v>
      </c>
      <c r="K74" s="31">
        <v>793</v>
      </c>
      <c r="L74" s="31">
        <v>762.5</v>
      </c>
      <c r="M74" s="31">
        <v>93.484570000000005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3810.75</v>
      </c>
      <c r="D75" s="36">
        <v>3815.9166666666665</v>
      </c>
      <c r="E75" s="36">
        <v>3781.833333333333</v>
      </c>
      <c r="F75" s="36">
        <v>3752.9166666666665</v>
      </c>
      <c r="G75" s="36">
        <v>3718.833333333333</v>
      </c>
      <c r="H75" s="36">
        <v>3844.833333333333</v>
      </c>
      <c r="I75" s="36">
        <v>3878.9166666666661</v>
      </c>
      <c r="J75" s="36">
        <v>3907.833333333333</v>
      </c>
      <c r="K75" s="31">
        <v>3850</v>
      </c>
      <c r="L75" s="31">
        <v>3787</v>
      </c>
      <c r="M75" s="31">
        <v>4.4068800000000001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5749.8</v>
      </c>
      <c r="D76" s="36">
        <v>5777.5166666666673</v>
      </c>
      <c r="E76" s="36">
        <v>5716.383333333335</v>
      </c>
      <c r="F76" s="36">
        <v>5682.9666666666681</v>
      </c>
      <c r="G76" s="36">
        <v>5621.8333333333358</v>
      </c>
      <c r="H76" s="36">
        <v>5810.9333333333343</v>
      </c>
      <c r="I76" s="36">
        <v>5872.0666666666675</v>
      </c>
      <c r="J76" s="36">
        <v>5905.4833333333336</v>
      </c>
      <c r="K76" s="31">
        <v>5838.65</v>
      </c>
      <c r="L76" s="31">
        <v>5744.1</v>
      </c>
      <c r="M76" s="31">
        <v>2.5844399999999998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3870.45</v>
      </c>
      <c r="D77" s="36">
        <v>3881.6666666666665</v>
      </c>
      <c r="E77" s="36">
        <v>3839.3833333333332</v>
      </c>
      <c r="F77" s="36">
        <v>3808.3166666666666</v>
      </c>
      <c r="G77" s="36">
        <v>3766.0333333333333</v>
      </c>
      <c r="H77" s="36">
        <v>3912.7333333333331</v>
      </c>
      <c r="I77" s="36">
        <v>3955.0166666666669</v>
      </c>
      <c r="J77" s="36">
        <v>3986.083333333333</v>
      </c>
      <c r="K77" s="31">
        <v>3923.95</v>
      </c>
      <c r="L77" s="31">
        <v>3850.6</v>
      </c>
      <c r="M77" s="31">
        <v>4.1146200000000004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2823.4</v>
      </c>
      <c r="D78" s="36">
        <v>2830.7999999999997</v>
      </c>
      <c r="E78" s="36">
        <v>2782.5999999999995</v>
      </c>
      <c r="F78" s="36">
        <v>2741.7999999999997</v>
      </c>
      <c r="G78" s="36">
        <v>2693.5999999999995</v>
      </c>
      <c r="H78" s="36">
        <v>2871.5999999999995</v>
      </c>
      <c r="I78" s="36">
        <v>2919.7999999999993</v>
      </c>
      <c r="J78" s="36">
        <v>2960.5999999999995</v>
      </c>
      <c r="K78" s="31">
        <v>2879</v>
      </c>
      <c r="L78" s="31">
        <v>2790</v>
      </c>
      <c r="M78" s="31">
        <v>3.4639000000000002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151.44999999999999</v>
      </c>
      <c r="D79" s="36">
        <v>151.75</v>
      </c>
      <c r="E79" s="36">
        <v>150.69999999999999</v>
      </c>
      <c r="F79" s="36">
        <v>149.94999999999999</v>
      </c>
      <c r="G79" s="36">
        <v>148.89999999999998</v>
      </c>
      <c r="H79" s="36">
        <v>152.5</v>
      </c>
      <c r="I79" s="36">
        <v>153.55000000000001</v>
      </c>
      <c r="J79" s="36">
        <v>154.30000000000001</v>
      </c>
      <c r="K79" s="31">
        <v>152.80000000000001</v>
      </c>
      <c r="L79" s="31">
        <v>151</v>
      </c>
      <c r="M79" s="31">
        <v>107.18241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3427.8</v>
      </c>
      <c r="D80" s="36">
        <v>3468.0833333333335</v>
      </c>
      <c r="E80" s="36">
        <v>3361.2166666666672</v>
      </c>
      <c r="F80" s="36">
        <v>3294.6333333333337</v>
      </c>
      <c r="G80" s="36">
        <v>3187.7666666666673</v>
      </c>
      <c r="H80" s="36">
        <v>3534.666666666667</v>
      </c>
      <c r="I80" s="36">
        <v>3641.5333333333328</v>
      </c>
      <c r="J80" s="36">
        <v>3708.1166666666668</v>
      </c>
      <c r="K80" s="31">
        <v>3574.95</v>
      </c>
      <c r="L80" s="31">
        <v>3401.5</v>
      </c>
      <c r="M80" s="31">
        <v>1.03332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426.05</v>
      </c>
      <c r="D81" s="36">
        <v>427.41666666666669</v>
      </c>
      <c r="E81" s="36">
        <v>422.83333333333337</v>
      </c>
      <c r="F81" s="36">
        <v>419.61666666666667</v>
      </c>
      <c r="G81" s="36">
        <v>415.03333333333336</v>
      </c>
      <c r="H81" s="36">
        <v>430.63333333333338</v>
      </c>
      <c r="I81" s="36">
        <v>435.21666666666675</v>
      </c>
      <c r="J81" s="36">
        <v>438.43333333333339</v>
      </c>
      <c r="K81" s="31">
        <v>432</v>
      </c>
      <c r="L81" s="31">
        <v>424.2</v>
      </c>
      <c r="M81" s="31">
        <v>8.3599099999999993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161.05000000000001</v>
      </c>
      <c r="D82" s="36">
        <v>161.16666666666666</v>
      </c>
      <c r="E82" s="36">
        <v>159.58333333333331</v>
      </c>
      <c r="F82" s="36">
        <v>158.11666666666665</v>
      </c>
      <c r="G82" s="36">
        <v>156.5333333333333</v>
      </c>
      <c r="H82" s="36">
        <v>162.63333333333333</v>
      </c>
      <c r="I82" s="36">
        <v>164.21666666666664</v>
      </c>
      <c r="J82" s="36">
        <v>165.68333333333334</v>
      </c>
      <c r="K82" s="31">
        <v>162.75</v>
      </c>
      <c r="L82" s="31">
        <v>159.69999999999999</v>
      </c>
      <c r="M82" s="31">
        <v>216.68342999999999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1941.05</v>
      </c>
      <c r="D83" s="36">
        <v>1952.0166666666667</v>
      </c>
      <c r="E83" s="36">
        <v>1904.0333333333333</v>
      </c>
      <c r="F83" s="36">
        <v>1867.0166666666667</v>
      </c>
      <c r="G83" s="36">
        <v>1819.0333333333333</v>
      </c>
      <c r="H83" s="36">
        <v>1989.0333333333333</v>
      </c>
      <c r="I83" s="36">
        <v>2037.0166666666664</v>
      </c>
      <c r="J83" s="36">
        <v>2074.0333333333333</v>
      </c>
      <c r="K83" s="31">
        <v>2000</v>
      </c>
      <c r="L83" s="31">
        <v>1915</v>
      </c>
      <c r="M83" s="31">
        <v>3.5754800000000002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1162.7</v>
      </c>
      <c r="D84" s="36">
        <v>1172.3500000000001</v>
      </c>
      <c r="E84" s="36">
        <v>1147.5500000000002</v>
      </c>
      <c r="F84" s="36">
        <v>1132.4000000000001</v>
      </c>
      <c r="G84" s="36">
        <v>1107.6000000000001</v>
      </c>
      <c r="H84" s="36">
        <v>1187.5000000000002</v>
      </c>
      <c r="I84" s="36">
        <v>1212.3</v>
      </c>
      <c r="J84" s="36">
        <v>1227.4500000000003</v>
      </c>
      <c r="K84" s="31">
        <v>1197.1500000000001</v>
      </c>
      <c r="L84" s="31">
        <v>1157.2</v>
      </c>
      <c r="M84" s="31">
        <v>14.29012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2241</v>
      </c>
      <c r="D85" s="36">
        <v>2227</v>
      </c>
      <c r="E85" s="36">
        <v>2194</v>
      </c>
      <c r="F85" s="36">
        <v>2147</v>
      </c>
      <c r="G85" s="36">
        <v>2114</v>
      </c>
      <c r="H85" s="36">
        <v>2274</v>
      </c>
      <c r="I85" s="36">
        <v>2307</v>
      </c>
      <c r="J85" s="36">
        <v>2354</v>
      </c>
      <c r="K85" s="31">
        <v>2260</v>
      </c>
      <c r="L85" s="31">
        <v>2180</v>
      </c>
      <c r="M85" s="31">
        <v>12.74126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2064.0500000000002</v>
      </c>
      <c r="D86" s="36">
        <v>2071.8833333333332</v>
      </c>
      <c r="E86" s="36">
        <v>2051.0166666666664</v>
      </c>
      <c r="F86" s="36">
        <v>2037.9833333333331</v>
      </c>
      <c r="G86" s="36">
        <v>2017.1166666666663</v>
      </c>
      <c r="H86" s="36">
        <v>2084.9166666666665</v>
      </c>
      <c r="I86" s="36">
        <v>2105.7833333333333</v>
      </c>
      <c r="J86" s="36">
        <v>2118.8166666666666</v>
      </c>
      <c r="K86" s="31">
        <v>2092.75</v>
      </c>
      <c r="L86" s="31">
        <v>2058.85</v>
      </c>
      <c r="M86" s="31">
        <v>12.11997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514.04999999999995</v>
      </c>
      <c r="D87" s="36">
        <v>512.18333333333328</v>
      </c>
      <c r="E87" s="36">
        <v>508.56666666666661</v>
      </c>
      <c r="F87" s="36">
        <v>503.08333333333331</v>
      </c>
      <c r="G87" s="36">
        <v>499.46666666666664</v>
      </c>
      <c r="H87" s="36">
        <v>517.66666666666652</v>
      </c>
      <c r="I87" s="36">
        <v>521.28333333333308</v>
      </c>
      <c r="J87" s="36">
        <v>526.76666666666654</v>
      </c>
      <c r="K87" s="31">
        <v>515.79999999999995</v>
      </c>
      <c r="L87" s="31">
        <v>506.7</v>
      </c>
      <c r="M87" s="31">
        <v>9.7361799999999992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3010.25</v>
      </c>
      <c r="D88" s="36">
        <v>3028.6833333333329</v>
      </c>
      <c r="E88" s="36">
        <v>2982.5666666666657</v>
      </c>
      <c r="F88" s="36">
        <v>2954.8833333333328</v>
      </c>
      <c r="G88" s="36">
        <v>2908.7666666666655</v>
      </c>
      <c r="H88" s="36">
        <v>3056.3666666666659</v>
      </c>
      <c r="I88" s="36">
        <v>3102.4833333333336</v>
      </c>
      <c r="J88" s="36">
        <v>3130.1666666666661</v>
      </c>
      <c r="K88" s="31">
        <v>3074.8</v>
      </c>
      <c r="L88" s="31">
        <v>3001</v>
      </c>
      <c r="M88" s="31">
        <v>19.790279999999999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1379.65</v>
      </c>
      <c r="D89" s="36">
        <v>1383.6500000000003</v>
      </c>
      <c r="E89" s="36">
        <v>1371.6000000000006</v>
      </c>
      <c r="F89" s="36">
        <v>1363.5500000000002</v>
      </c>
      <c r="G89" s="36">
        <v>1351.5000000000005</v>
      </c>
      <c r="H89" s="36">
        <v>1391.7000000000007</v>
      </c>
      <c r="I89" s="36">
        <v>1403.7500000000005</v>
      </c>
      <c r="J89" s="36">
        <v>1411.8000000000009</v>
      </c>
      <c r="K89" s="31">
        <v>1395.7</v>
      </c>
      <c r="L89" s="31">
        <v>1375.6</v>
      </c>
      <c r="M89" s="31">
        <v>4.5446499999999999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1460.4</v>
      </c>
      <c r="D90" s="36">
        <v>1464.5666666666668</v>
      </c>
      <c r="E90" s="36">
        <v>1448.1833333333336</v>
      </c>
      <c r="F90" s="36">
        <v>1435.9666666666667</v>
      </c>
      <c r="G90" s="36">
        <v>1419.5833333333335</v>
      </c>
      <c r="H90" s="36">
        <v>1476.7833333333338</v>
      </c>
      <c r="I90" s="36">
        <v>1493.166666666667</v>
      </c>
      <c r="J90" s="36">
        <v>1505.3833333333339</v>
      </c>
      <c r="K90" s="31">
        <v>1480.95</v>
      </c>
      <c r="L90" s="31">
        <v>1452.35</v>
      </c>
      <c r="M90" s="31">
        <v>31.192699999999999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3415.25</v>
      </c>
      <c r="D91" s="36">
        <v>3402.75</v>
      </c>
      <c r="E91" s="36">
        <v>3356.5</v>
      </c>
      <c r="F91" s="36">
        <v>3297.75</v>
      </c>
      <c r="G91" s="36">
        <v>3251.5</v>
      </c>
      <c r="H91" s="36">
        <v>3461.5</v>
      </c>
      <c r="I91" s="36">
        <v>3507.75</v>
      </c>
      <c r="J91" s="36">
        <v>3566.5</v>
      </c>
      <c r="K91" s="31">
        <v>3449</v>
      </c>
      <c r="L91" s="31">
        <v>3344</v>
      </c>
      <c r="M91" s="31">
        <v>4.6610899999999997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1650.5</v>
      </c>
      <c r="D92" s="36">
        <v>1658.3500000000001</v>
      </c>
      <c r="E92" s="36">
        <v>1638.9000000000003</v>
      </c>
      <c r="F92" s="36">
        <v>1627.3000000000002</v>
      </c>
      <c r="G92" s="36">
        <v>1607.8500000000004</v>
      </c>
      <c r="H92" s="36">
        <v>1669.9500000000003</v>
      </c>
      <c r="I92" s="36">
        <v>1689.4</v>
      </c>
      <c r="J92" s="36">
        <v>1701.0000000000002</v>
      </c>
      <c r="K92" s="31">
        <v>1677.8</v>
      </c>
      <c r="L92" s="31">
        <v>1646.75</v>
      </c>
      <c r="M92" s="31">
        <v>126.63444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640.9</v>
      </c>
      <c r="D93" s="36">
        <v>643.43333333333328</v>
      </c>
      <c r="E93" s="36">
        <v>636.06666666666661</v>
      </c>
      <c r="F93" s="36">
        <v>631.23333333333335</v>
      </c>
      <c r="G93" s="36">
        <v>623.86666666666667</v>
      </c>
      <c r="H93" s="36">
        <v>648.26666666666654</v>
      </c>
      <c r="I93" s="36">
        <v>655.6333333333331</v>
      </c>
      <c r="J93" s="36">
        <v>660.46666666666647</v>
      </c>
      <c r="K93" s="31">
        <v>650.79999999999995</v>
      </c>
      <c r="L93" s="31">
        <v>638.6</v>
      </c>
      <c r="M93" s="31">
        <v>36.484960000000001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4112.5</v>
      </c>
      <c r="D94" s="36">
        <v>4097.45</v>
      </c>
      <c r="E94" s="36">
        <v>4046.1499999999996</v>
      </c>
      <c r="F94" s="36">
        <v>3979.7999999999997</v>
      </c>
      <c r="G94" s="36">
        <v>3928.4999999999995</v>
      </c>
      <c r="H94" s="36">
        <v>4163.7999999999993</v>
      </c>
      <c r="I94" s="36">
        <v>4215.1000000000004</v>
      </c>
      <c r="J94" s="36">
        <v>4281.45</v>
      </c>
      <c r="K94" s="31">
        <v>4148.75</v>
      </c>
      <c r="L94" s="31">
        <v>4031.1</v>
      </c>
      <c r="M94" s="31">
        <v>10.436019999999999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575.95000000000005</v>
      </c>
      <c r="D95" s="36">
        <v>578.15</v>
      </c>
      <c r="E95" s="36">
        <v>571.4</v>
      </c>
      <c r="F95" s="36">
        <v>566.85</v>
      </c>
      <c r="G95" s="36">
        <v>560.1</v>
      </c>
      <c r="H95" s="36">
        <v>582.69999999999993</v>
      </c>
      <c r="I95" s="36">
        <v>589.44999999999993</v>
      </c>
      <c r="J95" s="36">
        <v>593.99999999999989</v>
      </c>
      <c r="K95" s="31">
        <v>584.9</v>
      </c>
      <c r="L95" s="31">
        <v>573.6</v>
      </c>
      <c r="M95" s="31">
        <v>53.14029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439.35</v>
      </c>
      <c r="D96" s="36">
        <v>437.23333333333335</v>
      </c>
      <c r="E96" s="36">
        <v>433.11666666666667</v>
      </c>
      <c r="F96" s="36">
        <v>426.88333333333333</v>
      </c>
      <c r="G96" s="36">
        <v>422.76666666666665</v>
      </c>
      <c r="H96" s="36">
        <v>443.4666666666667</v>
      </c>
      <c r="I96" s="36">
        <v>447.58333333333337</v>
      </c>
      <c r="J96" s="36">
        <v>453.81666666666672</v>
      </c>
      <c r="K96" s="31">
        <v>441.35</v>
      </c>
      <c r="L96" s="31">
        <v>431</v>
      </c>
      <c r="M96" s="31">
        <v>73.933549999999997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2579.75</v>
      </c>
      <c r="D97" s="36">
        <v>2580.1</v>
      </c>
      <c r="E97" s="36">
        <v>2571.1999999999998</v>
      </c>
      <c r="F97" s="36">
        <v>2562.65</v>
      </c>
      <c r="G97" s="36">
        <v>2553.75</v>
      </c>
      <c r="H97" s="36">
        <v>2588.6499999999996</v>
      </c>
      <c r="I97" s="36">
        <v>2597.5500000000002</v>
      </c>
      <c r="J97" s="36">
        <v>2606.0999999999995</v>
      </c>
      <c r="K97" s="31">
        <v>2589</v>
      </c>
      <c r="L97" s="31">
        <v>2571.5500000000002</v>
      </c>
      <c r="M97" s="31">
        <v>10.17205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313.8</v>
      </c>
      <c r="D98" s="36">
        <v>314.7166666666667</v>
      </c>
      <c r="E98" s="36">
        <v>311.58333333333337</v>
      </c>
      <c r="F98" s="36">
        <v>309.36666666666667</v>
      </c>
      <c r="G98" s="36">
        <v>306.23333333333335</v>
      </c>
      <c r="H98" s="36">
        <v>316.93333333333339</v>
      </c>
      <c r="I98" s="36">
        <v>320.06666666666672</v>
      </c>
      <c r="J98" s="36">
        <v>322.28333333333342</v>
      </c>
      <c r="K98" s="31">
        <v>317.85000000000002</v>
      </c>
      <c r="L98" s="31">
        <v>312.5</v>
      </c>
      <c r="M98" s="31">
        <v>3.7111200000000002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37810.949999999997</v>
      </c>
      <c r="D99" s="36">
        <v>37569.716666666667</v>
      </c>
      <c r="E99" s="36">
        <v>37252.383333333331</v>
      </c>
      <c r="F99" s="36">
        <v>36693.816666666666</v>
      </c>
      <c r="G99" s="36">
        <v>36376.48333333333</v>
      </c>
      <c r="H99" s="36">
        <v>38128.283333333333</v>
      </c>
      <c r="I99" s="36">
        <v>38445.616666666661</v>
      </c>
      <c r="J99" s="36">
        <v>39004.183333333334</v>
      </c>
      <c r="K99" s="31">
        <v>37887.050000000003</v>
      </c>
      <c r="L99" s="31">
        <v>37011.15</v>
      </c>
      <c r="M99" s="31">
        <v>0.17315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979.75</v>
      </c>
      <c r="D100" s="36">
        <v>983.38333333333333</v>
      </c>
      <c r="E100" s="36">
        <v>971.76666666666665</v>
      </c>
      <c r="F100" s="36">
        <v>963.7833333333333</v>
      </c>
      <c r="G100" s="36">
        <v>952.16666666666663</v>
      </c>
      <c r="H100" s="36">
        <v>991.36666666666667</v>
      </c>
      <c r="I100" s="36">
        <v>1002.9833333333332</v>
      </c>
      <c r="J100" s="36">
        <v>1010.9666666666667</v>
      </c>
      <c r="K100" s="31">
        <v>995</v>
      </c>
      <c r="L100" s="31">
        <v>975.4</v>
      </c>
      <c r="M100" s="31">
        <v>146.60414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1395</v>
      </c>
      <c r="D101" s="36">
        <v>1399.6666666666667</v>
      </c>
      <c r="E101" s="36">
        <v>1379.3333333333335</v>
      </c>
      <c r="F101" s="36">
        <v>1363.6666666666667</v>
      </c>
      <c r="G101" s="36">
        <v>1343.3333333333335</v>
      </c>
      <c r="H101" s="36">
        <v>1415.3333333333335</v>
      </c>
      <c r="I101" s="36">
        <v>1435.666666666667</v>
      </c>
      <c r="J101" s="36">
        <v>1451.3333333333335</v>
      </c>
      <c r="K101" s="31">
        <v>1420</v>
      </c>
      <c r="L101" s="31">
        <v>1384</v>
      </c>
      <c r="M101" s="31">
        <v>8.5599100000000004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540.85</v>
      </c>
      <c r="D102" s="36">
        <v>541.0333333333333</v>
      </c>
      <c r="E102" s="36">
        <v>533.16666666666663</v>
      </c>
      <c r="F102" s="36">
        <v>525.48333333333335</v>
      </c>
      <c r="G102" s="36">
        <v>517.61666666666667</v>
      </c>
      <c r="H102" s="36">
        <v>548.71666666666658</v>
      </c>
      <c r="I102" s="36">
        <v>556.58333333333337</v>
      </c>
      <c r="J102" s="36">
        <v>564.26666666666654</v>
      </c>
      <c r="K102" s="31">
        <v>548.9</v>
      </c>
      <c r="L102" s="31">
        <v>533.35</v>
      </c>
      <c r="M102" s="31">
        <v>50.966810000000002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16.2</v>
      </c>
      <c r="D103" s="36">
        <v>16.55</v>
      </c>
      <c r="E103" s="36">
        <v>15.600000000000001</v>
      </c>
      <c r="F103" s="36">
        <v>15</v>
      </c>
      <c r="G103" s="36">
        <v>14.05</v>
      </c>
      <c r="H103" s="36">
        <v>17.150000000000002</v>
      </c>
      <c r="I103" s="36">
        <v>18.099999999999998</v>
      </c>
      <c r="J103" s="36">
        <v>18.700000000000003</v>
      </c>
      <c r="K103" s="31">
        <v>17.5</v>
      </c>
      <c r="L103" s="31">
        <v>15.95</v>
      </c>
      <c r="M103" s="31">
        <v>3871.5035899999998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84.25</v>
      </c>
      <c r="D104" s="36">
        <v>85</v>
      </c>
      <c r="E104" s="36">
        <v>83.25</v>
      </c>
      <c r="F104" s="36">
        <v>82.25</v>
      </c>
      <c r="G104" s="36">
        <v>80.5</v>
      </c>
      <c r="H104" s="36">
        <v>86</v>
      </c>
      <c r="I104" s="36">
        <v>87.75</v>
      </c>
      <c r="J104" s="36">
        <v>88.75</v>
      </c>
      <c r="K104" s="31">
        <v>86.75</v>
      </c>
      <c r="L104" s="31">
        <v>84</v>
      </c>
      <c r="M104" s="31">
        <v>233.55285000000001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429</v>
      </c>
      <c r="D105" s="36">
        <v>428.36666666666662</v>
      </c>
      <c r="E105" s="36">
        <v>424.73333333333323</v>
      </c>
      <c r="F105" s="36">
        <v>420.46666666666664</v>
      </c>
      <c r="G105" s="36">
        <v>416.83333333333326</v>
      </c>
      <c r="H105" s="36">
        <v>432.63333333333321</v>
      </c>
      <c r="I105" s="36">
        <v>436.26666666666654</v>
      </c>
      <c r="J105" s="36">
        <v>440.53333333333319</v>
      </c>
      <c r="K105" s="31">
        <v>432</v>
      </c>
      <c r="L105" s="31">
        <v>424.1</v>
      </c>
      <c r="M105" s="31">
        <v>16.823699999999999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458.55</v>
      </c>
      <c r="D106" s="36">
        <v>457.15000000000003</v>
      </c>
      <c r="E106" s="36">
        <v>453.60000000000008</v>
      </c>
      <c r="F106" s="36">
        <v>448.65000000000003</v>
      </c>
      <c r="G106" s="36">
        <v>445.10000000000008</v>
      </c>
      <c r="H106" s="36">
        <v>462.10000000000008</v>
      </c>
      <c r="I106" s="36">
        <v>465.65000000000003</v>
      </c>
      <c r="J106" s="36">
        <v>470.60000000000008</v>
      </c>
      <c r="K106" s="31">
        <v>460.7</v>
      </c>
      <c r="L106" s="31">
        <v>452.2</v>
      </c>
      <c r="M106" s="31">
        <v>21.976849999999999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421.3</v>
      </c>
      <c r="D107" s="36">
        <v>424.06666666666666</v>
      </c>
      <c r="E107" s="36">
        <v>415.43333333333334</v>
      </c>
      <c r="F107" s="36">
        <v>409.56666666666666</v>
      </c>
      <c r="G107" s="36">
        <v>400.93333333333334</v>
      </c>
      <c r="H107" s="36">
        <v>429.93333333333334</v>
      </c>
      <c r="I107" s="36">
        <v>438.56666666666666</v>
      </c>
      <c r="J107" s="36">
        <v>444.43333333333334</v>
      </c>
      <c r="K107" s="31">
        <v>432.7</v>
      </c>
      <c r="L107" s="31">
        <v>418.2</v>
      </c>
      <c r="M107" s="31">
        <v>18.853570000000001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3012.9</v>
      </c>
      <c r="D108" s="36">
        <v>3009.9666666666667</v>
      </c>
      <c r="E108" s="36">
        <v>2977.9333333333334</v>
      </c>
      <c r="F108" s="36">
        <v>2942.9666666666667</v>
      </c>
      <c r="G108" s="36">
        <v>2910.9333333333334</v>
      </c>
      <c r="H108" s="36">
        <v>3044.9333333333334</v>
      </c>
      <c r="I108" s="36">
        <v>3076.9666666666672</v>
      </c>
      <c r="J108" s="36">
        <v>3111.9333333333334</v>
      </c>
      <c r="K108" s="31">
        <v>3042</v>
      </c>
      <c r="L108" s="31">
        <v>2975</v>
      </c>
      <c r="M108" s="31">
        <v>8.3100299999999994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1625.1</v>
      </c>
      <c r="D109" s="36">
        <v>1630</v>
      </c>
      <c r="E109" s="36">
        <v>1616.1</v>
      </c>
      <c r="F109" s="36">
        <v>1607.1</v>
      </c>
      <c r="G109" s="36">
        <v>1593.1999999999998</v>
      </c>
      <c r="H109" s="36">
        <v>1639</v>
      </c>
      <c r="I109" s="36">
        <v>1652.9</v>
      </c>
      <c r="J109" s="36">
        <v>1661.9</v>
      </c>
      <c r="K109" s="31">
        <v>1643.9</v>
      </c>
      <c r="L109" s="31">
        <v>1621</v>
      </c>
      <c r="M109" s="31">
        <v>16.190909999999999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211.95</v>
      </c>
      <c r="D110" s="36">
        <v>213.11666666666665</v>
      </c>
      <c r="E110" s="36">
        <v>208.6333333333333</v>
      </c>
      <c r="F110" s="36">
        <v>205.31666666666666</v>
      </c>
      <c r="G110" s="36">
        <v>200.83333333333331</v>
      </c>
      <c r="H110" s="36">
        <v>216.43333333333328</v>
      </c>
      <c r="I110" s="36">
        <v>220.91666666666663</v>
      </c>
      <c r="J110" s="36">
        <v>224.23333333333326</v>
      </c>
      <c r="K110" s="31">
        <v>217.6</v>
      </c>
      <c r="L110" s="31">
        <v>209.8</v>
      </c>
      <c r="M110" s="31">
        <v>154.97765999999999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1529.3</v>
      </c>
      <c r="D111" s="36">
        <v>1536.05</v>
      </c>
      <c r="E111" s="36">
        <v>1519.1</v>
      </c>
      <c r="F111" s="36">
        <v>1508.8999999999999</v>
      </c>
      <c r="G111" s="36">
        <v>1491.9499999999998</v>
      </c>
      <c r="H111" s="36">
        <v>1546.25</v>
      </c>
      <c r="I111" s="36">
        <v>1563.2000000000003</v>
      </c>
      <c r="J111" s="36">
        <v>1573.4</v>
      </c>
      <c r="K111" s="31">
        <v>1553</v>
      </c>
      <c r="L111" s="31">
        <v>1525.85</v>
      </c>
      <c r="M111" s="31">
        <v>44.120739999999998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131.9</v>
      </c>
      <c r="D112" s="36">
        <v>132.78333333333333</v>
      </c>
      <c r="E112" s="36">
        <v>130.66666666666666</v>
      </c>
      <c r="F112" s="36">
        <v>129.43333333333334</v>
      </c>
      <c r="G112" s="36">
        <v>127.31666666666666</v>
      </c>
      <c r="H112" s="36">
        <v>134.01666666666665</v>
      </c>
      <c r="I112" s="36">
        <v>136.13333333333333</v>
      </c>
      <c r="J112" s="36">
        <v>137.36666666666665</v>
      </c>
      <c r="K112" s="31">
        <v>134.9</v>
      </c>
      <c r="L112" s="31">
        <v>131.55000000000001</v>
      </c>
      <c r="M112" s="31">
        <v>150.51378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1103.05</v>
      </c>
      <c r="D113" s="36">
        <v>1097.55</v>
      </c>
      <c r="E113" s="36">
        <v>1087.8999999999999</v>
      </c>
      <c r="F113" s="36">
        <v>1072.75</v>
      </c>
      <c r="G113" s="36">
        <v>1063.0999999999999</v>
      </c>
      <c r="H113" s="36">
        <v>1112.6999999999998</v>
      </c>
      <c r="I113" s="36">
        <v>1122.3499999999999</v>
      </c>
      <c r="J113" s="36">
        <v>1137.4999999999998</v>
      </c>
      <c r="K113" s="31">
        <v>1107.2</v>
      </c>
      <c r="L113" s="31">
        <v>1082.4000000000001</v>
      </c>
      <c r="M113" s="31">
        <v>1.16079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918.8</v>
      </c>
      <c r="D114" s="36">
        <v>919.16666666666663</v>
      </c>
      <c r="E114" s="36">
        <v>911.63333333333321</v>
      </c>
      <c r="F114" s="36">
        <v>904.46666666666658</v>
      </c>
      <c r="G114" s="36">
        <v>896.93333333333317</v>
      </c>
      <c r="H114" s="36">
        <v>926.33333333333326</v>
      </c>
      <c r="I114" s="36">
        <v>933.86666666666679</v>
      </c>
      <c r="J114" s="36">
        <v>941.0333333333333</v>
      </c>
      <c r="K114" s="31">
        <v>926.7</v>
      </c>
      <c r="L114" s="31">
        <v>912</v>
      </c>
      <c r="M114" s="31">
        <v>42.546529999999997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100.1</v>
      </c>
      <c r="D115" s="36">
        <v>100.73333333333335</v>
      </c>
      <c r="E115" s="36">
        <v>99.266666666666694</v>
      </c>
      <c r="F115" s="36">
        <v>98.433333333333351</v>
      </c>
      <c r="G115" s="36">
        <v>96.966666666666697</v>
      </c>
      <c r="H115" s="36">
        <v>101.56666666666669</v>
      </c>
      <c r="I115" s="36">
        <v>103.03333333333333</v>
      </c>
      <c r="J115" s="36">
        <v>103.86666666666669</v>
      </c>
      <c r="K115" s="31">
        <v>102.2</v>
      </c>
      <c r="L115" s="31">
        <v>99.9</v>
      </c>
      <c r="M115" s="31">
        <v>448.04937999999999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464.55</v>
      </c>
      <c r="D116" s="36">
        <v>466.05</v>
      </c>
      <c r="E116" s="36">
        <v>462.15000000000003</v>
      </c>
      <c r="F116" s="36">
        <v>459.75</v>
      </c>
      <c r="G116" s="36">
        <v>455.85</v>
      </c>
      <c r="H116" s="36">
        <v>468.45000000000005</v>
      </c>
      <c r="I116" s="36">
        <v>472.35</v>
      </c>
      <c r="J116" s="36">
        <v>474.75000000000006</v>
      </c>
      <c r="K116" s="31">
        <v>469.95</v>
      </c>
      <c r="L116" s="31">
        <v>463.65</v>
      </c>
      <c r="M116" s="31">
        <v>56.967799999999997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728.1</v>
      </c>
      <c r="D117" s="36">
        <v>728.73333333333323</v>
      </c>
      <c r="E117" s="36">
        <v>721.46666666666647</v>
      </c>
      <c r="F117" s="36">
        <v>714.83333333333326</v>
      </c>
      <c r="G117" s="36">
        <v>707.56666666666649</v>
      </c>
      <c r="H117" s="36">
        <v>735.36666666666645</v>
      </c>
      <c r="I117" s="36">
        <v>742.6333333333331</v>
      </c>
      <c r="J117" s="36">
        <v>749.26666666666642</v>
      </c>
      <c r="K117" s="31">
        <v>736</v>
      </c>
      <c r="L117" s="31">
        <v>722.1</v>
      </c>
      <c r="M117" s="31">
        <v>12.49816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454.85</v>
      </c>
      <c r="D118" s="36">
        <v>444.43333333333339</v>
      </c>
      <c r="E118" s="36">
        <v>430.51666666666677</v>
      </c>
      <c r="F118" s="36">
        <v>406.18333333333339</v>
      </c>
      <c r="G118" s="36">
        <v>392.26666666666677</v>
      </c>
      <c r="H118" s="36">
        <v>468.76666666666677</v>
      </c>
      <c r="I118" s="36">
        <v>482.68333333333339</v>
      </c>
      <c r="J118" s="36">
        <v>507.01666666666677</v>
      </c>
      <c r="K118" s="31">
        <v>458.35</v>
      </c>
      <c r="L118" s="31">
        <v>420.1</v>
      </c>
      <c r="M118" s="31">
        <v>150.22810000000001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821.4</v>
      </c>
      <c r="D119" s="36">
        <v>824.19999999999993</v>
      </c>
      <c r="E119" s="36">
        <v>816.44999999999982</v>
      </c>
      <c r="F119" s="36">
        <v>811.49999999999989</v>
      </c>
      <c r="G119" s="36">
        <v>803.74999999999977</v>
      </c>
      <c r="H119" s="36">
        <v>829.14999999999986</v>
      </c>
      <c r="I119" s="36">
        <v>836.90000000000009</v>
      </c>
      <c r="J119" s="36">
        <v>841.84999999999991</v>
      </c>
      <c r="K119" s="31">
        <v>831.95</v>
      </c>
      <c r="L119" s="31">
        <v>819.25</v>
      </c>
      <c r="M119" s="31">
        <v>14.588620000000001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524.6</v>
      </c>
      <c r="D120" s="36">
        <v>528.30000000000007</v>
      </c>
      <c r="E120" s="36">
        <v>518.25000000000011</v>
      </c>
      <c r="F120" s="36">
        <v>511.90000000000009</v>
      </c>
      <c r="G120" s="36">
        <v>501.85000000000014</v>
      </c>
      <c r="H120" s="36">
        <v>534.65000000000009</v>
      </c>
      <c r="I120" s="36">
        <v>544.70000000000005</v>
      </c>
      <c r="J120" s="36">
        <v>551.05000000000007</v>
      </c>
      <c r="K120" s="31">
        <v>538.35</v>
      </c>
      <c r="L120" s="31">
        <v>521.95000000000005</v>
      </c>
      <c r="M120" s="31">
        <v>26.779350000000001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1826.65</v>
      </c>
      <c r="D121" s="36">
        <v>1835.2166666666665</v>
      </c>
      <c r="E121" s="36">
        <v>1812.4333333333329</v>
      </c>
      <c r="F121" s="36">
        <v>1798.2166666666665</v>
      </c>
      <c r="G121" s="36">
        <v>1775.4333333333329</v>
      </c>
      <c r="H121" s="36">
        <v>1849.4333333333329</v>
      </c>
      <c r="I121" s="36">
        <v>1872.2166666666662</v>
      </c>
      <c r="J121" s="36">
        <v>1886.4333333333329</v>
      </c>
      <c r="K121" s="31">
        <v>1858</v>
      </c>
      <c r="L121" s="31">
        <v>1821</v>
      </c>
      <c r="M121" s="31">
        <v>43.392229999999998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166.45</v>
      </c>
      <c r="D122" s="36">
        <v>167.81666666666666</v>
      </c>
      <c r="E122" s="36">
        <v>164.68333333333334</v>
      </c>
      <c r="F122" s="36">
        <v>162.91666666666669</v>
      </c>
      <c r="G122" s="36">
        <v>159.78333333333336</v>
      </c>
      <c r="H122" s="36">
        <v>169.58333333333331</v>
      </c>
      <c r="I122" s="36">
        <v>172.71666666666664</v>
      </c>
      <c r="J122" s="36">
        <v>174.48333333333329</v>
      </c>
      <c r="K122" s="31">
        <v>170.95</v>
      </c>
      <c r="L122" s="31">
        <v>166.05</v>
      </c>
      <c r="M122" s="31">
        <v>30.455970000000001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2486.6999999999998</v>
      </c>
      <c r="D123" s="36">
        <v>2510.5833333333335</v>
      </c>
      <c r="E123" s="36">
        <v>2450.416666666667</v>
      </c>
      <c r="F123" s="36">
        <v>2414.1333333333337</v>
      </c>
      <c r="G123" s="36">
        <v>2353.9666666666672</v>
      </c>
      <c r="H123" s="36">
        <v>2546.8666666666668</v>
      </c>
      <c r="I123" s="36">
        <v>2607.0333333333338</v>
      </c>
      <c r="J123" s="36">
        <v>2643.3166666666666</v>
      </c>
      <c r="K123" s="31">
        <v>2570.75</v>
      </c>
      <c r="L123" s="31">
        <v>2474.3000000000002</v>
      </c>
      <c r="M123" s="31">
        <v>2.2666599999999999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424.85</v>
      </c>
      <c r="D124" s="36">
        <v>424.01666666666665</v>
      </c>
      <c r="E124" s="36">
        <v>419.5333333333333</v>
      </c>
      <c r="F124" s="36">
        <v>414.21666666666664</v>
      </c>
      <c r="G124" s="36">
        <v>409.73333333333329</v>
      </c>
      <c r="H124" s="36">
        <v>429.33333333333331</v>
      </c>
      <c r="I124" s="36">
        <v>433.81666666666666</v>
      </c>
      <c r="J124" s="36">
        <v>439.13333333333333</v>
      </c>
      <c r="K124" s="31">
        <v>428.5</v>
      </c>
      <c r="L124" s="31">
        <v>418.7</v>
      </c>
      <c r="M124" s="31">
        <v>8.8634500000000003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562.4</v>
      </c>
      <c r="D125" s="36">
        <v>564.54999999999995</v>
      </c>
      <c r="E125" s="36">
        <v>558.29999999999995</v>
      </c>
      <c r="F125" s="36">
        <v>554.20000000000005</v>
      </c>
      <c r="G125" s="36">
        <v>547.95000000000005</v>
      </c>
      <c r="H125" s="36">
        <v>568.64999999999986</v>
      </c>
      <c r="I125" s="36">
        <v>574.89999999999986</v>
      </c>
      <c r="J125" s="36">
        <v>578.99999999999977</v>
      </c>
      <c r="K125" s="31">
        <v>570.79999999999995</v>
      </c>
      <c r="L125" s="31">
        <v>560.45000000000005</v>
      </c>
      <c r="M125" s="31">
        <v>15.06124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832.45</v>
      </c>
      <c r="D126" s="36">
        <v>832.93333333333339</v>
      </c>
      <c r="E126" s="36">
        <v>828.01666666666677</v>
      </c>
      <c r="F126" s="36">
        <v>823.58333333333337</v>
      </c>
      <c r="G126" s="36">
        <v>818.66666666666674</v>
      </c>
      <c r="H126" s="36">
        <v>837.36666666666679</v>
      </c>
      <c r="I126" s="36">
        <v>842.2833333333333</v>
      </c>
      <c r="J126" s="36">
        <v>846.71666666666681</v>
      </c>
      <c r="K126" s="31">
        <v>837.85</v>
      </c>
      <c r="L126" s="31">
        <v>828.5</v>
      </c>
      <c r="M126" s="31">
        <v>14.08365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3555.95</v>
      </c>
      <c r="D127" s="36">
        <v>3556.6</v>
      </c>
      <c r="E127" s="36">
        <v>3519.45</v>
      </c>
      <c r="F127" s="36">
        <v>3482.95</v>
      </c>
      <c r="G127" s="36">
        <v>3445.7999999999997</v>
      </c>
      <c r="H127" s="36">
        <v>3593.1</v>
      </c>
      <c r="I127" s="36">
        <v>3630.2500000000005</v>
      </c>
      <c r="J127" s="36">
        <v>3666.75</v>
      </c>
      <c r="K127" s="31">
        <v>3593.75</v>
      </c>
      <c r="L127" s="31">
        <v>3520.1</v>
      </c>
      <c r="M127" s="31">
        <v>18.072710000000001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5909.4</v>
      </c>
      <c r="D128" s="36">
        <v>5914.0999999999995</v>
      </c>
      <c r="E128" s="36">
        <v>5870.2999999999993</v>
      </c>
      <c r="F128" s="36">
        <v>5831.2</v>
      </c>
      <c r="G128" s="36">
        <v>5787.4</v>
      </c>
      <c r="H128" s="36">
        <v>5953.1999999999989</v>
      </c>
      <c r="I128" s="36">
        <v>5997</v>
      </c>
      <c r="J128" s="36">
        <v>6036.0999999999985</v>
      </c>
      <c r="K128" s="31">
        <v>5957.9</v>
      </c>
      <c r="L128" s="31">
        <v>5875</v>
      </c>
      <c r="M128" s="31">
        <v>3.5131600000000001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5245.8</v>
      </c>
      <c r="D129" s="36">
        <v>5279.95</v>
      </c>
      <c r="E129" s="36">
        <v>5185.95</v>
      </c>
      <c r="F129" s="36">
        <v>5126.1000000000004</v>
      </c>
      <c r="G129" s="36">
        <v>5032.1000000000004</v>
      </c>
      <c r="H129" s="36">
        <v>5339.7999999999993</v>
      </c>
      <c r="I129" s="36">
        <v>5433.7999999999993</v>
      </c>
      <c r="J129" s="36">
        <v>5493.6499999999987</v>
      </c>
      <c r="K129" s="31">
        <v>5373.95</v>
      </c>
      <c r="L129" s="31">
        <v>5220.1000000000004</v>
      </c>
      <c r="M129" s="31">
        <v>3.7473900000000002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1396.3</v>
      </c>
      <c r="D130" s="36">
        <v>1392.1000000000001</v>
      </c>
      <c r="E130" s="36">
        <v>1383.2000000000003</v>
      </c>
      <c r="F130" s="36">
        <v>1370.1000000000001</v>
      </c>
      <c r="G130" s="36">
        <v>1361.2000000000003</v>
      </c>
      <c r="H130" s="36">
        <v>1405.2000000000003</v>
      </c>
      <c r="I130" s="36">
        <v>1414.1000000000004</v>
      </c>
      <c r="J130" s="36">
        <v>1427.2000000000003</v>
      </c>
      <c r="K130" s="31">
        <v>1401</v>
      </c>
      <c r="L130" s="31">
        <v>1379</v>
      </c>
      <c r="M130" s="31">
        <v>6.8929200000000002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1629.9</v>
      </c>
      <c r="D131" s="36">
        <v>1627.2333333333333</v>
      </c>
      <c r="E131" s="36">
        <v>1617.6666666666667</v>
      </c>
      <c r="F131" s="36">
        <v>1605.4333333333334</v>
      </c>
      <c r="G131" s="36">
        <v>1595.8666666666668</v>
      </c>
      <c r="H131" s="36">
        <v>1639.4666666666667</v>
      </c>
      <c r="I131" s="36">
        <v>1649.0333333333333</v>
      </c>
      <c r="J131" s="36">
        <v>1661.2666666666667</v>
      </c>
      <c r="K131" s="31">
        <v>1636.8</v>
      </c>
      <c r="L131" s="31">
        <v>1615</v>
      </c>
      <c r="M131" s="31">
        <v>25.42484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274</v>
      </c>
      <c r="D132" s="36">
        <v>275.06666666666666</v>
      </c>
      <c r="E132" s="36">
        <v>271.5333333333333</v>
      </c>
      <c r="F132" s="36">
        <v>269.06666666666666</v>
      </c>
      <c r="G132" s="36">
        <v>265.5333333333333</v>
      </c>
      <c r="H132" s="36">
        <v>277.5333333333333</v>
      </c>
      <c r="I132" s="36">
        <v>281.06666666666672</v>
      </c>
      <c r="J132" s="36">
        <v>283.5333333333333</v>
      </c>
      <c r="K132" s="31">
        <v>278.60000000000002</v>
      </c>
      <c r="L132" s="31">
        <v>272.60000000000002</v>
      </c>
      <c r="M132" s="31">
        <v>29.488289999999999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2051.1999999999998</v>
      </c>
      <c r="D133" s="36">
        <v>2045.75</v>
      </c>
      <c r="E133" s="36">
        <v>2011.5</v>
      </c>
      <c r="F133" s="36">
        <v>1971.8</v>
      </c>
      <c r="G133" s="36">
        <v>1937.55</v>
      </c>
      <c r="H133" s="36">
        <v>2085.4499999999998</v>
      </c>
      <c r="I133" s="36">
        <v>2119.6999999999998</v>
      </c>
      <c r="J133" s="36">
        <v>2159.4</v>
      </c>
      <c r="K133" s="31">
        <v>2080</v>
      </c>
      <c r="L133" s="31">
        <v>2006.05</v>
      </c>
      <c r="M133" s="31">
        <v>5.5889800000000003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530.70000000000005</v>
      </c>
      <c r="D134" s="36">
        <v>529.4</v>
      </c>
      <c r="E134" s="36">
        <v>526.29999999999995</v>
      </c>
      <c r="F134" s="36">
        <v>521.9</v>
      </c>
      <c r="G134" s="36">
        <v>518.79999999999995</v>
      </c>
      <c r="H134" s="36">
        <v>533.79999999999995</v>
      </c>
      <c r="I134" s="36">
        <v>536.90000000000009</v>
      </c>
      <c r="J134" s="36">
        <v>541.29999999999995</v>
      </c>
      <c r="K134" s="31">
        <v>532.5</v>
      </c>
      <c r="L134" s="31">
        <v>525</v>
      </c>
      <c r="M134" s="31">
        <v>7.8324299999999996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10024.1</v>
      </c>
      <c r="D135" s="36">
        <v>9985.5833333333339</v>
      </c>
      <c r="E135" s="36">
        <v>9928.5166666666682</v>
      </c>
      <c r="F135" s="36">
        <v>9832.9333333333343</v>
      </c>
      <c r="G135" s="36">
        <v>9775.8666666666686</v>
      </c>
      <c r="H135" s="36">
        <v>10081.166666666668</v>
      </c>
      <c r="I135" s="36">
        <v>10138.233333333334</v>
      </c>
      <c r="J135" s="36">
        <v>10233.816666666668</v>
      </c>
      <c r="K135" s="31">
        <v>10042.65</v>
      </c>
      <c r="L135" s="31">
        <v>9890</v>
      </c>
      <c r="M135" s="31">
        <v>6.6646900000000002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716.2</v>
      </c>
      <c r="D136" s="36">
        <v>713.96666666666658</v>
      </c>
      <c r="E136" s="36">
        <v>707.03333333333319</v>
      </c>
      <c r="F136" s="36">
        <v>697.86666666666656</v>
      </c>
      <c r="G136" s="36">
        <v>690.93333333333317</v>
      </c>
      <c r="H136" s="36">
        <v>723.13333333333321</v>
      </c>
      <c r="I136" s="36">
        <v>730.06666666666661</v>
      </c>
      <c r="J136" s="36">
        <v>739.23333333333323</v>
      </c>
      <c r="K136" s="31">
        <v>720.9</v>
      </c>
      <c r="L136" s="31">
        <v>704.8</v>
      </c>
      <c r="M136" s="31">
        <v>16.22878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1096.3499999999999</v>
      </c>
      <c r="D137" s="36">
        <v>1095.5999999999999</v>
      </c>
      <c r="E137" s="36">
        <v>1080.8499999999999</v>
      </c>
      <c r="F137" s="36">
        <v>1065.3499999999999</v>
      </c>
      <c r="G137" s="36">
        <v>1050.5999999999999</v>
      </c>
      <c r="H137" s="36">
        <v>1111.0999999999999</v>
      </c>
      <c r="I137" s="36">
        <v>1125.8499999999999</v>
      </c>
      <c r="J137" s="36">
        <v>1141.3499999999999</v>
      </c>
      <c r="K137" s="31">
        <v>1110.3499999999999</v>
      </c>
      <c r="L137" s="31">
        <v>1080.0999999999999</v>
      </c>
      <c r="M137" s="31">
        <v>9.2230500000000006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946.65</v>
      </c>
      <c r="D138" s="36">
        <v>937.26666666666677</v>
      </c>
      <c r="E138" s="36">
        <v>924.53333333333353</v>
      </c>
      <c r="F138" s="36">
        <v>902.41666666666674</v>
      </c>
      <c r="G138" s="36">
        <v>889.68333333333351</v>
      </c>
      <c r="H138" s="36">
        <v>959.38333333333355</v>
      </c>
      <c r="I138" s="36">
        <v>972.1166666666669</v>
      </c>
      <c r="J138" s="36">
        <v>994.23333333333358</v>
      </c>
      <c r="K138" s="31">
        <v>950</v>
      </c>
      <c r="L138" s="31">
        <v>915.15</v>
      </c>
      <c r="M138" s="31">
        <v>16.938379999999999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107.05</v>
      </c>
      <c r="D139" s="36">
        <v>107.45</v>
      </c>
      <c r="E139" s="36">
        <v>105.7</v>
      </c>
      <c r="F139" s="36">
        <v>104.35</v>
      </c>
      <c r="G139" s="36">
        <v>102.6</v>
      </c>
      <c r="H139" s="36">
        <v>108.80000000000001</v>
      </c>
      <c r="I139" s="36">
        <v>110.55000000000001</v>
      </c>
      <c r="J139" s="36">
        <v>111.90000000000002</v>
      </c>
      <c r="K139" s="31">
        <v>109.2</v>
      </c>
      <c r="L139" s="31">
        <v>106.1</v>
      </c>
      <c r="M139" s="31">
        <v>344.88808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2555.5500000000002</v>
      </c>
      <c r="D140" s="36">
        <v>2582.5499999999997</v>
      </c>
      <c r="E140" s="36">
        <v>2520.3999999999996</v>
      </c>
      <c r="F140" s="36">
        <v>2485.25</v>
      </c>
      <c r="G140" s="36">
        <v>2423.1</v>
      </c>
      <c r="H140" s="36">
        <v>2617.6999999999994</v>
      </c>
      <c r="I140" s="36">
        <v>2679.85</v>
      </c>
      <c r="J140" s="36">
        <v>2714.9999999999991</v>
      </c>
      <c r="K140" s="31">
        <v>2644.7</v>
      </c>
      <c r="L140" s="31">
        <v>2547.4</v>
      </c>
      <c r="M140" s="31">
        <v>2.6876699999999998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131692.45000000001</v>
      </c>
      <c r="D141" s="36">
        <v>131998.21666666667</v>
      </c>
      <c r="E141" s="36">
        <v>130896.43333333335</v>
      </c>
      <c r="F141" s="36">
        <v>130100.41666666669</v>
      </c>
      <c r="G141" s="36">
        <v>128998.63333333336</v>
      </c>
      <c r="H141" s="36">
        <v>132794.23333333334</v>
      </c>
      <c r="I141" s="36">
        <v>133896.01666666666</v>
      </c>
      <c r="J141" s="36">
        <v>134692.03333333333</v>
      </c>
      <c r="K141" s="31">
        <v>133100</v>
      </c>
      <c r="L141" s="31">
        <v>131202.20000000001</v>
      </c>
      <c r="M141" s="31">
        <v>5.7770000000000002E-2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64.900000000000006</v>
      </c>
      <c r="D142" s="36">
        <v>65.116666666666674</v>
      </c>
      <c r="E142" s="36">
        <v>64.483333333333348</v>
      </c>
      <c r="F142" s="36">
        <v>64.066666666666677</v>
      </c>
      <c r="G142" s="36">
        <v>63.433333333333351</v>
      </c>
      <c r="H142" s="36">
        <v>65.533333333333346</v>
      </c>
      <c r="I142" s="36">
        <v>66.166666666666671</v>
      </c>
      <c r="J142" s="36">
        <v>66.583333333333343</v>
      </c>
      <c r="K142" s="31">
        <v>65.75</v>
      </c>
      <c r="L142" s="31">
        <v>64.7</v>
      </c>
      <c r="M142" s="31">
        <v>66.513319999999993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1480.45</v>
      </c>
      <c r="D143" s="36">
        <v>1487.5</v>
      </c>
      <c r="E143" s="36">
        <v>1462.95</v>
      </c>
      <c r="F143" s="36">
        <v>1445.45</v>
      </c>
      <c r="G143" s="36">
        <v>1420.9</v>
      </c>
      <c r="H143" s="36">
        <v>1505</v>
      </c>
      <c r="I143" s="36">
        <v>1529.5500000000002</v>
      </c>
      <c r="J143" s="36">
        <v>1547.05</v>
      </c>
      <c r="K143" s="31">
        <v>1512.05</v>
      </c>
      <c r="L143" s="31">
        <v>1470</v>
      </c>
      <c r="M143" s="31">
        <v>2.4963299999999999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5194.6499999999996</v>
      </c>
      <c r="D144" s="36">
        <v>5208.4833333333327</v>
      </c>
      <c r="E144" s="36">
        <v>5152.0666666666657</v>
      </c>
      <c r="F144" s="36">
        <v>5109.4833333333327</v>
      </c>
      <c r="G144" s="36">
        <v>5053.0666666666657</v>
      </c>
      <c r="H144" s="36">
        <v>5251.0666666666657</v>
      </c>
      <c r="I144" s="36">
        <v>5307.4833333333318</v>
      </c>
      <c r="J144" s="36">
        <v>5350.0666666666657</v>
      </c>
      <c r="K144" s="31">
        <v>5264.9</v>
      </c>
      <c r="L144" s="31">
        <v>5165.8999999999996</v>
      </c>
      <c r="M144" s="31">
        <v>2.4477500000000001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3500.85</v>
      </c>
      <c r="D145" s="36">
        <v>3536.5500000000006</v>
      </c>
      <c r="E145" s="36">
        <v>3440.1000000000013</v>
      </c>
      <c r="F145" s="36">
        <v>3379.3500000000008</v>
      </c>
      <c r="G145" s="36">
        <v>3282.9000000000015</v>
      </c>
      <c r="H145" s="36">
        <v>3597.3000000000011</v>
      </c>
      <c r="I145" s="36">
        <v>3693.7500000000009</v>
      </c>
      <c r="J145" s="36">
        <v>3754.5000000000009</v>
      </c>
      <c r="K145" s="31">
        <v>3633</v>
      </c>
      <c r="L145" s="31">
        <v>3475.8</v>
      </c>
      <c r="M145" s="31">
        <v>7.2691299999999996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2592.6</v>
      </c>
      <c r="D146" s="36">
        <v>2606.6166666666663</v>
      </c>
      <c r="E146" s="36">
        <v>2572.9333333333325</v>
      </c>
      <c r="F146" s="36">
        <v>2553.266666666666</v>
      </c>
      <c r="G146" s="36">
        <v>2519.5833333333321</v>
      </c>
      <c r="H146" s="36">
        <v>2626.2833333333328</v>
      </c>
      <c r="I146" s="36">
        <v>2659.9666666666662</v>
      </c>
      <c r="J146" s="36">
        <v>2679.6333333333332</v>
      </c>
      <c r="K146" s="31">
        <v>2640.3</v>
      </c>
      <c r="L146" s="31">
        <v>2586.9499999999998</v>
      </c>
      <c r="M146" s="31">
        <v>8.1302699999999994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70.5</v>
      </c>
      <c r="D147" s="36">
        <v>70.716666666666669</v>
      </c>
      <c r="E147" s="36">
        <v>69.783333333333331</v>
      </c>
      <c r="F147" s="36">
        <v>69.066666666666663</v>
      </c>
      <c r="G147" s="36">
        <v>68.133333333333326</v>
      </c>
      <c r="H147" s="36">
        <v>71.433333333333337</v>
      </c>
      <c r="I147" s="36">
        <v>72.366666666666674</v>
      </c>
      <c r="J147" s="36">
        <v>73.083333333333343</v>
      </c>
      <c r="K147" s="31">
        <v>71.650000000000006</v>
      </c>
      <c r="L147" s="31">
        <v>70</v>
      </c>
      <c r="M147" s="31">
        <v>242.64212000000001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217.5</v>
      </c>
      <c r="D148" s="36">
        <v>218.21666666666667</v>
      </c>
      <c r="E148" s="36">
        <v>215.78333333333333</v>
      </c>
      <c r="F148" s="36">
        <v>214.06666666666666</v>
      </c>
      <c r="G148" s="36">
        <v>211.63333333333333</v>
      </c>
      <c r="H148" s="36">
        <v>219.93333333333334</v>
      </c>
      <c r="I148" s="36">
        <v>222.36666666666667</v>
      </c>
      <c r="J148" s="36">
        <v>224.08333333333334</v>
      </c>
      <c r="K148" s="31">
        <v>220.65</v>
      </c>
      <c r="L148" s="31">
        <v>216.5</v>
      </c>
      <c r="M148" s="31">
        <v>101.57907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319.75</v>
      </c>
      <c r="D149" s="36">
        <v>319.08333333333331</v>
      </c>
      <c r="E149" s="36">
        <v>316.71666666666664</v>
      </c>
      <c r="F149" s="36">
        <v>313.68333333333334</v>
      </c>
      <c r="G149" s="36">
        <v>311.31666666666666</v>
      </c>
      <c r="H149" s="36">
        <v>322.11666666666662</v>
      </c>
      <c r="I149" s="36">
        <v>324.48333333333329</v>
      </c>
      <c r="J149" s="36">
        <v>327.51666666666659</v>
      </c>
      <c r="K149" s="31">
        <v>321.45</v>
      </c>
      <c r="L149" s="31">
        <v>316.05</v>
      </c>
      <c r="M149" s="31">
        <v>122.29517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187.5</v>
      </c>
      <c r="D150" s="36">
        <v>186.03333333333333</v>
      </c>
      <c r="E150" s="36">
        <v>180.46666666666667</v>
      </c>
      <c r="F150" s="36">
        <v>173.43333333333334</v>
      </c>
      <c r="G150" s="36">
        <v>167.86666666666667</v>
      </c>
      <c r="H150" s="36">
        <v>193.06666666666666</v>
      </c>
      <c r="I150" s="36">
        <v>198.63333333333333</v>
      </c>
      <c r="J150" s="36">
        <v>205.66666666666666</v>
      </c>
      <c r="K150" s="31">
        <v>191.6</v>
      </c>
      <c r="L150" s="31">
        <v>179</v>
      </c>
      <c r="M150" s="31">
        <v>342.97829999999999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1534.9</v>
      </c>
      <c r="D151" s="36">
        <v>1525.45</v>
      </c>
      <c r="E151" s="36">
        <v>1508.9</v>
      </c>
      <c r="F151" s="36">
        <v>1482.9</v>
      </c>
      <c r="G151" s="36">
        <v>1466.3500000000001</v>
      </c>
      <c r="H151" s="36">
        <v>1551.45</v>
      </c>
      <c r="I151" s="36">
        <v>1567.9999999999998</v>
      </c>
      <c r="J151" s="36">
        <v>1594</v>
      </c>
      <c r="K151" s="31">
        <v>1542</v>
      </c>
      <c r="L151" s="31">
        <v>1499.45</v>
      </c>
      <c r="M151" s="31">
        <v>8.8617600000000003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4348.8500000000004</v>
      </c>
      <c r="D152" s="36">
        <v>4372.2333333333336</v>
      </c>
      <c r="E152" s="36">
        <v>4306.6166666666668</v>
      </c>
      <c r="F152" s="36">
        <v>4264.3833333333332</v>
      </c>
      <c r="G152" s="36">
        <v>4198.7666666666664</v>
      </c>
      <c r="H152" s="36">
        <v>4414.4666666666672</v>
      </c>
      <c r="I152" s="36">
        <v>4480.0833333333339</v>
      </c>
      <c r="J152" s="36">
        <v>4522.3166666666675</v>
      </c>
      <c r="K152" s="31">
        <v>4437.8500000000004</v>
      </c>
      <c r="L152" s="31">
        <v>4330</v>
      </c>
      <c r="M152" s="31">
        <v>0.96626999999999996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374.15</v>
      </c>
      <c r="D153" s="36">
        <v>376.36666666666662</v>
      </c>
      <c r="E153" s="36">
        <v>371.28333333333325</v>
      </c>
      <c r="F153" s="36">
        <v>368.41666666666663</v>
      </c>
      <c r="G153" s="36">
        <v>363.33333333333326</v>
      </c>
      <c r="H153" s="36">
        <v>379.23333333333323</v>
      </c>
      <c r="I153" s="36">
        <v>384.31666666666661</v>
      </c>
      <c r="J153" s="36">
        <v>387.18333333333322</v>
      </c>
      <c r="K153" s="31">
        <v>381.45</v>
      </c>
      <c r="L153" s="31">
        <v>373.5</v>
      </c>
      <c r="M153" s="31">
        <v>18.070920000000001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216.65</v>
      </c>
      <c r="D154" s="36">
        <v>218.01666666666665</v>
      </c>
      <c r="E154" s="36">
        <v>214.58333333333331</v>
      </c>
      <c r="F154" s="36">
        <v>212.51666666666665</v>
      </c>
      <c r="G154" s="36">
        <v>209.08333333333331</v>
      </c>
      <c r="H154" s="36">
        <v>220.08333333333331</v>
      </c>
      <c r="I154" s="36">
        <v>223.51666666666665</v>
      </c>
      <c r="J154" s="36">
        <v>225.58333333333331</v>
      </c>
      <c r="K154" s="31">
        <v>221.45</v>
      </c>
      <c r="L154" s="31">
        <v>215.95</v>
      </c>
      <c r="M154" s="31">
        <v>119.51524999999999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36452.65</v>
      </c>
      <c r="D155" s="36">
        <v>36859.066666666673</v>
      </c>
      <c r="E155" s="36">
        <v>35721.933333333349</v>
      </c>
      <c r="F155" s="36">
        <v>34991.216666666674</v>
      </c>
      <c r="G155" s="36">
        <v>33854.08333333335</v>
      </c>
      <c r="H155" s="36">
        <v>37589.783333333347</v>
      </c>
      <c r="I155" s="36">
        <v>38726.916666666664</v>
      </c>
      <c r="J155" s="36">
        <v>39457.633333333346</v>
      </c>
      <c r="K155" s="31">
        <v>37996.199999999997</v>
      </c>
      <c r="L155" s="31">
        <v>36128.35</v>
      </c>
      <c r="M155" s="31">
        <v>0.83265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1684.4</v>
      </c>
      <c r="D156" s="36">
        <v>1666.75</v>
      </c>
      <c r="E156" s="36">
        <v>1619.7</v>
      </c>
      <c r="F156" s="36">
        <v>1555</v>
      </c>
      <c r="G156" s="36">
        <v>1507.95</v>
      </c>
      <c r="H156" s="36">
        <v>1731.45</v>
      </c>
      <c r="I156" s="36">
        <v>1778.5000000000002</v>
      </c>
      <c r="J156" s="36">
        <v>1843.2</v>
      </c>
      <c r="K156" s="31">
        <v>1713.8</v>
      </c>
      <c r="L156" s="31">
        <v>1602.05</v>
      </c>
      <c r="M156" s="31">
        <v>25.231660000000002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685.7</v>
      </c>
      <c r="D157" s="36">
        <v>687.20000000000016</v>
      </c>
      <c r="E157" s="36">
        <v>674.70000000000027</v>
      </c>
      <c r="F157" s="36">
        <v>663.70000000000016</v>
      </c>
      <c r="G157" s="36">
        <v>651.20000000000027</v>
      </c>
      <c r="H157" s="36">
        <v>698.20000000000027</v>
      </c>
      <c r="I157" s="36">
        <v>710.7</v>
      </c>
      <c r="J157" s="36">
        <v>721.70000000000027</v>
      </c>
      <c r="K157" s="31">
        <v>699.7</v>
      </c>
      <c r="L157" s="31">
        <v>676.2</v>
      </c>
      <c r="M157" s="31">
        <v>35.208019999999998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923.5</v>
      </c>
      <c r="D158" s="36">
        <v>927.16666666666663</v>
      </c>
      <c r="E158" s="36">
        <v>916.33333333333326</v>
      </c>
      <c r="F158" s="36">
        <v>909.16666666666663</v>
      </c>
      <c r="G158" s="36">
        <v>898.33333333333326</v>
      </c>
      <c r="H158" s="36">
        <v>934.33333333333326</v>
      </c>
      <c r="I158" s="36">
        <v>945.16666666666652</v>
      </c>
      <c r="J158" s="36">
        <v>952.33333333333326</v>
      </c>
      <c r="K158" s="31">
        <v>938</v>
      </c>
      <c r="L158" s="31">
        <v>920</v>
      </c>
      <c r="M158" s="31">
        <v>5.1533300000000004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7292</v>
      </c>
      <c r="D159" s="36">
        <v>7327.0666666666666</v>
      </c>
      <c r="E159" s="36">
        <v>7239.9333333333334</v>
      </c>
      <c r="F159" s="36">
        <v>7187.8666666666668</v>
      </c>
      <c r="G159" s="36">
        <v>7100.7333333333336</v>
      </c>
      <c r="H159" s="36">
        <v>7379.1333333333332</v>
      </c>
      <c r="I159" s="36">
        <v>7466.2666666666664</v>
      </c>
      <c r="J159" s="36">
        <v>7518.333333333333</v>
      </c>
      <c r="K159" s="31">
        <v>7414.2</v>
      </c>
      <c r="L159" s="31">
        <v>7275</v>
      </c>
      <c r="M159" s="31">
        <v>1.56254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230.45</v>
      </c>
      <c r="D160" s="36">
        <v>229.96666666666667</v>
      </c>
      <c r="E160" s="36">
        <v>226.33333333333334</v>
      </c>
      <c r="F160" s="36">
        <v>222.21666666666667</v>
      </c>
      <c r="G160" s="36">
        <v>218.58333333333334</v>
      </c>
      <c r="H160" s="36">
        <v>234.08333333333334</v>
      </c>
      <c r="I160" s="36">
        <v>237.71666666666667</v>
      </c>
      <c r="J160" s="36">
        <v>241.83333333333334</v>
      </c>
      <c r="K160" s="31">
        <v>233.6</v>
      </c>
      <c r="L160" s="31">
        <v>225.85</v>
      </c>
      <c r="M160" s="31">
        <v>63.238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393.8</v>
      </c>
      <c r="D161" s="36">
        <v>398.88333333333338</v>
      </c>
      <c r="E161" s="36">
        <v>385.96666666666675</v>
      </c>
      <c r="F161" s="36">
        <v>378.13333333333338</v>
      </c>
      <c r="G161" s="36">
        <v>365.21666666666675</v>
      </c>
      <c r="H161" s="36">
        <v>406.71666666666675</v>
      </c>
      <c r="I161" s="36">
        <v>419.63333333333338</v>
      </c>
      <c r="J161" s="36">
        <v>427.46666666666675</v>
      </c>
      <c r="K161" s="31">
        <v>411.8</v>
      </c>
      <c r="L161" s="31">
        <v>391.05</v>
      </c>
      <c r="M161" s="31">
        <v>126.29573000000001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17175.599999999999</v>
      </c>
      <c r="D162" s="36">
        <v>17195.766666666666</v>
      </c>
      <c r="E162" s="36">
        <v>17101.533333333333</v>
      </c>
      <c r="F162" s="36">
        <v>17027.466666666667</v>
      </c>
      <c r="G162" s="36">
        <v>16933.233333333334</v>
      </c>
      <c r="H162" s="36">
        <v>17269.833333333332</v>
      </c>
      <c r="I162" s="36">
        <v>17364.066666666662</v>
      </c>
      <c r="J162" s="36">
        <v>17438.133333333331</v>
      </c>
      <c r="K162" s="31">
        <v>17290</v>
      </c>
      <c r="L162" s="31">
        <v>17121.7</v>
      </c>
      <c r="M162" s="31">
        <v>2.087E-2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2724.1</v>
      </c>
      <c r="D163" s="36">
        <v>2725.583333333333</v>
      </c>
      <c r="E163" s="36">
        <v>2710.2166666666662</v>
      </c>
      <c r="F163" s="36">
        <v>2696.333333333333</v>
      </c>
      <c r="G163" s="36">
        <v>2680.9666666666662</v>
      </c>
      <c r="H163" s="36">
        <v>2739.4666666666662</v>
      </c>
      <c r="I163" s="36">
        <v>2754.833333333333</v>
      </c>
      <c r="J163" s="36">
        <v>2768.7166666666662</v>
      </c>
      <c r="K163" s="31">
        <v>2740.95</v>
      </c>
      <c r="L163" s="31">
        <v>2711.7</v>
      </c>
      <c r="M163" s="31">
        <v>2.7322299999999999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3440.95</v>
      </c>
      <c r="D164" s="36">
        <v>3439.7666666666664</v>
      </c>
      <c r="E164" s="36">
        <v>3419.7833333333328</v>
      </c>
      <c r="F164" s="36">
        <v>3398.6166666666663</v>
      </c>
      <c r="G164" s="36">
        <v>3378.6333333333328</v>
      </c>
      <c r="H164" s="36">
        <v>3460.9333333333329</v>
      </c>
      <c r="I164" s="36">
        <v>3480.9166666666665</v>
      </c>
      <c r="J164" s="36">
        <v>3502.083333333333</v>
      </c>
      <c r="K164" s="31">
        <v>3459.75</v>
      </c>
      <c r="L164" s="31">
        <v>3418.6</v>
      </c>
      <c r="M164" s="31">
        <v>5.1900300000000001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94.95</v>
      </c>
      <c r="D165" s="36">
        <v>95.433333333333323</v>
      </c>
      <c r="E165" s="36">
        <v>94.116666666666646</v>
      </c>
      <c r="F165" s="36">
        <v>93.283333333333317</v>
      </c>
      <c r="G165" s="36">
        <v>91.96666666666664</v>
      </c>
      <c r="H165" s="36">
        <v>96.266666666666652</v>
      </c>
      <c r="I165" s="36">
        <v>97.583333333333343</v>
      </c>
      <c r="J165" s="36">
        <v>98.416666666666657</v>
      </c>
      <c r="K165" s="31">
        <v>96.75</v>
      </c>
      <c r="L165" s="31">
        <v>94.6</v>
      </c>
      <c r="M165" s="31">
        <v>338.81560999999999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822.25</v>
      </c>
      <c r="D166" s="36">
        <v>819.85</v>
      </c>
      <c r="E166" s="36">
        <v>812.55000000000007</v>
      </c>
      <c r="F166" s="36">
        <v>802.85</v>
      </c>
      <c r="G166" s="36">
        <v>795.55000000000007</v>
      </c>
      <c r="H166" s="36">
        <v>829.55000000000007</v>
      </c>
      <c r="I166" s="36">
        <v>836.85</v>
      </c>
      <c r="J166" s="36">
        <v>846.55000000000007</v>
      </c>
      <c r="K166" s="31">
        <v>827.15</v>
      </c>
      <c r="L166" s="31">
        <v>810.15</v>
      </c>
      <c r="M166" s="31">
        <v>6.1407400000000001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4867.1000000000004</v>
      </c>
      <c r="D167" s="36">
        <v>5040.0333333333338</v>
      </c>
      <c r="E167" s="36">
        <v>4677.0666666666675</v>
      </c>
      <c r="F167" s="36">
        <v>4487.0333333333338</v>
      </c>
      <c r="G167" s="36">
        <v>4124.0666666666675</v>
      </c>
      <c r="H167" s="36">
        <v>5230.0666666666675</v>
      </c>
      <c r="I167" s="36">
        <v>5593.0333333333328</v>
      </c>
      <c r="J167" s="36">
        <v>5783.0666666666675</v>
      </c>
      <c r="K167" s="31">
        <v>5403</v>
      </c>
      <c r="L167" s="31">
        <v>4850</v>
      </c>
      <c r="M167" s="31">
        <v>41.674129999999998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474.8</v>
      </c>
      <c r="D168" s="36">
        <v>471.16666666666669</v>
      </c>
      <c r="E168" s="36">
        <v>465.13333333333338</v>
      </c>
      <c r="F168" s="36">
        <v>455.4666666666667</v>
      </c>
      <c r="G168" s="36">
        <v>449.43333333333339</v>
      </c>
      <c r="H168" s="36">
        <v>480.83333333333337</v>
      </c>
      <c r="I168" s="36">
        <v>486.86666666666667</v>
      </c>
      <c r="J168" s="36">
        <v>496.53333333333336</v>
      </c>
      <c r="K168" s="31">
        <v>477.2</v>
      </c>
      <c r="L168" s="31">
        <v>461.5</v>
      </c>
      <c r="M168" s="31">
        <v>43.861280000000001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242.3</v>
      </c>
      <c r="D169" s="36">
        <v>242.81666666666669</v>
      </c>
      <c r="E169" s="36">
        <v>240.98333333333338</v>
      </c>
      <c r="F169" s="36">
        <v>239.66666666666669</v>
      </c>
      <c r="G169" s="36">
        <v>237.83333333333337</v>
      </c>
      <c r="H169" s="36">
        <v>244.13333333333338</v>
      </c>
      <c r="I169" s="36">
        <v>245.9666666666667</v>
      </c>
      <c r="J169" s="36">
        <v>247.28333333333339</v>
      </c>
      <c r="K169" s="31">
        <v>244.65</v>
      </c>
      <c r="L169" s="31">
        <v>241.5</v>
      </c>
      <c r="M169" s="31">
        <v>86.88409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1335.5</v>
      </c>
      <c r="D170" s="36">
        <v>1330.2666666666667</v>
      </c>
      <c r="E170" s="36">
        <v>1310.5333333333333</v>
      </c>
      <c r="F170" s="36">
        <v>1285.5666666666666</v>
      </c>
      <c r="G170" s="36">
        <v>1265.8333333333333</v>
      </c>
      <c r="H170" s="36">
        <v>1355.2333333333333</v>
      </c>
      <c r="I170" s="36">
        <v>1374.9666666666665</v>
      </c>
      <c r="J170" s="36">
        <v>1399.9333333333334</v>
      </c>
      <c r="K170" s="31">
        <v>1350</v>
      </c>
      <c r="L170" s="31">
        <v>1305.3</v>
      </c>
      <c r="M170" s="31">
        <v>7.3477899999999998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993.1</v>
      </c>
      <c r="D171" s="36">
        <v>995.5</v>
      </c>
      <c r="E171" s="36">
        <v>984.6</v>
      </c>
      <c r="F171" s="36">
        <v>976.1</v>
      </c>
      <c r="G171" s="36">
        <v>965.2</v>
      </c>
      <c r="H171" s="36">
        <v>1004</v>
      </c>
      <c r="I171" s="36">
        <v>1014.9000000000001</v>
      </c>
      <c r="J171" s="36">
        <v>1023.4</v>
      </c>
      <c r="K171" s="31">
        <v>1006.4</v>
      </c>
      <c r="L171" s="31">
        <v>987</v>
      </c>
      <c r="M171" s="31">
        <v>3.25969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428.8</v>
      </c>
      <c r="D172" s="36">
        <v>432.45</v>
      </c>
      <c r="E172" s="36">
        <v>421.84999999999997</v>
      </c>
      <c r="F172" s="36">
        <v>414.9</v>
      </c>
      <c r="G172" s="36">
        <v>404.29999999999995</v>
      </c>
      <c r="H172" s="36">
        <v>439.4</v>
      </c>
      <c r="I172" s="36">
        <v>450</v>
      </c>
      <c r="J172" s="36">
        <v>456.95</v>
      </c>
      <c r="K172" s="31">
        <v>443.05</v>
      </c>
      <c r="L172" s="31">
        <v>425.5</v>
      </c>
      <c r="M172" s="31">
        <v>116.82652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2580.5</v>
      </c>
      <c r="D173" s="36">
        <v>2588.1666666666665</v>
      </c>
      <c r="E173" s="36">
        <v>2569.5333333333328</v>
      </c>
      <c r="F173" s="36">
        <v>2558.5666666666662</v>
      </c>
      <c r="G173" s="36">
        <v>2539.9333333333325</v>
      </c>
      <c r="H173" s="36">
        <v>2599.1333333333332</v>
      </c>
      <c r="I173" s="36">
        <v>2617.7666666666673</v>
      </c>
      <c r="J173" s="36">
        <v>2628.7333333333336</v>
      </c>
      <c r="K173" s="31">
        <v>2606.8000000000002</v>
      </c>
      <c r="L173" s="31">
        <v>2577.1999999999998</v>
      </c>
      <c r="M173" s="31">
        <v>27.015370000000001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114.2</v>
      </c>
      <c r="D174" s="36">
        <v>114.85000000000001</v>
      </c>
      <c r="E174" s="36">
        <v>113.10000000000002</v>
      </c>
      <c r="F174" s="36">
        <v>112.00000000000001</v>
      </c>
      <c r="G174" s="36">
        <v>110.25000000000003</v>
      </c>
      <c r="H174" s="36">
        <v>115.95000000000002</v>
      </c>
      <c r="I174" s="36">
        <v>117.69999999999999</v>
      </c>
      <c r="J174" s="36">
        <v>118.80000000000001</v>
      </c>
      <c r="K174" s="31">
        <v>116.6</v>
      </c>
      <c r="L174" s="31">
        <v>113.75</v>
      </c>
      <c r="M174" s="31">
        <v>169.93314000000001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762.05</v>
      </c>
      <c r="D175" s="36">
        <v>764.35</v>
      </c>
      <c r="E175" s="36">
        <v>755.7</v>
      </c>
      <c r="F175" s="36">
        <v>749.35</v>
      </c>
      <c r="G175" s="36">
        <v>740.7</v>
      </c>
      <c r="H175" s="36">
        <v>770.7</v>
      </c>
      <c r="I175" s="36">
        <v>779.34999999999991</v>
      </c>
      <c r="J175" s="36">
        <v>785.7</v>
      </c>
      <c r="K175" s="31">
        <v>773</v>
      </c>
      <c r="L175" s="31">
        <v>758</v>
      </c>
      <c r="M175" s="31">
        <v>20.51681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1449.35</v>
      </c>
      <c r="D176" s="36">
        <v>1446.2</v>
      </c>
      <c r="E176" s="36">
        <v>1424.15</v>
      </c>
      <c r="F176" s="36">
        <v>1398.95</v>
      </c>
      <c r="G176" s="36">
        <v>1376.9</v>
      </c>
      <c r="H176" s="36">
        <v>1471.4</v>
      </c>
      <c r="I176" s="36">
        <v>1493.4499999999998</v>
      </c>
      <c r="J176" s="36">
        <v>1518.65</v>
      </c>
      <c r="K176" s="31">
        <v>1468.25</v>
      </c>
      <c r="L176" s="31">
        <v>1421</v>
      </c>
      <c r="M176" s="31">
        <v>18.71763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625.4</v>
      </c>
      <c r="D177" s="36">
        <v>628.08333333333337</v>
      </c>
      <c r="E177" s="36">
        <v>621.81666666666672</v>
      </c>
      <c r="F177" s="36">
        <v>618.23333333333335</v>
      </c>
      <c r="G177" s="36">
        <v>611.9666666666667</v>
      </c>
      <c r="H177" s="36">
        <v>631.66666666666674</v>
      </c>
      <c r="I177" s="36">
        <v>637.93333333333339</v>
      </c>
      <c r="J177" s="36">
        <v>641.51666666666677</v>
      </c>
      <c r="K177" s="31">
        <v>634.35</v>
      </c>
      <c r="L177" s="31">
        <v>624.5</v>
      </c>
      <c r="M177" s="31">
        <v>134.00235000000001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27312.9</v>
      </c>
      <c r="D178" s="36">
        <v>27428.5</v>
      </c>
      <c r="E178" s="36">
        <v>27120.7</v>
      </c>
      <c r="F178" s="36">
        <v>26928.5</v>
      </c>
      <c r="G178" s="36">
        <v>26620.7</v>
      </c>
      <c r="H178" s="36">
        <v>27620.7</v>
      </c>
      <c r="I178" s="36">
        <v>27928.500000000004</v>
      </c>
      <c r="J178" s="36">
        <v>28120.7</v>
      </c>
      <c r="K178" s="31">
        <v>27736.3</v>
      </c>
      <c r="L178" s="31">
        <v>27236.3</v>
      </c>
      <c r="M178" s="31">
        <v>0.18242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2167.85</v>
      </c>
      <c r="D179" s="36">
        <v>2180.5</v>
      </c>
      <c r="E179" s="36">
        <v>2137.9499999999998</v>
      </c>
      <c r="F179" s="36">
        <v>2108.0499999999997</v>
      </c>
      <c r="G179" s="36">
        <v>2065.4999999999995</v>
      </c>
      <c r="H179" s="36">
        <v>2210.4</v>
      </c>
      <c r="I179" s="36">
        <v>2252.9500000000003</v>
      </c>
      <c r="J179" s="36">
        <v>2282.8500000000004</v>
      </c>
      <c r="K179" s="31">
        <v>2223.0500000000002</v>
      </c>
      <c r="L179" s="31">
        <v>2150.6</v>
      </c>
      <c r="M179" s="31">
        <v>10.92689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4193.3999999999996</v>
      </c>
      <c r="D180" s="36">
        <v>4147.1333333333332</v>
      </c>
      <c r="E180" s="36">
        <v>4076.2666666666664</v>
      </c>
      <c r="F180" s="36">
        <v>3959.1333333333332</v>
      </c>
      <c r="G180" s="36">
        <v>3888.2666666666664</v>
      </c>
      <c r="H180" s="36">
        <v>4264.2666666666664</v>
      </c>
      <c r="I180" s="36">
        <v>4335.1333333333332</v>
      </c>
      <c r="J180" s="36">
        <v>4452.2666666666664</v>
      </c>
      <c r="K180" s="31">
        <v>4218</v>
      </c>
      <c r="L180" s="31">
        <v>4030</v>
      </c>
      <c r="M180" s="31">
        <v>6.5370400000000002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637.54999999999995</v>
      </c>
      <c r="D181" s="36">
        <v>638.73333333333323</v>
      </c>
      <c r="E181" s="36">
        <v>630.96666666666647</v>
      </c>
      <c r="F181" s="36">
        <v>624.38333333333321</v>
      </c>
      <c r="G181" s="36">
        <v>616.61666666666645</v>
      </c>
      <c r="H181" s="36">
        <v>645.31666666666649</v>
      </c>
      <c r="I181" s="36">
        <v>653.08333333333314</v>
      </c>
      <c r="J181" s="36">
        <v>659.66666666666652</v>
      </c>
      <c r="K181" s="31">
        <v>646.5</v>
      </c>
      <c r="L181" s="31">
        <v>632.15</v>
      </c>
      <c r="M181" s="31">
        <v>9.5663099999999996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2311.35</v>
      </c>
      <c r="D182" s="36">
        <v>2345.5833333333335</v>
      </c>
      <c r="E182" s="36">
        <v>2270.416666666667</v>
      </c>
      <c r="F182" s="36">
        <v>2229.4833333333336</v>
      </c>
      <c r="G182" s="36">
        <v>2154.3166666666671</v>
      </c>
      <c r="H182" s="36">
        <v>2386.5166666666669</v>
      </c>
      <c r="I182" s="36">
        <v>2461.6833333333338</v>
      </c>
      <c r="J182" s="36">
        <v>2502.6166666666668</v>
      </c>
      <c r="K182" s="31">
        <v>2420.75</v>
      </c>
      <c r="L182" s="31">
        <v>2304.65</v>
      </c>
      <c r="M182" s="31">
        <v>9.3888499999999997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1324</v>
      </c>
      <c r="D183" s="36">
        <v>1321.4333333333332</v>
      </c>
      <c r="E183" s="36">
        <v>1309.4166666666663</v>
      </c>
      <c r="F183" s="36">
        <v>1294.833333333333</v>
      </c>
      <c r="G183" s="36">
        <v>1282.8166666666662</v>
      </c>
      <c r="H183" s="36">
        <v>1336.0166666666664</v>
      </c>
      <c r="I183" s="36">
        <v>1348.0333333333333</v>
      </c>
      <c r="J183" s="36">
        <v>1362.6166666666666</v>
      </c>
      <c r="K183" s="31">
        <v>1333.45</v>
      </c>
      <c r="L183" s="31">
        <v>1306.8499999999999</v>
      </c>
      <c r="M183" s="31">
        <v>17.124860000000002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721.9</v>
      </c>
      <c r="D184" s="36">
        <v>714.56666666666661</v>
      </c>
      <c r="E184" s="36">
        <v>696.83333333333326</v>
      </c>
      <c r="F184" s="36">
        <v>671.76666666666665</v>
      </c>
      <c r="G184" s="36">
        <v>654.0333333333333</v>
      </c>
      <c r="H184" s="36">
        <v>739.63333333333321</v>
      </c>
      <c r="I184" s="36">
        <v>757.36666666666656</v>
      </c>
      <c r="J184" s="36">
        <v>782.43333333333317</v>
      </c>
      <c r="K184" s="31">
        <v>732.3</v>
      </c>
      <c r="L184" s="31">
        <v>689.5</v>
      </c>
      <c r="M184" s="31">
        <v>4.6693300000000004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721.65</v>
      </c>
      <c r="D185" s="36">
        <v>721</v>
      </c>
      <c r="E185" s="36">
        <v>714</v>
      </c>
      <c r="F185" s="36">
        <v>706.35</v>
      </c>
      <c r="G185" s="36">
        <v>699.35</v>
      </c>
      <c r="H185" s="36">
        <v>728.65</v>
      </c>
      <c r="I185" s="36">
        <v>735.65</v>
      </c>
      <c r="J185" s="36">
        <v>743.3</v>
      </c>
      <c r="K185" s="31">
        <v>728</v>
      </c>
      <c r="L185" s="31">
        <v>713.35</v>
      </c>
      <c r="M185" s="31">
        <v>9.7969100000000005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1104.1500000000001</v>
      </c>
      <c r="D186" s="36">
        <v>1106.45</v>
      </c>
      <c r="E186" s="36">
        <v>1094.9000000000001</v>
      </c>
      <c r="F186" s="36">
        <v>1085.6500000000001</v>
      </c>
      <c r="G186" s="36">
        <v>1074.1000000000001</v>
      </c>
      <c r="H186" s="36">
        <v>1115.7</v>
      </c>
      <c r="I186" s="36">
        <v>1127.2499999999998</v>
      </c>
      <c r="J186" s="36">
        <v>1136.5</v>
      </c>
      <c r="K186" s="31">
        <v>1118</v>
      </c>
      <c r="L186" s="31">
        <v>1097.2</v>
      </c>
      <c r="M186" s="31">
        <v>9.2049400000000006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1729.15</v>
      </c>
      <c r="D187" s="36">
        <v>1733.45</v>
      </c>
      <c r="E187" s="36">
        <v>1718.95</v>
      </c>
      <c r="F187" s="36">
        <v>1708.75</v>
      </c>
      <c r="G187" s="36">
        <v>1694.25</v>
      </c>
      <c r="H187" s="36">
        <v>1743.65</v>
      </c>
      <c r="I187" s="36">
        <v>1758.15</v>
      </c>
      <c r="J187" s="36">
        <v>1768.3500000000001</v>
      </c>
      <c r="K187" s="31">
        <v>1747.95</v>
      </c>
      <c r="L187" s="31">
        <v>1723.25</v>
      </c>
      <c r="M187" s="31">
        <v>3.4084300000000001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1111.6500000000001</v>
      </c>
      <c r="D188" s="36">
        <v>1112.6000000000001</v>
      </c>
      <c r="E188" s="36">
        <v>1105.0500000000002</v>
      </c>
      <c r="F188" s="36">
        <v>1098.45</v>
      </c>
      <c r="G188" s="36">
        <v>1090.9000000000001</v>
      </c>
      <c r="H188" s="36">
        <v>1119.2000000000003</v>
      </c>
      <c r="I188" s="36">
        <v>1126.75</v>
      </c>
      <c r="J188" s="36">
        <v>1133.3500000000004</v>
      </c>
      <c r="K188" s="31">
        <v>1120.1500000000001</v>
      </c>
      <c r="L188" s="31">
        <v>1106</v>
      </c>
      <c r="M188" s="31">
        <v>9.9835499999999993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8643.6</v>
      </c>
      <c r="D189" s="36">
        <v>8666</v>
      </c>
      <c r="E189" s="36">
        <v>8587.6</v>
      </c>
      <c r="F189" s="36">
        <v>8531.6</v>
      </c>
      <c r="G189" s="36">
        <v>8453.2000000000007</v>
      </c>
      <c r="H189" s="36">
        <v>8722</v>
      </c>
      <c r="I189" s="36">
        <v>8800.4000000000015</v>
      </c>
      <c r="J189" s="36">
        <v>8856.4</v>
      </c>
      <c r="K189" s="31">
        <v>8744.4</v>
      </c>
      <c r="L189" s="31">
        <v>8610</v>
      </c>
      <c r="M189" s="31">
        <v>0.75444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799.8</v>
      </c>
      <c r="D190" s="36">
        <v>800.7166666666667</v>
      </c>
      <c r="E190" s="36">
        <v>792.23333333333335</v>
      </c>
      <c r="F190" s="36">
        <v>784.66666666666663</v>
      </c>
      <c r="G190" s="36">
        <v>776.18333333333328</v>
      </c>
      <c r="H190" s="36">
        <v>808.28333333333342</v>
      </c>
      <c r="I190" s="36">
        <v>816.76666666666677</v>
      </c>
      <c r="J190" s="36">
        <v>824.33333333333348</v>
      </c>
      <c r="K190" s="31">
        <v>809.2</v>
      </c>
      <c r="L190" s="31">
        <v>793.15</v>
      </c>
      <c r="M190" s="31">
        <v>128.72756999999999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340.2</v>
      </c>
      <c r="D191" s="36">
        <v>341.0333333333333</v>
      </c>
      <c r="E191" s="36">
        <v>337.21666666666658</v>
      </c>
      <c r="F191" s="36">
        <v>334.23333333333329</v>
      </c>
      <c r="G191" s="36">
        <v>330.41666666666657</v>
      </c>
      <c r="H191" s="36">
        <v>344.01666666666659</v>
      </c>
      <c r="I191" s="36">
        <v>347.83333333333331</v>
      </c>
      <c r="J191" s="36">
        <v>350.81666666666661</v>
      </c>
      <c r="K191" s="31">
        <v>344.85</v>
      </c>
      <c r="L191" s="31">
        <v>338.05</v>
      </c>
      <c r="M191" s="31">
        <v>145.04089999999999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133.65</v>
      </c>
      <c r="D192" s="36">
        <v>133.65</v>
      </c>
      <c r="E192" s="36">
        <v>132.5</v>
      </c>
      <c r="F192" s="36">
        <v>131.35</v>
      </c>
      <c r="G192" s="36">
        <v>130.19999999999999</v>
      </c>
      <c r="H192" s="36">
        <v>134.80000000000001</v>
      </c>
      <c r="I192" s="36">
        <v>135.95000000000005</v>
      </c>
      <c r="J192" s="36">
        <v>137.10000000000002</v>
      </c>
      <c r="K192" s="31">
        <v>134.80000000000001</v>
      </c>
      <c r="L192" s="31">
        <v>132.5</v>
      </c>
      <c r="M192" s="31">
        <v>307.36867999999998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3689.9</v>
      </c>
      <c r="D193" s="36">
        <v>3708.3333333333335</v>
      </c>
      <c r="E193" s="36">
        <v>3664.3166666666671</v>
      </c>
      <c r="F193" s="36">
        <v>3638.7333333333336</v>
      </c>
      <c r="G193" s="36">
        <v>3594.7166666666672</v>
      </c>
      <c r="H193" s="36">
        <v>3733.916666666667</v>
      </c>
      <c r="I193" s="36">
        <v>3777.9333333333334</v>
      </c>
      <c r="J193" s="36">
        <v>3803.5166666666669</v>
      </c>
      <c r="K193" s="31">
        <v>3752.35</v>
      </c>
      <c r="L193" s="31">
        <v>3682.75</v>
      </c>
      <c r="M193" s="31">
        <v>13.709440000000001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1235.6500000000001</v>
      </c>
      <c r="D194" s="36">
        <v>1239.8166666666668</v>
      </c>
      <c r="E194" s="36">
        <v>1228.4333333333336</v>
      </c>
      <c r="F194" s="36">
        <v>1221.2166666666667</v>
      </c>
      <c r="G194" s="36">
        <v>1209.8333333333335</v>
      </c>
      <c r="H194" s="36">
        <v>1247.0333333333338</v>
      </c>
      <c r="I194" s="36">
        <v>1258.416666666667</v>
      </c>
      <c r="J194" s="36">
        <v>1265.6333333333339</v>
      </c>
      <c r="K194" s="31">
        <v>1251.2</v>
      </c>
      <c r="L194" s="31">
        <v>1232.5999999999999</v>
      </c>
      <c r="M194" s="31">
        <v>9.9443900000000003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3809.6</v>
      </c>
      <c r="D195" s="36">
        <v>3804.2166666666672</v>
      </c>
      <c r="E195" s="36">
        <v>3756.4333333333343</v>
      </c>
      <c r="F195" s="36">
        <v>3703.2666666666673</v>
      </c>
      <c r="G195" s="36">
        <v>3655.4833333333345</v>
      </c>
      <c r="H195" s="36">
        <v>3857.3833333333341</v>
      </c>
      <c r="I195" s="36">
        <v>3905.166666666667</v>
      </c>
      <c r="J195" s="36">
        <v>3958.3333333333339</v>
      </c>
      <c r="K195" s="31">
        <v>3852</v>
      </c>
      <c r="L195" s="31">
        <v>3751.05</v>
      </c>
      <c r="M195" s="31">
        <v>2.2591000000000001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3694</v>
      </c>
      <c r="D196" s="36">
        <v>3711.0333333333333</v>
      </c>
      <c r="E196" s="36">
        <v>3668.1166666666668</v>
      </c>
      <c r="F196" s="36">
        <v>3642.2333333333336</v>
      </c>
      <c r="G196" s="36">
        <v>3599.3166666666671</v>
      </c>
      <c r="H196" s="36">
        <v>3736.9166666666665</v>
      </c>
      <c r="I196" s="36">
        <v>3779.8333333333335</v>
      </c>
      <c r="J196" s="36">
        <v>3805.7166666666662</v>
      </c>
      <c r="K196" s="31">
        <v>3753.95</v>
      </c>
      <c r="L196" s="31">
        <v>3685.15</v>
      </c>
      <c r="M196" s="31">
        <v>5.7261199999999999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2337.9</v>
      </c>
      <c r="D197" s="36">
        <v>2343.4666666666667</v>
      </c>
      <c r="E197" s="36">
        <v>2321.9333333333334</v>
      </c>
      <c r="F197" s="36">
        <v>2305.9666666666667</v>
      </c>
      <c r="G197" s="36">
        <v>2284.4333333333334</v>
      </c>
      <c r="H197" s="36">
        <v>2359.4333333333334</v>
      </c>
      <c r="I197" s="36">
        <v>2380.9666666666672</v>
      </c>
      <c r="J197" s="36">
        <v>2396.9333333333334</v>
      </c>
      <c r="K197" s="31">
        <v>2365</v>
      </c>
      <c r="L197" s="31">
        <v>2327.5</v>
      </c>
      <c r="M197" s="31">
        <v>2.35412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1021.05</v>
      </c>
      <c r="D198" s="36">
        <v>1019.3000000000001</v>
      </c>
      <c r="E198" s="36">
        <v>1012.95</v>
      </c>
      <c r="F198" s="36">
        <v>1004.85</v>
      </c>
      <c r="G198" s="36">
        <v>998.5</v>
      </c>
      <c r="H198" s="36">
        <v>1027.4000000000001</v>
      </c>
      <c r="I198" s="36">
        <v>1033.7500000000002</v>
      </c>
      <c r="J198" s="36">
        <v>1041.8500000000001</v>
      </c>
      <c r="K198" s="31">
        <v>1025.6500000000001</v>
      </c>
      <c r="L198" s="31">
        <v>1011.2</v>
      </c>
      <c r="M198" s="31">
        <v>2.19963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3115.45</v>
      </c>
      <c r="D199" s="36">
        <v>3105.75</v>
      </c>
      <c r="E199" s="36">
        <v>3068.5</v>
      </c>
      <c r="F199" s="36">
        <v>3021.55</v>
      </c>
      <c r="G199" s="36">
        <v>2984.3</v>
      </c>
      <c r="H199" s="36">
        <v>3152.7</v>
      </c>
      <c r="I199" s="36">
        <v>3189.95</v>
      </c>
      <c r="J199" s="36">
        <v>3236.8999999999996</v>
      </c>
      <c r="K199" s="31">
        <v>3143</v>
      </c>
      <c r="L199" s="31">
        <v>3058.8</v>
      </c>
      <c r="M199" s="31">
        <v>7.2323700000000004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49.65</v>
      </c>
      <c r="D200" s="36">
        <v>50.333333333333336</v>
      </c>
      <c r="E200" s="36">
        <v>47.766666666666673</v>
      </c>
      <c r="F200" s="36">
        <v>45.88333333333334</v>
      </c>
      <c r="G200" s="36">
        <v>43.316666666666677</v>
      </c>
      <c r="H200" s="36">
        <v>52.216666666666669</v>
      </c>
      <c r="I200" s="36">
        <v>54.783333333333331</v>
      </c>
      <c r="J200" s="36">
        <v>56.666666666666664</v>
      </c>
      <c r="K200" s="31">
        <v>52.9</v>
      </c>
      <c r="L200" s="31">
        <v>48.45</v>
      </c>
      <c r="M200" s="31">
        <v>3659.2878799999999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95.4</v>
      </c>
      <c r="D201" s="36">
        <v>95.733333333333334</v>
      </c>
      <c r="E201" s="36">
        <v>92.216666666666669</v>
      </c>
      <c r="F201" s="36">
        <v>89.033333333333331</v>
      </c>
      <c r="G201" s="36">
        <v>85.516666666666666</v>
      </c>
      <c r="H201" s="36">
        <v>98.916666666666671</v>
      </c>
      <c r="I201" s="36">
        <v>102.43333333333335</v>
      </c>
      <c r="J201" s="36">
        <v>105.61666666666667</v>
      </c>
      <c r="K201" s="31">
        <v>99.25</v>
      </c>
      <c r="L201" s="31">
        <v>92.55</v>
      </c>
      <c r="M201" s="31">
        <v>198.78963999999999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2018.9</v>
      </c>
      <c r="D202" s="36">
        <v>2024.3</v>
      </c>
      <c r="E202" s="36">
        <v>1999.6</v>
      </c>
      <c r="F202" s="36">
        <v>1980.3</v>
      </c>
      <c r="G202" s="36">
        <v>1955.6</v>
      </c>
      <c r="H202" s="36">
        <v>2043.6</v>
      </c>
      <c r="I202" s="36">
        <v>2068.3000000000002</v>
      </c>
      <c r="J202" s="36">
        <v>2087.6</v>
      </c>
      <c r="K202" s="31">
        <v>2049</v>
      </c>
      <c r="L202" s="31">
        <v>2005</v>
      </c>
      <c r="M202" s="31">
        <v>14.24396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1814.85</v>
      </c>
      <c r="D203" s="36">
        <v>1835.3333333333333</v>
      </c>
      <c r="E203" s="36">
        <v>1791.4666666666665</v>
      </c>
      <c r="F203" s="36">
        <v>1768.0833333333333</v>
      </c>
      <c r="G203" s="36">
        <v>1724.2166666666665</v>
      </c>
      <c r="H203" s="36">
        <v>1858.7166666666665</v>
      </c>
      <c r="I203" s="36">
        <v>1902.5833333333333</v>
      </c>
      <c r="J203" s="36">
        <v>1925.9666666666665</v>
      </c>
      <c r="K203" s="31">
        <v>1879.2</v>
      </c>
      <c r="L203" s="31">
        <v>1811.95</v>
      </c>
      <c r="M203" s="31">
        <v>4.4437899999999999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9899.1</v>
      </c>
      <c r="D204" s="36">
        <v>9928.7500000000018</v>
      </c>
      <c r="E204" s="36">
        <v>9840.5500000000029</v>
      </c>
      <c r="F204" s="36">
        <v>9782.0000000000018</v>
      </c>
      <c r="G204" s="36">
        <v>9693.8000000000029</v>
      </c>
      <c r="H204" s="36">
        <v>9987.3000000000029</v>
      </c>
      <c r="I204" s="36">
        <v>10075.500000000004</v>
      </c>
      <c r="J204" s="36">
        <v>10134.050000000003</v>
      </c>
      <c r="K204" s="31">
        <v>10016.950000000001</v>
      </c>
      <c r="L204" s="31">
        <v>9870.2000000000007</v>
      </c>
      <c r="M204" s="31">
        <v>2.4292500000000001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122.85</v>
      </c>
      <c r="D205" s="36">
        <v>123.10000000000001</v>
      </c>
      <c r="E205" s="36">
        <v>122.00000000000001</v>
      </c>
      <c r="F205" s="36">
        <v>121.15</v>
      </c>
      <c r="G205" s="36">
        <v>120.05000000000001</v>
      </c>
      <c r="H205" s="36">
        <v>123.95000000000002</v>
      </c>
      <c r="I205" s="36">
        <v>125.05000000000001</v>
      </c>
      <c r="J205" s="36">
        <v>125.90000000000002</v>
      </c>
      <c r="K205" s="31">
        <v>124.2</v>
      </c>
      <c r="L205" s="31">
        <v>122.25</v>
      </c>
      <c r="M205" s="31">
        <v>80.454920000000001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558.15</v>
      </c>
      <c r="D206" s="36">
        <v>559.7833333333333</v>
      </c>
      <c r="E206" s="36">
        <v>551.61666666666656</v>
      </c>
      <c r="F206" s="36">
        <v>545.08333333333326</v>
      </c>
      <c r="G206" s="36">
        <v>536.91666666666652</v>
      </c>
      <c r="H206" s="36">
        <v>566.31666666666661</v>
      </c>
      <c r="I206" s="36">
        <v>574.48333333333335</v>
      </c>
      <c r="J206" s="36">
        <v>581.01666666666665</v>
      </c>
      <c r="K206" s="31">
        <v>567.95000000000005</v>
      </c>
      <c r="L206" s="31">
        <v>553.25</v>
      </c>
      <c r="M206" s="31">
        <v>35.90645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1297.55</v>
      </c>
      <c r="D207" s="36">
        <v>1292.8500000000001</v>
      </c>
      <c r="E207" s="36">
        <v>1275.7500000000002</v>
      </c>
      <c r="F207" s="36">
        <v>1253.95</v>
      </c>
      <c r="G207" s="36">
        <v>1236.8500000000001</v>
      </c>
      <c r="H207" s="36">
        <v>1314.6500000000003</v>
      </c>
      <c r="I207" s="36">
        <v>1331.7500000000002</v>
      </c>
      <c r="J207" s="36">
        <v>1353.5500000000004</v>
      </c>
      <c r="K207" s="31">
        <v>1309.95</v>
      </c>
      <c r="L207" s="31">
        <v>1271.05</v>
      </c>
      <c r="M207" s="31">
        <v>17.731249999999999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260.39999999999998</v>
      </c>
      <c r="D208" s="36">
        <v>260.14999999999998</v>
      </c>
      <c r="E208" s="36">
        <v>255.89999999999998</v>
      </c>
      <c r="F208" s="36">
        <v>251.4</v>
      </c>
      <c r="G208" s="36">
        <v>247.15</v>
      </c>
      <c r="H208" s="36">
        <v>264.64999999999998</v>
      </c>
      <c r="I208" s="36">
        <v>268.89999999999998</v>
      </c>
      <c r="J208" s="36">
        <v>273.39999999999992</v>
      </c>
      <c r="K208" s="31">
        <v>264.39999999999998</v>
      </c>
      <c r="L208" s="31">
        <v>255.65</v>
      </c>
      <c r="M208" s="31">
        <v>102.84498000000001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993.4</v>
      </c>
      <c r="D209" s="36">
        <v>995.91666666666663</v>
      </c>
      <c r="E209" s="36">
        <v>987.5333333333333</v>
      </c>
      <c r="F209" s="36">
        <v>981.66666666666663</v>
      </c>
      <c r="G209" s="36">
        <v>973.2833333333333</v>
      </c>
      <c r="H209" s="36">
        <v>1001.7833333333333</v>
      </c>
      <c r="I209" s="36">
        <v>1010.1666666666667</v>
      </c>
      <c r="J209" s="36">
        <v>1016.0333333333333</v>
      </c>
      <c r="K209" s="31">
        <v>1004.3</v>
      </c>
      <c r="L209" s="31">
        <v>990.05</v>
      </c>
      <c r="M209" s="31">
        <v>14.97125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1366.45</v>
      </c>
      <c r="D210" s="36">
        <v>1368.1166666666668</v>
      </c>
      <c r="E210" s="36">
        <v>1357.1333333333337</v>
      </c>
      <c r="F210" s="36">
        <v>1347.8166666666668</v>
      </c>
      <c r="G210" s="36">
        <v>1336.8333333333337</v>
      </c>
      <c r="H210" s="36">
        <v>1377.4333333333336</v>
      </c>
      <c r="I210" s="36">
        <v>1388.4166666666667</v>
      </c>
      <c r="J210" s="36">
        <v>1397.7333333333336</v>
      </c>
      <c r="K210" s="31">
        <v>1379.1</v>
      </c>
      <c r="L210" s="31">
        <v>1358.8</v>
      </c>
      <c r="M210" s="31">
        <v>0.84641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450.75</v>
      </c>
      <c r="D211" s="36">
        <v>454.40000000000003</v>
      </c>
      <c r="E211" s="36">
        <v>446.30000000000007</v>
      </c>
      <c r="F211" s="36">
        <v>441.85</v>
      </c>
      <c r="G211" s="36">
        <v>433.75000000000006</v>
      </c>
      <c r="H211" s="36">
        <v>458.85000000000008</v>
      </c>
      <c r="I211" s="36">
        <v>466.9500000000001</v>
      </c>
      <c r="J211" s="36">
        <v>471.40000000000009</v>
      </c>
      <c r="K211" s="31">
        <v>462.5</v>
      </c>
      <c r="L211" s="31">
        <v>449.95</v>
      </c>
      <c r="M211" s="31">
        <v>72.325239999999994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24.2</v>
      </c>
      <c r="D212" s="36">
        <v>24.433333333333337</v>
      </c>
      <c r="E212" s="36">
        <v>23.866666666666674</v>
      </c>
      <c r="F212" s="36">
        <v>23.533333333333339</v>
      </c>
      <c r="G212" s="36">
        <v>22.966666666666676</v>
      </c>
      <c r="H212" s="36">
        <v>24.766666666666673</v>
      </c>
      <c r="I212" s="36">
        <v>25.333333333333336</v>
      </c>
      <c r="J212" s="36">
        <v>25.666666666666671</v>
      </c>
      <c r="K212" s="31">
        <v>25</v>
      </c>
      <c r="L212" s="31">
        <v>24.1</v>
      </c>
      <c r="M212" s="31">
        <v>4743.2524800000001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256.3</v>
      </c>
      <c r="D213" s="36">
        <v>255.19999999999996</v>
      </c>
      <c r="E213" s="36">
        <v>241.39999999999992</v>
      </c>
      <c r="F213" s="36">
        <v>226.49999999999997</v>
      </c>
      <c r="G213" s="36">
        <v>212.69999999999993</v>
      </c>
      <c r="H213" s="36">
        <v>270.09999999999991</v>
      </c>
      <c r="I213" s="36">
        <v>283.89999999999992</v>
      </c>
      <c r="J213" s="36">
        <v>298.7999999999999</v>
      </c>
      <c r="K213" s="31">
        <v>269</v>
      </c>
      <c r="L213" s="31">
        <v>240.3</v>
      </c>
      <c r="M213" s="31">
        <v>1572.9715900000001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134.30000000000001</v>
      </c>
      <c r="D214" s="36">
        <v>133.96666666666667</v>
      </c>
      <c r="E214" s="36">
        <v>132.93333333333334</v>
      </c>
      <c r="F214" s="36">
        <v>131.56666666666666</v>
      </c>
      <c r="G214" s="36">
        <v>130.53333333333333</v>
      </c>
      <c r="H214" s="36">
        <v>135.33333333333334</v>
      </c>
      <c r="I214" s="36">
        <v>136.3666666666667</v>
      </c>
      <c r="J214" s="36">
        <v>137.73333333333335</v>
      </c>
      <c r="K214" s="31">
        <v>135</v>
      </c>
      <c r="L214" s="31">
        <v>132.6</v>
      </c>
      <c r="M214" s="31">
        <v>338.03262999999998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713</v>
      </c>
      <c r="D215" s="36">
        <v>714.36666666666667</v>
      </c>
      <c r="E215" s="36">
        <v>709.73333333333335</v>
      </c>
      <c r="F215" s="36">
        <v>706.4666666666667</v>
      </c>
      <c r="G215" s="36">
        <v>701.83333333333337</v>
      </c>
      <c r="H215" s="36">
        <v>717.63333333333333</v>
      </c>
      <c r="I215" s="36">
        <v>722.26666666666677</v>
      </c>
      <c r="J215" s="36">
        <v>725.5333333333333</v>
      </c>
      <c r="K215" s="31">
        <v>719</v>
      </c>
      <c r="L215" s="31">
        <v>711.1</v>
      </c>
      <c r="M215" s="31">
        <v>6.8902299999999999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674.75</v>
      </c>
      <c r="D11" s="36">
        <v>675.26666666666665</v>
      </c>
      <c r="E11" s="36">
        <v>670.5333333333333</v>
      </c>
      <c r="F11" s="36">
        <v>666.31666666666661</v>
      </c>
      <c r="G11" s="36">
        <v>661.58333333333326</v>
      </c>
      <c r="H11" s="36">
        <v>679.48333333333335</v>
      </c>
      <c r="I11" s="36">
        <v>684.2166666666667</v>
      </c>
      <c r="J11" s="36">
        <v>688.43333333333339</v>
      </c>
      <c r="K11" s="31">
        <v>680</v>
      </c>
      <c r="L11" s="31">
        <v>671.05</v>
      </c>
      <c r="M11" s="31">
        <v>4.8179999999999996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34155</v>
      </c>
      <c r="D12" s="36">
        <v>34314.6</v>
      </c>
      <c r="E12" s="36">
        <v>33841.199999999997</v>
      </c>
      <c r="F12" s="36">
        <v>33527.4</v>
      </c>
      <c r="G12" s="36">
        <v>33054</v>
      </c>
      <c r="H12" s="36">
        <v>34628.399999999994</v>
      </c>
      <c r="I12" s="36">
        <v>35101.800000000003</v>
      </c>
      <c r="J12" s="36">
        <v>35415.599999999991</v>
      </c>
      <c r="K12" s="31">
        <v>34788</v>
      </c>
      <c r="L12" s="31">
        <v>34000.800000000003</v>
      </c>
      <c r="M12" s="31">
        <v>3.8289999999999998E-2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510</v>
      </c>
      <c r="D13" s="36">
        <v>508.81666666666666</v>
      </c>
      <c r="E13" s="36">
        <v>502.63333333333333</v>
      </c>
      <c r="F13" s="36">
        <v>495.26666666666665</v>
      </c>
      <c r="G13" s="36">
        <v>489.08333333333331</v>
      </c>
      <c r="H13" s="36">
        <v>516.18333333333339</v>
      </c>
      <c r="I13" s="36">
        <v>522.36666666666656</v>
      </c>
      <c r="J13" s="36">
        <v>529.73333333333335</v>
      </c>
      <c r="K13" s="31">
        <v>515</v>
      </c>
      <c r="L13" s="31">
        <v>501.45</v>
      </c>
      <c r="M13" s="31">
        <v>4.1441699999999999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603.25</v>
      </c>
      <c r="D14" s="36">
        <v>603.58333333333337</v>
      </c>
      <c r="E14" s="36">
        <v>597.76666666666677</v>
      </c>
      <c r="F14" s="36">
        <v>592.28333333333342</v>
      </c>
      <c r="G14" s="36">
        <v>586.46666666666681</v>
      </c>
      <c r="H14" s="36">
        <v>609.06666666666672</v>
      </c>
      <c r="I14" s="36">
        <v>614.88333333333333</v>
      </c>
      <c r="J14" s="36">
        <v>620.36666666666667</v>
      </c>
      <c r="K14" s="31">
        <v>609.4</v>
      </c>
      <c r="L14" s="31">
        <v>598.1</v>
      </c>
      <c r="M14" s="31">
        <v>13.719099999999999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1552.75</v>
      </c>
      <c r="D15" s="36">
        <v>1560.5166666666667</v>
      </c>
      <c r="E15" s="36">
        <v>1542.2333333333333</v>
      </c>
      <c r="F15" s="36">
        <v>1531.7166666666667</v>
      </c>
      <c r="G15" s="36">
        <v>1513.4333333333334</v>
      </c>
      <c r="H15" s="36">
        <v>1571.0333333333333</v>
      </c>
      <c r="I15" s="36">
        <v>1589.3166666666666</v>
      </c>
      <c r="J15" s="36">
        <v>1599.8333333333333</v>
      </c>
      <c r="K15" s="31">
        <v>1578.8</v>
      </c>
      <c r="L15" s="31">
        <v>1550</v>
      </c>
      <c r="M15" s="31">
        <v>0.75988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4920.3999999999996</v>
      </c>
      <c r="D16" s="36">
        <v>4891.3499999999995</v>
      </c>
      <c r="E16" s="36">
        <v>4809.0499999999993</v>
      </c>
      <c r="F16" s="36">
        <v>4697.7</v>
      </c>
      <c r="G16" s="36">
        <v>4615.3999999999996</v>
      </c>
      <c r="H16" s="36">
        <v>5002.6999999999989</v>
      </c>
      <c r="I16" s="36">
        <v>5085</v>
      </c>
      <c r="J16" s="36">
        <v>5196.3499999999985</v>
      </c>
      <c r="K16" s="31">
        <v>4973.6499999999996</v>
      </c>
      <c r="L16" s="31">
        <v>4780</v>
      </c>
      <c r="M16" s="31">
        <v>5.7123900000000001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24231.9</v>
      </c>
      <c r="D17" s="36">
        <v>24076.933333333334</v>
      </c>
      <c r="E17" s="36">
        <v>23864.01666666667</v>
      </c>
      <c r="F17" s="36">
        <v>23496.133333333335</v>
      </c>
      <c r="G17" s="36">
        <v>23283.216666666671</v>
      </c>
      <c r="H17" s="36">
        <v>24444.816666666669</v>
      </c>
      <c r="I17" s="36">
        <v>24657.733333333334</v>
      </c>
      <c r="J17" s="36">
        <v>25025.616666666669</v>
      </c>
      <c r="K17" s="31">
        <v>24289.85</v>
      </c>
      <c r="L17" s="31">
        <v>23709.05</v>
      </c>
      <c r="M17" s="31">
        <v>0.16783000000000001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2309.65</v>
      </c>
      <c r="D18" s="36">
        <v>2331.1166666666663</v>
      </c>
      <c r="E18" s="36">
        <v>2275.7333333333327</v>
      </c>
      <c r="F18" s="36">
        <v>2241.8166666666662</v>
      </c>
      <c r="G18" s="36">
        <v>2186.4333333333325</v>
      </c>
      <c r="H18" s="36">
        <v>2365.0333333333328</v>
      </c>
      <c r="I18" s="36">
        <v>2420.416666666667</v>
      </c>
      <c r="J18" s="36">
        <v>2454.333333333333</v>
      </c>
      <c r="K18" s="31">
        <v>2386.5</v>
      </c>
      <c r="L18" s="31">
        <v>2297.1999999999998</v>
      </c>
      <c r="M18" s="31">
        <v>4.2696699999999996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3014.6</v>
      </c>
      <c r="D19" s="36">
        <v>3021.1333333333332</v>
      </c>
      <c r="E19" s="36">
        <v>2973.4666666666662</v>
      </c>
      <c r="F19" s="36">
        <v>2932.333333333333</v>
      </c>
      <c r="G19" s="36">
        <v>2884.6666666666661</v>
      </c>
      <c r="H19" s="36">
        <v>3062.2666666666664</v>
      </c>
      <c r="I19" s="36">
        <v>3109.9333333333334</v>
      </c>
      <c r="J19" s="36">
        <v>3151.0666666666666</v>
      </c>
      <c r="K19" s="31">
        <v>3068.8</v>
      </c>
      <c r="L19" s="31">
        <v>2980</v>
      </c>
      <c r="M19" s="31">
        <v>28.857060000000001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1683.4</v>
      </c>
      <c r="D20" s="36">
        <v>1695.8166666666666</v>
      </c>
      <c r="E20" s="36">
        <v>1666.6333333333332</v>
      </c>
      <c r="F20" s="36">
        <v>1649.8666666666666</v>
      </c>
      <c r="G20" s="36">
        <v>1620.6833333333332</v>
      </c>
      <c r="H20" s="36">
        <v>1712.5833333333333</v>
      </c>
      <c r="I20" s="36">
        <v>1741.7666666666667</v>
      </c>
      <c r="J20" s="36">
        <v>1758.5333333333333</v>
      </c>
      <c r="K20" s="31">
        <v>1725</v>
      </c>
      <c r="L20" s="31">
        <v>1679.05</v>
      </c>
      <c r="M20" s="31">
        <v>9.3953100000000003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1197.0999999999999</v>
      </c>
      <c r="D21" s="36">
        <v>1201.8333333333333</v>
      </c>
      <c r="E21" s="36">
        <v>1173.7666666666664</v>
      </c>
      <c r="F21" s="36">
        <v>1150.4333333333332</v>
      </c>
      <c r="G21" s="36">
        <v>1122.3666666666663</v>
      </c>
      <c r="H21" s="36">
        <v>1225.1666666666665</v>
      </c>
      <c r="I21" s="36">
        <v>1253.2333333333336</v>
      </c>
      <c r="J21" s="36">
        <v>1276.5666666666666</v>
      </c>
      <c r="K21" s="31">
        <v>1229.9000000000001</v>
      </c>
      <c r="L21" s="31">
        <v>1178.5</v>
      </c>
      <c r="M21" s="31">
        <v>147.01104000000001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539.75</v>
      </c>
      <c r="D22" s="36">
        <v>542.75</v>
      </c>
      <c r="E22" s="36">
        <v>532</v>
      </c>
      <c r="F22" s="36">
        <v>524.25</v>
      </c>
      <c r="G22" s="36">
        <v>513.5</v>
      </c>
      <c r="H22" s="36">
        <v>550.5</v>
      </c>
      <c r="I22" s="36">
        <v>561.25</v>
      </c>
      <c r="J22" s="36">
        <v>569</v>
      </c>
      <c r="K22" s="31">
        <v>553.5</v>
      </c>
      <c r="L22" s="31">
        <v>535</v>
      </c>
      <c r="M22" s="31">
        <v>12.137119999999999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1067.3499999999999</v>
      </c>
      <c r="D23" s="36">
        <v>1077.2333333333333</v>
      </c>
      <c r="E23" s="36">
        <v>1054.4666666666667</v>
      </c>
      <c r="F23" s="36">
        <v>1041.5833333333333</v>
      </c>
      <c r="G23" s="36">
        <v>1018.8166666666666</v>
      </c>
      <c r="H23" s="36">
        <v>1090.1166666666668</v>
      </c>
      <c r="I23" s="36">
        <v>1112.8833333333337</v>
      </c>
      <c r="J23" s="36">
        <v>1125.7666666666669</v>
      </c>
      <c r="K23" s="31">
        <v>1100</v>
      </c>
      <c r="L23" s="31">
        <v>1064.3499999999999</v>
      </c>
      <c r="M23" s="31">
        <v>21.51595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372.15</v>
      </c>
      <c r="D24" s="36">
        <v>373.84999999999997</v>
      </c>
      <c r="E24" s="36">
        <v>369.29999999999995</v>
      </c>
      <c r="F24" s="36">
        <v>366.45</v>
      </c>
      <c r="G24" s="36">
        <v>361.9</v>
      </c>
      <c r="H24" s="36">
        <v>376.69999999999993</v>
      </c>
      <c r="I24" s="36">
        <v>381.25</v>
      </c>
      <c r="J24" s="36">
        <v>384.09999999999991</v>
      </c>
      <c r="K24" s="31">
        <v>378.4</v>
      </c>
      <c r="L24" s="31">
        <v>371</v>
      </c>
      <c r="M24" s="31">
        <v>16.24709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175.15</v>
      </c>
      <c r="D25" s="36">
        <v>175.73333333333335</v>
      </c>
      <c r="E25" s="36">
        <v>174.01666666666671</v>
      </c>
      <c r="F25" s="36">
        <v>172.88333333333335</v>
      </c>
      <c r="G25" s="36">
        <v>171.16666666666671</v>
      </c>
      <c r="H25" s="36">
        <v>176.8666666666667</v>
      </c>
      <c r="I25" s="36">
        <v>178.58333333333334</v>
      </c>
      <c r="J25" s="36">
        <v>179.7166666666667</v>
      </c>
      <c r="K25" s="31">
        <v>177.45</v>
      </c>
      <c r="L25" s="31">
        <v>174.6</v>
      </c>
      <c r="M25" s="31">
        <v>43.645319999999998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229.45</v>
      </c>
      <c r="D26" s="36">
        <v>230.65</v>
      </c>
      <c r="E26" s="36">
        <v>226.85000000000002</v>
      </c>
      <c r="F26" s="36">
        <v>224.25000000000003</v>
      </c>
      <c r="G26" s="36">
        <v>220.45000000000005</v>
      </c>
      <c r="H26" s="36">
        <v>233.25</v>
      </c>
      <c r="I26" s="36">
        <v>237.05</v>
      </c>
      <c r="J26" s="36">
        <v>239.64999999999998</v>
      </c>
      <c r="K26" s="31">
        <v>234.45</v>
      </c>
      <c r="L26" s="31">
        <v>228.05</v>
      </c>
      <c r="M26" s="31">
        <v>31.55818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345.35</v>
      </c>
      <c r="D27" s="36">
        <v>344.48333333333335</v>
      </c>
      <c r="E27" s="36">
        <v>338.9666666666667</v>
      </c>
      <c r="F27" s="36">
        <v>332.58333333333337</v>
      </c>
      <c r="G27" s="36">
        <v>327.06666666666672</v>
      </c>
      <c r="H27" s="36">
        <v>350.86666666666667</v>
      </c>
      <c r="I27" s="36">
        <v>356.38333333333333</v>
      </c>
      <c r="J27" s="36">
        <v>362.76666666666665</v>
      </c>
      <c r="K27" s="31">
        <v>350</v>
      </c>
      <c r="L27" s="31">
        <v>338.1</v>
      </c>
      <c r="M27" s="31">
        <v>9.0017300000000002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896.25</v>
      </c>
      <c r="D28" s="36">
        <v>909.01666666666677</v>
      </c>
      <c r="E28" s="36">
        <v>880.23333333333358</v>
      </c>
      <c r="F28" s="36">
        <v>864.21666666666681</v>
      </c>
      <c r="G28" s="36">
        <v>835.43333333333362</v>
      </c>
      <c r="H28" s="36">
        <v>925.03333333333353</v>
      </c>
      <c r="I28" s="36">
        <v>953.81666666666661</v>
      </c>
      <c r="J28" s="36">
        <v>969.83333333333348</v>
      </c>
      <c r="K28" s="31">
        <v>937.8</v>
      </c>
      <c r="L28" s="31">
        <v>893</v>
      </c>
      <c r="M28" s="31">
        <v>4.4005400000000003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1269.55</v>
      </c>
      <c r="D29" s="36">
        <v>1275.8</v>
      </c>
      <c r="E29" s="36">
        <v>1243.75</v>
      </c>
      <c r="F29" s="36">
        <v>1217.95</v>
      </c>
      <c r="G29" s="36">
        <v>1185.9000000000001</v>
      </c>
      <c r="H29" s="36">
        <v>1301.5999999999999</v>
      </c>
      <c r="I29" s="36">
        <v>1333.6499999999996</v>
      </c>
      <c r="J29" s="36">
        <v>1359.4499999999998</v>
      </c>
      <c r="K29" s="31">
        <v>1307.8499999999999</v>
      </c>
      <c r="L29" s="31">
        <v>1250</v>
      </c>
      <c r="M29" s="31">
        <v>2.7869999999999999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3626.2</v>
      </c>
      <c r="D30" s="36">
        <v>3630.5500000000006</v>
      </c>
      <c r="E30" s="36">
        <v>3597.2000000000012</v>
      </c>
      <c r="F30" s="36">
        <v>3568.2000000000007</v>
      </c>
      <c r="G30" s="36">
        <v>3534.8500000000013</v>
      </c>
      <c r="H30" s="36">
        <v>3659.5500000000011</v>
      </c>
      <c r="I30" s="36">
        <v>3692.9000000000005</v>
      </c>
      <c r="J30" s="36">
        <v>3721.900000000001</v>
      </c>
      <c r="K30" s="31">
        <v>3663.9</v>
      </c>
      <c r="L30" s="31">
        <v>3601.55</v>
      </c>
      <c r="M30" s="31">
        <v>0.22444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2159.1</v>
      </c>
      <c r="D31" s="36">
        <v>2178.0166666666669</v>
      </c>
      <c r="E31" s="36">
        <v>2118.8833333333337</v>
      </c>
      <c r="F31" s="36">
        <v>2078.666666666667</v>
      </c>
      <c r="G31" s="36">
        <v>2019.5333333333338</v>
      </c>
      <c r="H31" s="36">
        <v>2218.2333333333336</v>
      </c>
      <c r="I31" s="36">
        <v>2277.3666666666668</v>
      </c>
      <c r="J31" s="36">
        <v>2317.5833333333335</v>
      </c>
      <c r="K31" s="31">
        <v>2237.15</v>
      </c>
      <c r="L31" s="31">
        <v>2137.8000000000002</v>
      </c>
      <c r="M31" s="31">
        <v>0.96316000000000002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803.65</v>
      </c>
      <c r="D32" s="36">
        <v>802.54999999999984</v>
      </c>
      <c r="E32" s="36">
        <v>794.04999999999973</v>
      </c>
      <c r="F32" s="36">
        <v>784.44999999999993</v>
      </c>
      <c r="G32" s="36">
        <v>775.94999999999982</v>
      </c>
      <c r="H32" s="36">
        <v>812.14999999999964</v>
      </c>
      <c r="I32" s="36">
        <v>820.64999999999986</v>
      </c>
      <c r="J32" s="36">
        <v>830.24999999999955</v>
      </c>
      <c r="K32" s="31">
        <v>811.05</v>
      </c>
      <c r="L32" s="31">
        <v>792.95</v>
      </c>
      <c r="M32" s="31">
        <v>0.90722000000000003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5178.55</v>
      </c>
      <c r="D33" s="36">
        <v>5204.2666666666664</v>
      </c>
      <c r="E33" s="36">
        <v>5139.833333333333</v>
      </c>
      <c r="F33" s="36">
        <v>5101.1166666666668</v>
      </c>
      <c r="G33" s="36">
        <v>5036.6833333333334</v>
      </c>
      <c r="H33" s="36">
        <v>5242.9833333333327</v>
      </c>
      <c r="I33" s="36">
        <v>5307.416666666667</v>
      </c>
      <c r="J33" s="36">
        <v>5346.1333333333323</v>
      </c>
      <c r="K33" s="31">
        <v>5268.7</v>
      </c>
      <c r="L33" s="31">
        <v>5165.55</v>
      </c>
      <c r="M33" s="31">
        <v>1.59805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2549.8000000000002</v>
      </c>
      <c r="D34" s="36">
        <v>2558.35</v>
      </c>
      <c r="E34" s="36">
        <v>2514</v>
      </c>
      <c r="F34" s="36">
        <v>2478.2000000000003</v>
      </c>
      <c r="G34" s="36">
        <v>2433.8500000000004</v>
      </c>
      <c r="H34" s="36">
        <v>2594.1499999999996</v>
      </c>
      <c r="I34" s="36">
        <v>2638.4999999999991</v>
      </c>
      <c r="J34" s="36">
        <v>2674.2999999999993</v>
      </c>
      <c r="K34" s="31">
        <v>2602.6999999999998</v>
      </c>
      <c r="L34" s="31">
        <v>2522.5500000000002</v>
      </c>
      <c r="M34" s="31">
        <v>0.68189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814.7</v>
      </c>
      <c r="D35" s="36">
        <v>820.5</v>
      </c>
      <c r="E35" s="36">
        <v>804.7</v>
      </c>
      <c r="F35" s="36">
        <v>794.7</v>
      </c>
      <c r="G35" s="36">
        <v>778.90000000000009</v>
      </c>
      <c r="H35" s="36">
        <v>830.5</v>
      </c>
      <c r="I35" s="36">
        <v>846.3</v>
      </c>
      <c r="J35" s="36">
        <v>856.3</v>
      </c>
      <c r="K35" s="31">
        <v>836.3</v>
      </c>
      <c r="L35" s="31">
        <v>810.5</v>
      </c>
      <c r="M35" s="31">
        <v>3.2340599999999999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3400.05</v>
      </c>
      <c r="D36" s="36">
        <v>3383.2333333333336</v>
      </c>
      <c r="E36" s="36">
        <v>3330.8666666666672</v>
      </c>
      <c r="F36" s="36">
        <v>3261.6833333333338</v>
      </c>
      <c r="G36" s="36">
        <v>3209.3166666666675</v>
      </c>
      <c r="H36" s="36">
        <v>3452.416666666667</v>
      </c>
      <c r="I36" s="36">
        <v>3504.7833333333338</v>
      </c>
      <c r="J36" s="36">
        <v>3573.9666666666667</v>
      </c>
      <c r="K36" s="31">
        <v>3435.6</v>
      </c>
      <c r="L36" s="31">
        <v>3314.05</v>
      </c>
      <c r="M36" s="31">
        <v>1.91161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525.20000000000005</v>
      </c>
      <c r="D37" s="36">
        <v>529.08333333333337</v>
      </c>
      <c r="E37" s="36">
        <v>519.36666666666679</v>
      </c>
      <c r="F37" s="36">
        <v>513.53333333333342</v>
      </c>
      <c r="G37" s="36">
        <v>503.81666666666683</v>
      </c>
      <c r="H37" s="36">
        <v>534.91666666666674</v>
      </c>
      <c r="I37" s="36">
        <v>544.63333333333321</v>
      </c>
      <c r="J37" s="36">
        <v>550.4666666666667</v>
      </c>
      <c r="K37" s="31">
        <v>538.79999999999995</v>
      </c>
      <c r="L37" s="31">
        <v>523.25</v>
      </c>
      <c r="M37" s="31">
        <v>27.416830000000001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3762.6</v>
      </c>
      <c r="D38" s="36">
        <v>3783.7166666666672</v>
      </c>
      <c r="E38" s="36">
        <v>3671.4333333333343</v>
      </c>
      <c r="F38" s="36">
        <v>3580.2666666666673</v>
      </c>
      <c r="G38" s="36">
        <v>3467.9833333333345</v>
      </c>
      <c r="H38" s="36">
        <v>3874.8833333333341</v>
      </c>
      <c r="I38" s="36">
        <v>3987.166666666667</v>
      </c>
      <c r="J38" s="36">
        <v>4078.3333333333339</v>
      </c>
      <c r="K38" s="31">
        <v>3896</v>
      </c>
      <c r="L38" s="31">
        <v>3692.55</v>
      </c>
      <c r="M38" s="31">
        <v>4.3293699999999999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1018.35</v>
      </c>
      <c r="D39" s="36">
        <v>1025.1166666666666</v>
      </c>
      <c r="E39" s="36">
        <v>993.23333333333312</v>
      </c>
      <c r="F39" s="36">
        <v>968.11666666666656</v>
      </c>
      <c r="G39" s="36">
        <v>936.23333333333312</v>
      </c>
      <c r="H39" s="36">
        <v>1050.2333333333331</v>
      </c>
      <c r="I39" s="36">
        <v>1082.1166666666668</v>
      </c>
      <c r="J39" s="36">
        <v>1107.2333333333331</v>
      </c>
      <c r="K39" s="31">
        <v>1057</v>
      </c>
      <c r="L39" s="31">
        <v>1000</v>
      </c>
      <c r="M39" s="31">
        <v>1.5892599999999999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5804.85</v>
      </c>
      <c r="D40" s="36">
        <v>5884.95</v>
      </c>
      <c r="E40" s="36">
        <v>5696.9</v>
      </c>
      <c r="F40" s="36">
        <v>5588.95</v>
      </c>
      <c r="G40" s="36">
        <v>5400.9</v>
      </c>
      <c r="H40" s="36">
        <v>5992.9</v>
      </c>
      <c r="I40" s="36">
        <v>6180.9500000000007</v>
      </c>
      <c r="J40" s="36">
        <v>6288.9</v>
      </c>
      <c r="K40" s="31">
        <v>6073</v>
      </c>
      <c r="L40" s="31">
        <v>5777</v>
      </c>
      <c r="M40" s="31">
        <v>1.2925800000000001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1540.15</v>
      </c>
      <c r="D41" s="36">
        <v>1531</v>
      </c>
      <c r="E41" s="36">
        <v>1517</v>
      </c>
      <c r="F41" s="36">
        <v>1493.85</v>
      </c>
      <c r="G41" s="36">
        <v>1479.85</v>
      </c>
      <c r="H41" s="36">
        <v>1554.15</v>
      </c>
      <c r="I41" s="36">
        <v>1568.15</v>
      </c>
      <c r="J41" s="36">
        <v>1591.3000000000002</v>
      </c>
      <c r="K41" s="31">
        <v>1545</v>
      </c>
      <c r="L41" s="31">
        <v>1507.85</v>
      </c>
      <c r="M41" s="31">
        <v>8.1831899999999997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5797.65</v>
      </c>
      <c r="D42" s="36">
        <v>5773.7833333333328</v>
      </c>
      <c r="E42" s="36">
        <v>5698.5666666666657</v>
      </c>
      <c r="F42" s="36">
        <v>5599.4833333333327</v>
      </c>
      <c r="G42" s="36">
        <v>5524.2666666666655</v>
      </c>
      <c r="H42" s="36">
        <v>5872.8666666666659</v>
      </c>
      <c r="I42" s="36">
        <v>5948.083333333333</v>
      </c>
      <c r="J42" s="36">
        <v>6047.1666666666661</v>
      </c>
      <c r="K42" s="31">
        <v>5849</v>
      </c>
      <c r="L42" s="31">
        <v>5674.7</v>
      </c>
      <c r="M42" s="31">
        <v>3.2943699999999998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468.35</v>
      </c>
      <c r="D43" s="36">
        <v>465.8</v>
      </c>
      <c r="E43" s="36">
        <v>460.6</v>
      </c>
      <c r="F43" s="36">
        <v>452.85</v>
      </c>
      <c r="G43" s="36">
        <v>447.65000000000003</v>
      </c>
      <c r="H43" s="36">
        <v>473.55</v>
      </c>
      <c r="I43" s="36">
        <v>478.74999999999994</v>
      </c>
      <c r="J43" s="36">
        <v>486.5</v>
      </c>
      <c r="K43" s="31">
        <v>471</v>
      </c>
      <c r="L43" s="31">
        <v>458.05</v>
      </c>
      <c r="M43" s="31">
        <v>43.954799999999999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325.55</v>
      </c>
      <c r="D44" s="36">
        <v>326.13333333333338</v>
      </c>
      <c r="E44" s="36">
        <v>322.96666666666675</v>
      </c>
      <c r="F44" s="36">
        <v>320.38333333333338</v>
      </c>
      <c r="G44" s="36">
        <v>317.21666666666675</v>
      </c>
      <c r="H44" s="36">
        <v>328.71666666666675</v>
      </c>
      <c r="I44" s="36">
        <v>331.88333333333338</v>
      </c>
      <c r="J44" s="36">
        <v>334.46666666666675</v>
      </c>
      <c r="K44" s="31">
        <v>329.3</v>
      </c>
      <c r="L44" s="31">
        <v>323.55</v>
      </c>
      <c r="M44" s="31">
        <v>1.5069399999999999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625.1</v>
      </c>
      <c r="D45" s="36">
        <v>627.04999999999995</v>
      </c>
      <c r="E45" s="36">
        <v>609.59999999999991</v>
      </c>
      <c r="F45" s="36">
        <v>594.09999999999991</v>
      </c>
      <c r="G45" s="36">
        <v>576.64999999999986</v>
      </c>
      <c r="H45" s="36">
        <v>642.54999999999995</v>
      </c>
      <c r="I45" s="36">
        <v>660</v>
      </c>
      <c r="J45" s="36">
        <v>675.5</v>
      </c>
      <c r="K45" s="31">
        <v>644.5</v>
      </c>
      <c r="L45" s="31">
        <v>611.54999999999995</v>
      </c>
      <c r="M45" s="31">
        <v>3.93072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551.85</v>
      </c>
      <c r="D46" s="36">
        <v>556.05000000000007</v>
      </c>
      <c r="E46" s="36">
        <v>546.00000000000011</v>
      </c>
      <c r="F46" s="36">
        <v>540.15000000000009</v>
      </c>
      <c r="G46" s="36">
        <v>530.10000000000014</v>
      </c>
      <c r="H46" s="36">
        <v>561.90000000000009</v>
      </c>
      <c r="I46" s="36">
        <v>571.95000000000005</v>
      </c>
      <c r="J46" s="36">
        <v>577.80000000000007</v>
      </c>
      <c r="K46" s="31">
        <v>566.1</v>
      </c>
      <c r="L46" s="31">
        <v>550.20000000000005</v>
      </c>
      <c r="M46" s="31">
        <v>1.7655400000000001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177.3</v>
      </c>
      <c r="D47" s="36">
        <v>178.25</v>
      </c>
      <c r="E47" s="36">
        <v>176</v>
      </c>
      <c r="F47" s="36">
        <v>174.7</v>
      </c>
      <c r="G47" s="36">
        <v>172.45</v>
      </c>
      <c r="H47" s="36">
        <v>179.55</v>
      </c>
      <c r="I47" s="36">
        <v>181.8</v>
      </c>
      <c r="J47" s="36">
        <v>183.10000000000002</v>
      </c>
      <c r="K47" s="31">
        <v>180.5</v>
      </c>
      <c r="L47" s="31">
        <v>176.95</v>
      </c>
      <c r="M47" s="31">
        <v>65.905590000000004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3267.5</v>
      </c>
      <c r="D48" s="36">
        <v>3281.5833333333335</v>
      </c>
      <c r="E48" s="36">
        <v>3248.166666666667</v>
      </c>
      <c r="F48" s="36">
        <v>3228.8333333333335</v>
      </c>
      <c r="G48" s="36">
        <v>3195.416666666667</v>
      </c>
      <c r="H48" s="36">
        <v>3300.916666666667</v>
      </c>
      <c r="I48" s="36">
        <v>3334.3333333333339</v>
      </c>
      <c r="J48" s="36">
        <v>3353.666666666667</v>
      </c>
      <c r="K48" s="31">
        <v>3315</v>
      </c>
      <c r="L48" s="31">
        <v>3262.25</v>
      </c>
      <c r="M48" s="31">
        <v>6.7070400000000001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408.95</v>
      </c>
      <c r="D49" s="36">
        <v>409.91666666666669</v>
      </c>
      <c r="E49" s="36">
        <v>406.63333333333338</v>
      </c>
      <c r="F49" s="36">
        <v>404.31666666666672</v>
      </c>
      <c r="G49" s="36">
        <v>401.03333333333342</v>
      </c>
      <c r="H49" s="36">
        <v>412.23333333333335</v>
      </c>
      <c r="I49" s="36">
        <v>415.51666666666665</v>
      </c>
      <c r="J49" s="36">
        <v>417.83333333333331</v>
      </c>
      <c r="K49" s="31">
        <v>413.2</v>
      </c>
      <c r="L49" s="31">
        <v>407.6</v>
      </c>
      <c r="M49" s="31">
        <v>0.96892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1822.2</v>
      </c>
      <c r="D50" s="36">
        <v>1822.4833333333333</v>
      </c>
      <c r="E50" s="36">
        <v>1809.7166666666667</v>
      </c>
      <c r="F50" s="36">
        <v>1797.2333333333333</v>
      </c>
      <c r="G50" s="36">
        <v>1784.4666666666667</v>
      </c>
      <c r="H50" s="36">
        <v>1834.9666666666667</v>
      </c>
      <c r="I50" s="36">
        <v>1847.7333333333336</v>
      </c>
      <c r="J50" s="36">
        <v>1860.2166666666667</v>
      </c>
      <c r="K50" s="31">
        <v>1835.25</v>
      </c>
      <c r="L50" s="31">
        <v>1810</v>
      </c>
      <c r="M50" s="31">
        <v>5.6237700000000004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6804.1</v>
      </c>
      <c r="D51" s="36">
        <v>6836.8499999999995</v>
      </c>
      <c r="E51" s="36">
        <v>6748.6999999999989</v>
      </c>
      <c r="F51" s="36">
        <v>6693.2999999999993</v>
      </c>
      <c r="G51" s="36">
        <v>6605.1499999999987</v>
      </c>
      <c r="H51" s="36">
        <v>6892.2499999999991</v>
      </c>
      <c r="I51" s="36">
        <v>6980.3999999999987</v>
      </c>
      <c r="J51" s="36">
        <v>7035.7999999999993</v>
      </c>
      <c r="K51" s="31">
        <v>6925</v>
      </c>
      <c r="L51" s="31">
        <v>6781.45</v>
      </c>
      <c r="M51" s="31">
        <v>0.33715000000000001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777.3</v>
      </c>
      <c r="D52" s="36">
        <v>788.56666666666661</v>
      </c>
      <c r="E52" s="36">
        <v>763.73333333333323</v>
      </c>
      <c r="F52" s="36">
        <v>750.16666666666663</v>
      </c>
      <c r="G52" s="36">
        <v>725.33333333333326</v>
      </c>
      <c r="H52" s="36">
        <v>802.13333333333321</v>
      </c>
      <c r="I52" s="36">
        <v>826.9666666666667</v>
      </c>
      <c r="J52" s="36">
        <v>840.53333333333319</v>
      </c>
      <c r="K52" s="31">
        <v>813.4</v>
      </c>
      <c r="L52" s="31">
        <v>775</v>
      </c>
      <c r="M52" s="31">
        <v>27.050360000000001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1119.5999999999999</v>
      </c>
      <c r="D53" s="36">
        <v>1122.0833333333333</v>
      </c>
      <c r="E53" s="36">
        <v>1114.1666666666665</v>
      </c>
      <c r="F53" s="36">
        <v>1108.7333333333333</v>
      </c>
      <c r="G53" s="36">
        <v>1100.8166666666666</v>
      </c>
      <c r="H53" s="36">
        <v>1127.5166666666664</v>
      </c>
      <c r="I53" s="36">
        <v>1135.4333333333329</v>
      </c>
      <c r="J53" s="36">
        <v>1140.8666666666663</v>
      </c>
      <c r="K53" s="31">
        <v>1130</v>
      </c>
      <c r="L53" s="31">
        <v>1116.6500000000001</v>
      </c>
      <c r="M53" s="31">
        <v>13.37843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433.15</v>
      </c>
      <c r="D54" s="36">
        <v>435.55</v>
      </c>
      <c r="E54" s="36">
        <v>426.1</v>
      </c>
      <c r="F54" s="36">
        <v>419.05</v>
      </c>
      <c r="G54" s="36">
        <v>409.6</v>
      </c>
      <c r="H54" s="36">
        <v>442.6</v>
      </c>
      <c r="I54" s="36">
        <v>452.04999999999995</v>
      </c>
      <c r="J54" s="36">
        <v>459.1</v>
      </c>
      <c r="K54" s="31">
        <v>445</v>
      </c>
      <c r="L54" s="31">
        <v>428.5</v>
      </c>
      <c r="M54" s="31">
        <v>2.1232099999999998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3810.75</v>
      </c>
      <c r="D55" s="36">
        <v>3815.9166666666665</v>
      </c>
      <c r="E55" s="36">
        <v>3781.833333333333</v>
      </c>
      <c r="F55" s="36">
        <v>3752.9166666666665</v>
      </c>
      <c r="G55" s="36">
        <v>3718.833333333333</v>
      </c>
      <c r="H55" s="36">
        <v>3844.833333333333</v>
      </c>
      <c r="I55" s="36">
        <v>3878.9166666666661</v>
      </c>
      <c r="J55" s="36">
        <v>3907.833333333333</v>
      </c>
      <c r="K55" s="31">
        <v>3850</v>
      </c>
      <c r="L55" s="31">
        <v>3787</v>
      </c>
      <c r="M55" s="31">
        <v>4.4068800000000001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1116.55</v>
      </c>
      <c r="D56" s="36">
        <v>1121.4833333333333</v>
      </c>
      <c r="E56" s="36">
        <v>1107.4166666666667</v>
      </c>
      <c r="F56" s="36">
        <v>1098.2833333333333</v>
      </c>
      <c r="G56" s="36">
        <v>1084.2166666666667</v>
      </c>
      <c r="H56" s="36">
        <v>1130.6166666666668</v>
      </c>
      <c r="I56" s="36">
        <v>1144.6833333333334</v>
      </c>
      <c r="J56" s="36">
        <v>1153.8166666666668</v>
      </c>
      <c r="K56" s="31">
        <v>1135.55</v>
      </c>
      <c r="L56" s="31">
        <v>1112.3499999999999</v>
      </c>
      <c r="M56" s="31">
        <v>63.593620000000001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7093.9</v>
      </c>
      <c r="D57" s="36">
        <v>7189.5999999999995</v>
      </c>
      <c r="E57" s="36">
        <v>6980.1999999999989</v>
      </c>
      <c r="F57" s="36">
        <v>6866.4999999999991</v>
      </c>
      <c r="G57" s="36">
        <v>6657.0999999999985</v>
      </c>
      <c r="H57" s="36">
        <v>7303.2999999999993</v>
      </c>
      <c r="I57" s="36">
        <v>7512.6999999999989</v>
      </c>
      <c r="J57" s="36">
        <v>7626.4</v>
      </c>
      <c r="K57" s="31">
        <v>7399</v>
      </c>
      <c r="L57" s="31">
        <v>7075.9</v>
      </c>
      <c r="M57" s="31">
        <v>21.259080000000001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7725.45</v>
      </c>
      <c r="D58" s="36">
        <v>7744.4833333333336</v>
      </c>
      <c r="E58" s="36">
        <v>7678.9666666666672</v>
      </c>
      <c r="F58" s="36">
        <v>7632.4833333333336</v>
      </c>
      <c r="G58" s="36">
        <v>7566.9666666666672</v>
      </c>
      <c r="H58" s="36">
        <v>7790.9666666666672</v>
      </c>
      <c r="I58" s="36">
        <v>7856.4833333333336</v>
      </c>
      <c r="J58" s="36">
        <v>7902.9666666666672</v>
      </c>
      <c r="K58" s="31">
        <v>7810</v>
      </c>
      <c r="L58" s="31">
        <v>7698</v>
      </c>
      <c r="M58" s="31">
        <v>12.470829999999999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1682.45</v>
      </c>
      <c r="D59" s="36">
        <v>1690.5833333333333</v>
      </c>
      <c r="E59" s="36">
        <v>1666.1666666666665</v>
      </c>
      <c r="F59" s="36">
        <v>1649.8833333333332</v>
      </c>
      <c r="G59" s="36">
        <v>1625.4666666666665</v>
      </c>
      <c r="H59" s="36">
        <v>1706.8666666666666</v>
      </c>
      <c r="I59" s="36">
        <v>1731.2833333333331</v>
      </c>
      <c r="J59" s="36">
        <v>1747.5666666666666</v>
      </c>
      <c r="K59" s="31">
        <v>1715</v>
      </c>
      <c r="L59" s="31">
        <v>1674.3</v>
      </c>
      <c r="M59" s="31">
        <v>12.35008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8008.35</v>
      </c>
      <c r="D60" s="36">
        <v>8095.4333333333343</v>
      </c>
      <c r="E60" s="36">
        <v>7877.9166666666679</v>
      </c>
      <c r="F60" s="36">
        <v>7747.4833333333336</v>
      </c>
      <c r="G60" s="36">
        <v>7529.9666666666672</v>
      </c>
      <c r="H60" s="36">
        <v>8225.8666666666686</v>
      </c>
      <c r="I60" s="36">
        <v>8443.383333333335</v>
      </c>
      <c r="J60" s="36">
        <v>8573.8166666666693</v>
      </c>
      <c r="K60" s="31">
        <v>8312.9500000000007</v>
      </c>
      <c r="L60" s="31">
        <v>7965</v>
      </c>
      <c r="M60" s="31">
        <v>0.38473000000000002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2526.9</v>
      </c>
      <c r="D61" s="36">
        <v>2555.9166666666665</v>
      </c>
      <c r="E61" s="36">
        <v>2481.333333333333</v>
      </c>
      <c r="F61" s="36">
        <v>2435.7666666666664</v>
      </c>
      <c r="G61" s="36">
        <v>2361.1833333333329</v>
      </c>
      <c r="H61" s="36">
        <v>2601.4833333333331</v>
      </c>
      <c r="I61" s="36">
        <v>2676.0666666666662</v>
      </c>
      <c r="J61" s="36">
        <v>2721.6333333333332</v>
      </c>
      <c r="K61" s="31">
        <v>2630.5</v>
      </c>
      <c r="L61" s="31">
        <v>2510.35</v>
      </c>
      <c r="M61" s="31">
        <v>0.91239999999999999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2623.5</v>
      </c>
      <c r="D62" s="36">
        <v>2605.8166666666666</v>
      </c>
      <c r="E62" s="36">
        <v>2567.6833333333334</v>
      </c>
      <c r="F62" s="36">
        <v>2511.8666666666668</v>
      </c>
      <c r="G62" s="36">
        <v>2473.7333333333336</v>
      </c>
      <c r="H62" s="36">
        <v>2661.6333333333332</v>
      </c>
      <c r="I62" s="36">
        <v>2699.7666666666664</v>
      </c>
      <c r="J62" s="36">
        <v>2755.583333333333</v>
      </c>
      <c r="K62" s="31">
        <v>2643.95</v>
      </c>
      <c r="L62" s="31">
        <v>2550</v>
      </c>
      <c r="M62" s="31">
        <v>3.7505000000000002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397.35</v>
      </c>
      <c r="D63" s="36">
        <v>398.7833333333333</v>
      </c>
      <c r="E63" s="36">
        <v>392.56666666666661</v>
      </c>
      <c r="F63" s="36">
        <v>387.7833333333333</v>
      </c>
      <c r="G63" s="36">
        <v>381.56666666666661</v>
      </c>
      <c r="H63" s="36">
        <v>403.56666666666661</v>
      </c>
      <c r="I63" s="36">
        <v>409.7833333333333</v>
      </c>
      <c r="J63" s="36">
        <v>414.56666666666661</v>
      </c>
      <c r="K63" s="31">
        <v>405</v>
      </c>
      <c r="L63" s="31">
        <v>394</v>
      </c>
      <c r="M63" s="31">
        <v>21.06427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234.9</v>
      </c>
      <c r="D64" s="36">
        <v>236.1</v>
      </c>
      <c r="E64" s="36">
        <v>231.7</v>
      </c>
      <c r="F64" s="36">
        <v>228.5</v>
      </c>
      <c r="G64" s="36">
        <v>224.1</v>
      </c>
      <c r="H64" s="36">
        <v>239.29999999999998</v>
      </c>
      <c r="I64" s="36">
        <v>243.70000000000002</v>
      </c>
      <c r="J64" s="36">
        <v>246.89999999999998</v>
      </c>
      <c r="K64" s="31">
        <v>240.5</v>
      </c>
      <c r="L64" s="31">
        <v>232.9</v>
      </c>
      <c r="M64" s="31">
        <v>238.64691999999999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223.2</v>
      </c>
      <c r="D65" s="36">
        <v>224.41666666666666</v>
      </c>
      <c r="E65" s="36">
        <v>221.48333333333332</v>
      </c>
      <c r="F65" s="36">
        <v>219.76666666666665</v>
      </c>
      <c r="G65" s="36">
        <v>216.83333333333331</v>
      </c>
      <c r="H65" s="36">
        <v>226.13333333333333</v>
      </c>
      <c r="I65" s="36">
        <v>229.06666666666666</v>
      </c>
      <c r="J65" s="36">
        <v>230.78333333333333</v>
      </c>
      <c r="K65" s="31">
        <v>227.35</v>
      </c>
      <c r="L65" s="31">
        <v>222.7</v>
      </c>
      <c r="M65" s="31">
        <v>134.20799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118.8</v>
      </c>
      <c r="D66" s="36">
        <v>119.01666666666667</v>
      </c>
      <c r="E66" s="36">
        <v>117.83333333333333</v>
      </c>
      <c r="F66" s="36">
        <v>116.86666666666666</v>
      </c>
      <c r="G66" s="36">
        <v>115.68333333333332</v>
      </c>
      <c r="H66" s="36">
        <v>119.98333333333333</v>
      </c>
      <c r="I66" s="36">
        <v>121.16666666666667</v>
      </c>
      <c r="J66" s="36">
        <v>122.13333333333334</v>
      </c>
      <c r="K66" s="31">
        <v>120.2</v>
      </c>
      <c r="L66" s="31">
        <v>118.05</v>
      </c>
      <c r="M66" s="31">
        <v>137.42428000000001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45.9</v>
      </c>
      <c r="D67" s="36">
        <v>45.983333333333327</v>
      </c>
      <c r="E67" s="36">
        <v>45.466666666666654</v>
      </c>
      <c r="F67" s="36">
        <v>45.033333333333324</v>
      </c>
      <c r="G67" s="36">
        <v>44.516666666666652</v>
      </c>
      <c r="H67" s="36">
        <v>46.416666666666657</v>
      </c>
      <c r="I67" s="36">
        <v>46.933333333333323</v>
      </c>
      <c r="J67" s="36">
        <v>47.36666666666666</v>
      </c>
      <c r="K67" s="31">
        <v>46.5</v>
      </c>
      <c r="L67" s="31">
        <v>45.55</v>
      </c>
      <c r="M67" s="31">
        <v>129.06380999999999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3056.6</v>
      </c>
      <c r="D68" s="36">
        <v>3039.5</v>
      </c>
      <c r="E68" s="36">
        <v>3014.2</v>
      </c>
      <c r="F68" s="36">
        <v>2971.7999999999997</v>
      </c>
      <c r="G68" s="36">
        <v>2946.4999999999995</v>
      </c>
      <c r="H68" s="36">
        <v>3081.9</v>
      </c>
      <c r="I68" s="36">
        <v>3107.2000000000003</v>
      </c>
      <c r="J68" s="36">
        <v>3149.6000000000004</v>
      </c>
      <c r="K68" s="31">
        <v>3064.8</v>
      </c>
      <c r="L68" s="31">
        <v>2997.1</v>
      </c>
      <c r="M68" s="31">
        <v>0.20233000000000001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1569.2</v>
      </c>
      <c r="D69" s="36">
        <v>1579.8833333333332</v>
      </c>
      <c r="E69" s="36">
        <v>1554.3166666666664</v>
      </c>
      <c r="F69" s="36">
        <v>1539.4333333333332</v>
      </c>
      <c r="G69" s="36">
        <v>1513.8666666666663</v>
      </c>
      <c r="H69" s="36">
        <v>1594.7666666666664</v>
      </c>
      <c r="I69" s="36">
        <v>1620.333333333333</v>
      </c>
      <c r="J69" s="36">
        <v>1635.2166666666665</v>
      </c>
      <c r="K69" s="31">
        <v>1605.45</v>
      </c>
      <c r="L69" s="31">
        <v>1565</v>
      </c>
      <c r="M69" s="31">
        <v>3.9935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5837.5</v>
      </c>
      <c r="D70" s="36">
        <v>5772.1833333333334</v>
      </c>
      <c r="E70" s="36">
        <v>5653.6166666666668</v>
      </c>
      <c r="F70" s="36">
        <v>5469.7333333333336</v>
      </c>
      <c r="G70" s="36">
        <v>5351.166666666667</v>
      </c>
      <c r="H70" s="36">
        <v>5956.0666666666666</v>
      </c>
      <c r="I70" s="36">
        <v>6074.6333333333341</v>
      </c>
      <c r="J70" s="36">
        <v>6258.5166666666664</v>
      </c>
      <c r="K70" s="31">
        <v>5890.75</v>
      </c>
      <c r="L70" s="31">
        <v>5588.3</v>
      </c>
      <c r="M70" s="31">
        <v>0.50922999999999996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3166.05</v>
      </c>
      <c r="D71" s="36">
        <v>3191.6166666666668</v>
      </c>
      <c r="E71" s="36">
        <v>3110.4333333333334</v>
      </c>
      <c r="F71" s="36">
        <v>3054.8166666666666</v>
      </c>
      <c r="G71" s="36">
        <v>2973.6333333333332</v>
      </c>
      <c r="H71" s="36">
        <v>3247.2333333333336</v>
      </c>
      <c r="I71" s="36">
        <v>3328.416666666667</v>
      </c>
      <c r="J71" s="36">
        <v>3384.0333333333338</v>
      </c>
      <c r="K71" s="31">
        <v>3272.8</v>
      </c>
      <c r="L71" s="31">
        <v>3136</v>
      </c>
      <c r="M71" s="31">
        <v>5.2869000000000002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587.9</v>
      </c>
      <c r="D72" s="36">
        <v>586.38333333333333</v>
      </c>
      <c r="E72" s="36">
        <v>582.76666666666665</v>
      </c>
      <c r="F72" s="36">
        <v>577.63333333333333</v>
      </c>
      <c r="G72" s="36">
        <v>574.01666666666665</v>
      </c>
      <c r="H72" s="36">
        <v>591.51666666666665</v>
      </c>
      <c r="I72" s="36">
        <v>595.13333333333321</v>
      </c>
      <c r="J72" s="36">
        <v>600.26666666666665</v>
      </c>
      <c r="K72" s="31">
        <v>590</v>
      </c>
      <c r="L72" s="31">
        <v>581.25</v>
      </c>
      <c r="M72" s="31">
        <v>6.5511999999999997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1741.8</v>
      </c>
      <c r="D73" s="36">
        <v>1739.1833333333334</v>
      </c>
      <c r="E73" s="36">
        <v>1723.3666666666668</v>
      </c>
      <c r="F73" s="36">
        <v>1704.9333333333334</v>
      </c>
      <c r="G73" s="36">
        <v>1689.1166666666668</v>
      </c>
      <c r="H73" s="36">
        <v>1757.6166666666668</v>
      </c>
      <c r="I73" s="36">
        <v>1773.4333333333334</v>
      </c>
      <c r="J73" s="36">
        <v>1791.8666666666668</v>
      </c>
      <c r="K73" s="31">
        <v>1755</v>
      </c>
      <c r="L73" s="31">
        <v>1720.75</v>
      </c>
      <c r="M73" s="31">
        <v>5.3710599999999999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184.65</v>
      </c>
      <c r="D74" s="36">
        <v>185.18333333333331</v>
      </c>
      <c r="E74" s="36">
        <v>183.66666666666663</v>
      </c>
      <c r="F74" s="36">
        <v>182.68333333333331</v>
      </c>
      <c r="G74" s="36">
        <v>181.16666666666663</v>
      </c>
      <c r="H74" s="36">
        <v>186.16666666666663</v>
      </c>
      <c r="I74" s="36">
        <v>187.68333333333334</v>
      </c>
      <c r="J74" s="36">
        <v>188.66666666666663</v>
      </c>
      <c r="K74" s="31">
        <v>186.7</v>
      </c>
      <c r="L74" s="31">
        <v>184.2</v>
      </c>
      <c r="M74" s="31">
        <v>115.50790000000001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1273.95</v>
      </c>
      <c r="D75" s="36">
        <v>1275.3166666666666</v>
      </c>
      <c r="E75" s="36">
        <v>1260.6333333333332</v>
      </c>
      <c r="F75" s="36">
        <v>1247.3166666666666</v>
      </c>
      <c r="G75" s="36">
        <v>1232.6333333333332</v>
      </c>
      <c r="H75" s="36">
        <v>1288.6333333333332</v>
      </c>
      <c r="I75" s="36">
        <v>1303.3166666666666</v>
      </c>
      <c r="J75" s="36">
        <v>1316.6333333333332</v>
      </c>
      <c r="K75" s="31">
        <v>1290</v>
      </c>
      <c r="L75" s="31">
        <v>1262</v>
      </c>
      <c r="M75" s="31">
        <v>11.87562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195.6</v>
      </c>
      <c r="D76" s="36">
        <v>196.53333333333333</v>
      </c>
      <c r="E76" s="36">
        <v>193.81666666666666</v>
      </c>
      <c r="F76" s="36">
        <v>192.03333333333333</v>
      </c>
      <c r="G76" s="36">
        <v>189.31666666666666</v>
      </c>
      <c r="H76" s="36">
        <v>198.31666666666666</v>
      </c>
      <c r="I76" s="36">
        <v>201.0333333333333</v>
      </c>
      <c r="J76" s="36">
        <v>202.81666666666666</v>
      </c>
      <c r="K76" s="31">
        <v>199.25</v>
      </c>
      <c r="L76" s="31">
        <v>194.75</v>
      </c>
      <c r="M76" s="31">
        <v>207.66773000000001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459.95</v>
      </c>
      <c r="D77" s="36">
        <v>459.7833333333333</v>
      </c>
      <c r="E77" s="36">
        <v>455.81666666666661</v>
      </c>
      <c r="F77" s="36">
        <v>451.68333333333328</v>
      </c>
      <c r="G77" s="36">
        <v>447.71666666666658</v>
      </c>
      <c r="H77" s="36">
        <v>463.91666666666663</v>
      </c>
      <c r="I77" s="36">
        <v>467.88333333333333</v>
      </c>
      <c r="J77" s="36">
        <v>472.01666666666665</v>
      </c>
      <c r="K77" s="31">
        <v>463.75</v>
      </c>
      <c r="L77" s="31">
        <v>455.65</v>
      </c>
      <c r="M77" s="31">
        <v>61.506450000000001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1064.5</v>
      </c>
      <c r="D78" s="36">
        <v>1060.1499999999999</v>
      </c>
      <c r="E78" s="36">
        <v>1052.3999999999996</v>
      </c>
      <c r="F78" s="36">
        <v>1040.2999999999997</v>
      </c>
      <c r="G78" s="36">
        <v>1032.5499999999995</v>
      </c>
      <c r="H78" s="36">
        <v>1072.2499999999998</v>
      </c>
      <c r="I78" s="36">
        <v>1080.0000000000002</v>
      </c>
      <c r="J78" s="36">
        <v>1092.0999999999999</v>
      </c>
      <c r="K78" s="31">
        <v>1067.9000000000001</v>
      </c>
      <c r="L78" s="31">
        <v>1048.05</v>
      </c>
      <c r="M78" s="31">
        <v>33.71125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574.1</v>
      </c>
      <c r="D79" s="36">
        <v>577.81666666666672</v>
      </c>
      <c r="E79" s="36">
        <v>567.83333333333348</v>
      </c>
      <c r="F79" s="36">
        <v>561.56666666666672</v>
      </c>
      <c r="G79" s="36">
        <v>551.58333333333348</v>
      </c>
      <c r="H79" s="36">
        <v>584.08333333333348</v>
      </c>
      <c r="I79" s="36">
        <v>594.06666666666683</v>
      </c>
      <c r="J79" s="36">
        <v>600.33333333333348</v>
      </c>
      <c r="K79" s="31">
        <v>587.79999999999995</v>
      </c>
      <c r="L79" s="31">
        <v>571.54999999999995</v>
      </c>
      <c r="M79" s="31">
        <v>2.7055699999999998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281.2</v>
      </c>
      <c r="D80" s="36">
        <v>282.83333333333331</v>
      </c>
      <c r="E80" s="36">
        <v>278.86666666666662</v>
      </c>
      <c r="F80" s="36">
        <v>276.5333333333333</v>
      </c>
      <c r="G80" s="36">
        <v>272.56666666666661</v>
      </c>
      <c r="H80" s="36">
        <v>285.16666666666663</v>
      </c>
      <c r="I80" s="36">
        <v>289.13333333333333</v>
      </c>
      <c r="J80" s="36">
        <v>291.46666666666664</v>
      </c>
      <c r="K80" s="31">
        <v>286.8</v>
      </c>
      <c r="L80" s="31">
        <v>280.5</v>
      </c>
      <c r="M80" s="31">
        <v>31.05303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1450</v>
      </c>
      <c r="D81" s="36">
        <v>1443.8666666666668</v>
      </c>
      <c r="E81" s="36">
        <v>1431.7333333333336</v>
      </c>
      <c r="F81" s="36">
        <v>1413.4666666666667</v>
      </c>
      <c r="G81" s="36">
        <v>1401.3333333333335</v>
      </c>
      <c r="H81" s="36">
        <v>1462.1333333333337</v>
      </c>
      <c r="I81" s="36">
        <v>1474.2666666666669</v>
      </c>
      <c r="J81" s="36">
        <v>1492.5333333333338</v>
      </c>
      <c r="K81" s="31">
        <v>1456</v>
      </c>
      <c r="L81" s="31">
        <v>1425.6</v>
      </c>
      <c r="M81" s="31">
        <v>0.50007000000000001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719.75</v>
      </c>
      <c r="D82" s="36">
        <v>722.2166666666667</v>
      </c>
      <c r="E82" s="36">
        <v>713.53333333333342</v>
      </c>
      <c r="F82" s="36">
        <v>707.31666666666672</v>
      </c>
      <c r="G82" s="36">
        <v>698.63333333333344</v>
      </c>
      <c r="H82" s="36">
        <v>728.43333333333339</v>
      </c>
      <c r="I82" s="36">
        <v>737.11666666666679</v>
      </c>
      <c r="J82" s="36">
        <v>743.33333333333337</v>
      </c>
      <c r="K82" s="31">
        <v>730.9</v>
      </c>
      <c r="L82" s="31">
        <v>716</v>
      </c>
      <c r="M82" s="31">
        <v>26.835380000000001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361.75</v>
      </c>
      <c r="D83" s="36">
        <v>359.76666666666665</v>
      </c>
      <c r="E83" s="36">
        <v>354.0333333333333</v>
      </c>
      <c r="F83" s="36">
        <v>346.31666666666666</v>
      </c>
      <c r="G83" s="36">
        <v>340.58333333333331</v>
      </c>
      <c r="H83" s="36">
        <v>367.48333333333329</v>
      </c>
      <c r="I83" s="36">
        <v>373.21666666666664</v>
      </c>
      <c r="J83" s="36">
        <v>380.93333333333328</v>
      </c>
      <c r="K83" s="31">
        <v>365.5</v>
      </c>
      <c r="L83" s="31">
        <v>352.05</v>
      </c>
      <c r="M83" s="31">
        <v>47.022759999999998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7366.05</v>
      </c>
      <c r="D84" s="36">
        <v>7407.0166666666664</v>
      </c>
      <c r="E84" s="36">
        <v>7314.0333333333328</v>
      </c>
      <c r="F84" s="36">
        <v>7262.0166666666664</v>
      </c>
      <c r="G84" s="36">
        <v>7169.0333333333328</v>
      </c>
      <c r="H84" s="36">
        <v>7459.0333333333328</v>
      </c>
      <c r="I84" s="36">
        <v>7552.0166666666664</v>
      </c>
      <c r="J84" s="36">
        <v>7604.0333333333328</v>
      </c>
      <c r="K84" s="31">
        <v>7500</v>
      </c>
      <c r="L84" s="31">
        <v>7355</v>
      </c>
      <c r="M84" s="31">
        <v>4.6489999999999997E-2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966.9</v>
      </c>
      <c r="D85" s="36">
        <v>966.05000000000007</v>
      </c>
      <c r="E85" s="36">
        <v>946.10000000000014</v>
      </c>
      <c r="F85" s="36">
        <v>925.30000000000007</v>
      </c>
      <c r="G85" s="36">
        <v>905.35000000000014</v>
      </c>
      <c r="H85" s="36">
        <v>986.85000000000014</v>
      </c>
      <c r="I85" s="36">
        <v>1006.8000000000002</v>
      </c>
      <c r="J85" s="36">
        <v>1027.6000000000001</v>
      </c>
      <c r="K85" s="31">
        <v>986</v>
      </c>
      <c r="L85" s="31">
        <v>945.25</v>
      </c>
      <c r="M85" s="31">
        <v>2.3363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1585.55</v>
      </c>
      <c r="D86" s="36">
        <v>1590.8833333333332</v>
      </c>
      <c r="E86" s="36">
        <v>1566.6666666666665</v>
      </c>
      <c r="F86" s="36">
        <v>1547.7833333333333</v>
      </c>
      <c r="G86" s="36">
        <v>1523.5666666666666</v>
      </c>
      <c r="H86" s="36">
        <v>1609.7666666666664</v>
      </c>
      <c r="I86" s="36">
        <v>1633.9833333333331</v>
      </c>
      <c r="J86" s="36">
        <v>1652.8666666666663</v>
      </c>
      <c r="K86" s="31">
        <v>1615.1</v>
      </c>
      <c r="L86" s="31">
        <v>1572</v>
      </c>
      <c r="M86" s="31">
        <v>1.4555499999999999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508.6</v>
      </c>
      <c r="D87" s="36">
        <v>497.10000000000008</v>
      </c>
      <c r="E87" s="36">
        <v>479.50000000000011</v>
      </c>
      <c r="F87" s="36">
        <v>450.40000000000003</v>
      </c>
      <c r="G87" s="36">
        <v>432.80000000000007</v>
      </c>
      <c r="H87" s="36">
        <v>526.20000000000016</v>
      </c>
      <c r="I87" s="36">
        <v>543.80000000000018</v>
      </c>
      <c r="J87" s="36">
        <v>572.9000000000002</v>
      </c>
      <c r="K87" s="31">
        <v>514.70000000000005</v>
      </c>
      <c r="L87" s="31">
        <v>468</v>
      </c>
      <c r="M87" s="31">
        <v>62.667819999999999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22754.6</v>
      </c>
      <c r="D88" s="36">
        <v>22735.733333333337</v>
      </c>
      <c r="E88" s="36">
        <v>22536.016666666674</v>
      </c>
      <c r="F88" s="36">
        <v>22317.433333333338</v>
      </c>
      <c r="G88" s="36">
        <v>22117.716666666674</v>
      </c>
      <c r="H88" s="36">
        <v>22954.316666666673</v>
      </c>
      <c r="I88" s="36">
        <v>23154.033333333333</v>
      </c>
      <c r="J88" s="36">
        <v>23372.616666666672</v>
      </c>
      <c r="K88" s="31">
        <v>22935.45</v>
      </c>
      <c r="L88" s="31">
        <v>22517.15</v>
      </c>
      <c r="M88" s="31">
        <v>0.13943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945.2</v>
      </c>
      <c r="D89" s="36">
        <v>960.41666666666663</v>
      </c>
      <c r="E89" s="36">
        <v>920.83333333333326</v>
      </c>
      <c r="F89" s="36">
        <v>896.46666666666658</v>
      </c>
      <c r="G89" s="36">
        <v>856.88333333333321</v>
      </c>
      <c r="H89" s="36">
        <v>984.7833333333333</v>
      </c>
      <c r="I89" s="36">
        <v>1024.3666666666666</v>
      </c>
      <c r="J89" s="36">
        <v>1048.7333333333333</v>
      </c>
      <c r="K89" s="31">
        <v>1000</v>
      </c>
      <c r="L89" s="31">
        <v>936.05</v>
      </c>
      <c r="M89" s="31">
        <v>16.355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19.5</v>
      </c>
      <c r="D90" s="36">
        <v>19.583333333333332</v>
      </c>
      <c r="E90" s="36">
        <v>19.166666666666664</v>
      </c>
      <c r="F90" s="36">
        <v>18.833333333333332</v>
      </c>
      <c r="G90" s="36">
        <v>18.416666666666664</v>
      </c>
      <c r="H90" s="36">
        <v>19.916666666666664</v>
      </c>
      <c r="I90" s="36">
        <v>20.333333333333329</v>
      </c>
      <c r="J90" s="36">
        <v>20.666666666666664</v>
      </c>
      <c r="K90" s="31">
        <v>20</v>
      </c>
      <c r="L90" s="31">
        <v>19.25</v>
      </c>
      <c r="M90" s="31">
        <v>210.97287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5122.3999999999996</v>
      </c>
      <c r="D91" s="36">
        <v>5147.8666666666659</v>
      </c>
      <c r="E91" s="36">
        <v>5085.5333333333319</v>
      </c>
      <c r="F91" s="36">
        <v>5048.6666666666661</v>
      </c>
      <c r="G91" s="36">
        <v>4986.3333333333321</v>
      </c>
      <c r="H91" s="36">
        <v>5184.7333333333318</v>
      </c>
      <c r="I91" s="36">
        <v>5247.0666666666657</v>
      </c>
      <c r="J91" s="36">
        <v>5283.9333333333316</v>
      </c>
      <c r="K91" s="31">
        <v>5210.2</v>
      </c>
      <c r="L91" s="31">
        <v>5111</v>
      </c>
      <c r="M91" s="31">
        <v>1.94434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2301</v>
      </c>
      <c r="D92" s="36">
        <v>2294.8333333333335</v>
      </c>
      <c r="E92" s="36">
        <v>2283.666666666667</v>
      </c>
      <c r="F92" s="36">
        <v>2266.3333333333335</v>
      </c>
      <c r="G92" s="36">
        <v>2255.166666666667</v>
      </c>
      <c r="H92" s="36">
        <v>2312.166666666667</v>
      </c>
      <c r="I92" s="36">
        <v>2323.3333333333339</v>
      </c>
      <c r="J92" s="36">
        <v>2340.666666666667</v>
      </c>
      <c r="K92" s="31">
        <v>2306</v>
      </c>
      <c r="L92" s="31">
        <v>2277.5</v>
      </c>
      <c r="M92" s="31">
        <v>4.1617300000000004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1972.5</v>
      </c>
      <c r="D93" s="36">
        <v>1964.4833333333333</v>
      </c>
      <c r="E93" s="36">
        <v>1941.9666666666667</v>
      </c>
      <c r="F93" s="36">
        <v>1911.4333333333334</v>
      </c>
      <c r="G93" s="36">
        <v>1888.9166666666667</v>
      </c>
      <c r="H93" s="36">
        <v>1995.0166666666667</v>
      </c>
      <c r="I93" s="36">
        <v>2017.5333333333335</v>
      </c>
      <c r="J93" s="36">
        <v>2048.0666666666666</v>
      </c>
      <c r="K93" s="31">
        <v>1987</v>
      </c>
      <c r="L93" s="31">
        <v>1933.95</v>
      </c>
      <c r="M93" s="31">
        <v>1.6901900000000001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286.35000000000002</v>
      </c>
      <c r="D94" s="36">
        <v>287.90000000000003</v>
      </c>
      <c r="E94" s="36">
        <v>283.65000000000009</v>
      </c>
      <c r="F94" s="36">
        <v>280.95000000000005</v>
      </c>
      <c r="G94" s="36">
        <v>276.7000000000001</v>
      </c>
      <c r="H94" s="36">
        <v>290.60000000000008</v>
      </c>
      <c r="I94" s="36">
        <v>294.84999999999997</v>
      </c>
      <c r="J94" s="36">
        <v>297.55000000000007</v>
      </c>
      <c r="K94" s="31">
        <v>292.14999999999998</v>
      </c>
      <c r="L94" s="31">
        <v>285.2</v>
      </c>
      <c r="M94" s="31">
        <v>3.1423999999999999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775.05</v>
      </c>
      <c r="D95" s="36">
        <v>775.5333333333333</v>
      </c>
      <c r="E95" s="36">
        <v>768.51666666666665</v>
      </c>
      <c r="F95" s="36">
        <v>761.98333333333335</v>
      </c>
      <c r="G95" s="36">
        <v>754.9666666666667</v>
      </c>
      <c r="H95" s="36">
        <v>782.06666666666661</v>
      </c>
      <c r="I95" s="36">
        <v>789.08333333333326</v>
      </c>
      <c r="J95" s="36">
        <v>795.61666666666656</v>
      </c>
      <c r="K95" s="31">
        <v>782.55</v>
      </c>
      <c r="L95" s="31">
        <v>769</v>
      </c>
      <c r="M95" s="31">
        <v>5.9455200000000001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450.4</v>
      </c>
      <c r="D96" s="36">
        <v>452.86666666666662</v>
      </c>
      <c r="E96" s="36">
        <v>446.73333333333323</v>
      </c>
      <c r="F96" s="36">
        <v>443.06666666666661</v>
      </c>
      <c r="G96" s="36">
        <v>436.93333333333322</v>
      </c>
      <c r="H96" s="36">
        <v>456.53333333333325</v>
      </c>
      <c r="I96" s="36">
        <v>462.66666666666657</v>
      </c>
      <c r="J96" s="36">
        <v>466.33333333333326</v>
      </c>
      <c r="K96" s="31">
        <v>459</v>
      </c>
      <c r="L96" s="31">
        <v>449.2</v>
      </c>
      <c r="M96" s="31">
        <v>56.327080000000002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852.95</v>
      </c>
      <c r="D97" s="36">
        <v>879.18333333333339</v>
      </c>
      <c r="E97" s="36">
        <v>818.36666666666679</v>
      </c>
      <c r="F97" s="36">
        <v>783.78333333333342</v>
      </c>
      <c r="G97" s="36">
        <v>722.96666666666681</v>
      </c>
      <c r="H97" s="36">
        <v>913.76666666666677</v>
      </c>
      <c r="I97" s="36">
        <v>974.58333333333337</v>
      </c>
      <c r="J97" s="36">
        <v>1009.1666666666667</v>
      </c>
      <c r="K97" s="31">
        <v>940</v>
      </c>
      <c r="L97" s="31">
        <v>844.6</v>
      </c>
      <c r="M97" s="31">
        <v>17.7409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1143.45</v>
      </c>
      <c r="D98" s="36">
        <v>1151</v>
      </c>
      <c r="E98" s="36">
        <v>1122.7</v>
      </c>
      <c r="F98" s="36">
        <v>1101.95</v>
      </c>
      <c r="G98" s="36">
        <v>1073.6500000000001</v>
      </c>
      <c r="H98" s="36">
        <v>1171.75</v>
      </c>
      <c r="I98" s="36">
        <v>1200.0500000000002</v>
      </c>
      <c r="J98" s="36">
        <v>1220.8</v>
      </c>
      <c r="K98" s="31">
        <v>1179.3</v>
      </c>
      <c r="L98" s="31">
        <v>1130.25</v>
      </c>
      <c r="M98" s="31">
        <v>4.1764799999999997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180.15</v>
      </c>
      <c r="D99" s="36">
        <v>181.03333333333333</v>
      </c>
      <c r="E99" s="36">
        <v>176.61666666666667</v>
      </c>
      <c r="F99" s="36">
        <v>173.08333333333334</v>
      </c>
      <c r="G99" s="36">
        <v>168.66666666666669</v>
      </c>
      <c r="H99" s="36">
        <v>184.56666666666666</v>
      </c>
      <c r="I99" s="36">
        <v>188.98333333333335</v>
      </c>
      <c r="J99" s="36">
        <v>192.51666666666665</v>
      </c>
      <c r="K99" s="31">
        <v>185.45</v>
      </c>
      <c r="L99" s="31">
        <v>177.5</v>
      </c>
      <c r="M99" s="31">
        <v>68.101929999999996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635.4</v>
      </c>
      <c r="D100" s="36">
        <v>634.4</v>
      </c>
      <c r="E100" s="36">
        <v>628.5</v>
      </c>
      <c r="F100" s="36">
        <v>621.6</v>
      </c>
      <c r="G100" s="36">
        <v>615.70000000000005</v>
      </c>
      <c r="H100" s="36">
        <v>641.29999999999995</v>
      </c>
      <c r="I100" s="36">
        <v>647.19999999999982</v>
      </c>
      <c r="J100" s="36">
        <v>654.09999999999991</v>
      </c>
      <c r="K100" s="31">
        <v>640.29999999999995</v>
      </c>
      <c r="L100" s="31">
        <v>627.5</v>
      </c>
      <c r="M100" s="31">
        <v>0.96719999999999995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2454.85</v>
      </c>
      <c r="D101" s="36">
        <v>2452.2666666666664</v>
      </c>
      <c r="E101" s="36">
        <v>2422.4833333333327</v>
      </c>
      <c r="F101" s="36">
        <v>2390.1166666666663</v>
      </c>
      <c r="G101" s="36">
        <v>2360.3333333333326</v>
      </c>
      <c r="H101" s="36">
        <v>2484.6333333333328</v>
      </c>
      <c r="I101" s="36">
        <v>2514.4166666666665</v>
      </c>
      <c r="J101" s="36">
        <v>2546.7833333333328</v>
      </c>
      <c r="K101" s="31">
        <v>2482.0500000000002</v>
      </c>
      <c r="L101" s="31">
        <v>2419.9</v>
      </c>
      <c r="M101" s="31">
        <v>1.5291300000000001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49.95</v>
      </c>
      <c r="D102" s="36">
        <v>50.366666666666674</v>
      </c>
      <c r="E102" s="36">
        <v>49.283333333333346</v>
      </c>
      <c r="F102" s="36">
        <v>48.616666666666674</v>
      </c>
      <c r="G102" s="36">
        <v>47.533333333333346</v>
      </c>
      <c r="H102" s="36">
        <v>51.033333333333346</v>
      </c>
      <c r="I102" s="36">
        <v>52.116666666666674</v>
      </c>
      <c r="J102" s="36">
        <v>52.783333333333346</v>
      </c>
      <c r="K102" s="31">
        <v>51.45</v>
      </c>
      <c r="L102" s="31">
        <v>49.7</v>
      </c>
      <c r="M102" s="31">
        <v>98.851089999999999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1874.3</v>
      </c>
      <c r="D103" s="36">
        <v>1875.7666666666664</v>
      </c>
      <c r="E103" s="36">
        <v>1854.9333333333329</v>
      </c>
      <c r="F103" s="36">
        <v>1835.5666666666666</v>
      </c>
      <c r="G103" s="36">
        <v>1814.7333333333331</v>
      </c>
      <c r="H103" s="36">
        <v>1895.1333333333328</v>
      </c>
      <c r="I103" s="36">
        <v>1915.9666666666662</v>
      </c>
      <c r="J103" s="36">
        <v>1935.3333333333326</v>
      </c>
      <c r="K103" s="31">
        <v>1896.6</v>
      </c>
      <c r="L103" s="31">
        <v>1856.4</v>
      </c>
      <c r="M103" s="31">
        <v>3.8853800000000001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784.15</v>
      </c>
      <c r="D104" s="36">
        <v>782.05000000000007</v>
      </c>
      <c r="E104" s="36">
        <v>770.75000000000011</v>
      </c>
      <c r="F104" s="36">
        <v>757.35</v>
      </c>
      <c r="G104" s="36">
        <v>746.05000000000007</v>
      </c>
      <c r="H104" s="36">
        <v>795.45000000000016</v>
      </c>
      <c r="I104" s="36">
        <v>806.75000000000011</v>
      </c>
      <c r="J104" s="36">
        <v>820.1500000000002</v>
      </c>
      <c r="K104" s="31">
        <v>793.35</v>
      </c>
      <c r="L104" s="31">
        <v>768.65</v>
      </c>
      <c r="M104" s="31">
        <v>1.04118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1540.2</v>
      </c>
      <c r="D105" s="36">
        <v>1539</v>
      </c>
      <c r="E105" s="36">
        <v>1518.2</v>
      </c>
      <c r="F105" s="36">
        <v>1496.2</v>
      </c>
      <c r="G105" s="36">
        <v>1475.4</v>
      </c>
      <c r="H105" s="36">
        <v>1561</v>
      </c>
      <c r="I105" s="36">
        <v>1581.8000000000002</v>
      </c>
      <c r="J105" s="36">
        <v>1603.8</v>
      </c>
      <c r="K105" s="31">
        <v>1559.8</v>
      </c>
      <c r="L105" s="31">
        <v>1517</v>
      </c>
      <c r="M105" s="31">
        <v>8.3793199999999999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7776.55</v>
      </c>
      <c r="D106" s="36">
        <v>7791.166666666667</v>
      </c>
      <c r="E106" s="36">
        <v>7725.3833333333341</v>
      </c>
      <c r="F106" s="36">
        <v>7674.2166666666672</v>
      </c>
      <c r="G106" s="36">
        <v>7608.4333333333343</v>
      </c>
      <c r="H106" s="36">
        <v>7842.3333333333339</v>
      </c>
      <c r="I106" s="36">
        <v>7908.1166666666668</v>
      </c>
      <c r="J106" s="36">
        <v>7959.2833333333338</v>
      </c>
      <c r="K106" s="31">
        <v>7856.95</v>
      </c>
      <c r="L106" s="31">
        <v>7740</v>
      </c>
      <c r="M106" s="31">
        <v>0.12894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139.1</v>
      </c>
      <c r="D107" s="36">
        <v>138.81666666666669</v>
      </c>
      <c r="E107" s="36">
        <v>135.63333333333338</v>
      </c>
      <c r="F107" s="36">
        <v>132.16666666666669</v>
      </c>
      <c r="G107" s="36">
        <v>128.98333333333338</v>
      </c>
      <c r="H107" s="36">
        <v>142.28333333333339</v>
      </c>
      <c r="I107" s="36">
        <v>145.46666666666673</v>
      </c>
      <c r="J107" s="36">
        <v>148.93333333333339</v>
      </c>
      <c r="K107" s="31">
        <v>142</v>
      </c>
      <c r="L107" s="31">
        <v>135.35</v>
      </c>
      <c r="M107" s="31">
        <v>158.19262000000001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470.95</v>
      </c>
      <c r="D108" s="36">
        <v>472.33333333333331</v>
      </c>
      <c r="E108" s="36">
        <v>467.61666666666662</v>
      </c>
      <c r="F108" s="36">
        <v>464.2833333333333</v>
      </c>
      <c r="G108" s="36">
        <v>459.56666666666661</v>
      </c>
      <c r="H108" s="36">
        <v>475.66666666666663</v>
      </c>
      <c r="I108" s="36">
        <v>480.38333333333333</v>
      </c>
      <c r="J108" s="36">
        <v>483.71666666666664</v>
      </c>
      <c r="K108" s="31">
        <v>477.05</v>
      </c>
      <c r="L108" s="31">
        <v>469</v>
      </c>
      <c r="M108" s="31">
        <v>13.23564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724.65</v>
      </c>
      <c r="D109" s="36">
        <v>723.4666666666667</v>
      </c>
      <c r="E109" s="36">
        <v>707.68333333333339</v>
      </c>
      <c r="F109" s="36">
        <v>690.7166666666667</v>
      </c>
      <c r="G109" s="36">
        <v>674.93333333333339</v>
      </c>
      <c r="H109" s="36">
        <v>740.43333333333339</v>
      </c>
      <c r="I109" s="36">
        <v>756.2166666666667</v>
      </c>
      <c r="J109" s="36">
        <v>773.18333333333339</v>
      </c>
      <c r="K109" s="31">
        <v>739.25</v>
      </c>
      <c r="L109" s="31">
        <v>706.5</v>
      </c>
      <c r="M109" s="31">
        <v>4.6195599999999999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379.35</v>
      </c>
      <c r="D110" s="36">
        <v>380.4666666666667</v>
      </c>
      <c r="E110" s="36">
        <v>376.93333333333339</v>
      </c>
      <c r="F110" s="36">
        <v>374.51666666666671</v>
      </c>
      <c r="G110" s="36">
        <v>370.98333333333341</v>
      </c>
      <c r="H110" s="36">
        <v>382.88333333333338</v>
      </c>
      <c r="I110" s="36">
        <v>386.41666666666669</v>
      </c>
      <c r="J110" s="36">
        <v>388.83333333333337</v>
      </c>
      <c r="K110" s="31">
        <v>384</v>
      </c>
      <c r="L110" s="31">
        <v>378.05</v>
      </c>
      <c r="M110" s="31">
        <v>36.311689999999999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507.25</v>
      </c>
      <c r="D111" s="36">
        <v>503.75</v>
      </c>
      <c r="E111" s="36">
        <v>498.9</v>
      </c>
      <c r="F111" s="36">
        <v>490.54999999999995</v>
      </c>
      <c r="G111" s="36">
        <v>485.69999999999993</v>
      </c>
      <c r="H111" s="36">
        <v>512.1</v>
      </c>
      <c r="I111" s="36">
        <v>516.95000000000005</v>
      </c>
      <c r="J111" s="36">
        <v>525.30000000000007</v>
      </c>
      <c r="K111" s="31">
        <v>508.6</v>
      </c>
      <c r="L111" s="31">
        <v>495.4</v>
      </c>
      <c r="M111" s="31">
        <v>1.5466500000000001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1020.85</v>
      </c>
      <c r="D112" s="36">
        <v>1022.9833333333332</v>
      </c>
      <c r="E112" s="36">
        <v>1010.9166666666665</v>
      </c>
      <c r="F112" s="36">
        <v>1000.9833333333332</v>
      </c>
      <c r="G112" s="36">
        <v>988.91666666666652</v>
      </c>
      <c r="H112" s="36">
        <v>1032.9166666666665</v>
      </c>
      <c r="I112" s="36">
        <v>1044.9833333333333</v>
      </c>
      <c r="J112" s="36">
        <v>1054.9166666666665</v>
      </c>
      <c r="K112" s="31">
        <v>1035.05</v>
      </c>
      <c r="L112" s="31">
        <v>1013.05</v>
      </c>
      <c r="M112" s="31">
        <v>3.2385799999999998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1231.45</v>
      </c>
      <c r="D113" s="36">
        <v>1233.1166666666668</v>
      </c>
      <c r="E113" s="36">
        <v>1218.3333333333335</v>
      </c>
      <c r="F113" s="36">
        <v>1205.2166666666667</v>
      </c>
      <c r="G113" s="36">
        <v>1190.4333333333334</v>
      </c>
      <c r="H113" s="36">
        <v>1246.2333333333336</v>
      </c>
      <c r="I113" s="36">
        <v>1261.0166666666669</v>
      </c>
      <c r="J113" s="36">
        <v>1274.1333333333337</v>
      </c>
      <c r="K113" s="31">
        <v>1247.9000000000001</v>
      </c>
      <c r="L113" s="31">
        <v>1220</v>
      </c>
      <c r="M113" s="31">
        <v>14.3932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481.2</v>
      </c>
      <c r="D114" s="36">
        <v>480.76666666666665</v>
      </c>
      <c r="E114" s="36">
        <v>476.73333333333329</v>
      </c>
      <c r="F114" s="36">
        <v>472.26666666666665</v>
      </c>
      <c r="G114" s="36">
        <v>468.23333333333329</v>
      </c>
      <c r="H114" s="36">
        <v>485.23333333333329</v>
      </c>
      <c r="I114" s="36">
        <v>489.26666666666659</v>
      </c>
      <c r="J114" s="36">
        <v>493.73333333333329</v>
      </c>
      <c r="K114" s="31">
        <v>484.8</v>
      </c>
      <c r="L114" s="31">
        <v>476.3</v>
      </c>
      <c r="M114" s="31">
        <v>2.93038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1289.3499999999999</v>
      </c>
      <c r="D115" s="36">
        <v>1285.9166666666667</v>
      </c>
      <c r="E115" s="36">
        <v>1276.8333333333335</v>
      </c>
      <c r="F115" s="36">
        <v>1264.3166666666668</v>
      </c>
      <c r="G115" s="36">
        <v>1255.2333333333336</v>
      </c>
      <c r="H115" s="36">
        <v>1298.4333333333334</v>
      </c>
      <c r="I115" s="36">
        <v>1307.5166666666669</v>
      </c>
      <c r="J115" s="36">
        <v>1320.0333333333333</v>
      </c>
      <c r="K115" s="31">
        <v>1295</v>
      </c>
      <c r="L115" s="31">
        <v>1273.4000000000001</v>
      </c>
      <c r="M115" s="31">
        <v>11.33466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148.69999999999999</v>
      </c>
      <c r="D116" s="36">
        <v>149.29999999999998</v>
      </c>
      <c r="E116" s="36">
        <v>147.39999999999998</v>
      </c>
      <c r="F116" s="36">
        <v>146.1</v>
      </c>
      <c r="G116" s="36">
        <v>144.19999999999999</v>
      </c>
      <c r="H116" s="36">
        <v>150.59999999999997</v>
      </c>
      <c r="I116" s="36">
        <v>152.5</v>
      </c>
      <c r="J116" s="36">
        <v>153.79999999999995</v>
      </c>
      <c r="K116" s="31">
        <v>151.19999999999999</v>
      </c>
      <c r="L116" s="31">
        <v>148</v>
      </c>
      <c r="M116" s="31">
        <v>32.182000000000002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1501.95</v>
      </c>
      <c r="D117" s="36">
        <v>1515.8166666666666</v>
      </c>
      <c r="E117" s="36">
        <v>1479.1333333333332</v>
      </c>
      <c r="F117" s="36">
        <v>1456.3166666666666</v>
      </c>
      <c r="G117" s="36">
        <v>1419.6333333333332</v>
      </c>
      <c r="H117" s="36">
        <v>1538.6333333333332</v>
      </c>
      <c r="I117" s="36">
        <v>1575.3166666666666</v>
      </c>
      <c r="J117" s="36">
        <v>1598.1333333333332</v>
      </c>
      <c r="K117" s="31">
        <v>1552.5</v>
      </c>
      <c r="L117" s="31">
        <v>1493</v>
      </c>
      <c r="M117" s="31">
        <v>1.34992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385.35</v>
      </c>
      <c r="D118" s="36">
        <v>385.13333333333338</v>
      </c>
      <c r="E118" s="36">
        <v>382.31666666666678</v>
      </c>
      <c r="F118" s="36">
        <v>379.28333333333342</v>
      </c>
      <c r="G118" s="36">
        <v>376.46666666666681</v>
      </c>
      <c r="H118" s="36">
        <v>388.16666666666674</v>
      </c>
      <c r="I118" s="36">
        <v>390.98333333333335</v>
      </c>
      <c r="J118" s="36">
        <v>394.01666666666671</v>
      </c>
      <c r="K118" s="31">
        <v>387.95</v>
      </c>
      <c r="L118" s="31">
        <v>382.1</v>
      </c>
      <c r="M118" s="31">
        <v>94.737430000000003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1338</v>
      </c>
      <c r="D119" s="36">
        <v>1336.9166666666667</v>
      </c>
      <c r="E119" s="36">
        <v>1302.0833333333335</v>
      </c>
      <c r="F119" s="36">
        <v>1266.1666666666667</v>
      </c>
      <c r="G119" s="36">
        <v>1231.3333333333335</v>
      </c>
      <c r="H119" s="36">
        <v>1372.8333333333335</v>
      </c>
      <c r="I119" s="36">
        <v>1407.666666666667</v>
      </c>
      <c r="J119" s="36">
        <v>1443.5833333333335</v>
      </c>
      <c r="K119" s="31">
        <v>1371.75</v>
      </c>
      <c r="L119" s="31">
        <v>1301</v>
      </c>
      <c r="M119" s="31">
        <v>33.557049999999997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6067.85</v>
      </c>
      <c r="D120" s="36">
        <v>6131.75</v>
      </c>
      <c r="E120" s="36">
        <v>5988.9</v>
      </c>
      <c r="F120" s="36">
        <v>5909.95</v>
      </c>
      <c r="G120" s="36">
        <v>5767.0999999999995</v>
      </c>
      <c r="H120" s="36">
        <v>6210.7</v>
      </c>
      <c r="I120" s="36">
        <v>6353.55</v>
      </c>
      <c r="J120" s="36">
        <v>6432.5</v>
      </c>
      <c r="K120" s="31">
        <v>6274.6</v>
      </c>
      <c r="L120" s="31">
        <v>6052.8</v>
      </c>
      <c r="M120" s="31">
        <v>4.2348499999999998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2444.9499999999998</v>
      </c>
      <c r="D121" s="36">
        <v>2463.9499999999998</v>
      </c>
      <c r="E121" s="36">
        <v>2417.9499999999998</v>
      </c>
      <c r="F121" s="36">
        <v>2390.9499999999998</v>
      </c>
      <c r="G121" s="36">
        <v>2344.9499999999998</v>
      </c>
      <c r="H121" s="36">
        <v>2490.9499999999998</v>
      </c>
      <c r="I121" s="36">
        <v>2536.9499999999998</v>
      </c>
      <c r="J121" s="36">
        <v>2563.9499999999998</v>
      </c>
      <c r="K121" s="31">
        <v>2509.9499999999998</v>
      </c>
      <c r="L121" s="31">
        <v>2436.9499999999998</v>
      </c>
      <c r="M121" s="31">
        <v>3.24851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2766.4</v>
      </c>
      <c r="D122" s="36">
        <v>2770.65</v>
      </c>
      <c r="E122" s="36">
        <v>2751.3</v>
      </c>
      <c r="F122" s="36">
        <v>2736.2000000000003</v>
      </c>
      <c r="G122" s="36">
        <v>2716.8500000000004</v>
      </c>
      <c r="H122" s="36">
        <v>2785.75</v>
      </c>
      <c r="I122" s="36">
        <v>2805.0999999999995</v>
      </c>
      <c r="J122" s="36">
        <v>2820.2</v>
      </c>
      <c r="K122" s="31">
        <v>2790</v>
      </c>
      <c r="L122" s="31">
        <v>2755.55</v>
      </c>
      <c r="M122" s="31">
        <v>1.83656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885.95</v>
      </c>
      <c r="D123" s="36">
        <v>887.05000000000007</v>
      </c>
      <c r="E123" s="36">
        <v>878.10000000000014</v>
      </c>
      <c r="F123" s="36">
        <v>870.25000000000011</v>
      </c>
      <c r="G123" s="36">
        <v>861.30000000000018</v>
      </c>
      <c r="H123" s="36">
        <v>894.90000000000009</v>
      </c>
      <c r="I123" s="36">
        <v>903.85000000000014</v>
      </c>
      <c r="J123" s="36">
        <v>911.7</v>
      </c>
      <c r="K123" s="31">
        <v>896</v>
      </c>
      <c r="L123" s="31">
        <v>879.2</v>
      </c>
      <c r="M123" s="31">
        <v>13.85563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1170.5999999999999</v>
      </c>
      <c r="D124" s="36">
        <v>1184.8500000000001</v>
      </c>
      <c r="E124" s="36">
        <v>1154.8000000000002</v>
      </c>
      <c r="F124" s="36">
        <v>1139</v>
      </c>
      <c r="G124" s="36">
        <v>1108.95</v>
      </c>
      <c r="H124" s="36">
        <v>1200.6500000000003</v>
      </c>
      <c r="I124" s="36">
        <v>1230.7</v>
      </c>
      <c r="J124" s="36">
        <v>1246.5000000000005</v>
      </c>
      <c r="K124" s="31">
        <v>1214.9000000000001</v>
      </c>
      <c r="L124" s="31">
        <v>1169.05</v>
      </c>
      <c r="M124" s="31">
        <v>5.34152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4842.7</v>
      </c>
      <c r="D125" s="36">
        <v>4871.583333333333</v>
      </c>
      <c r="E125" s="36">
        <v>4795.1666666666661</v>
      </c>
      <c r="F125" s="36">
        <v>4747.6333333333332</v>
      </c>
      <c r="G125" s="36">
        <v>4671.2166666666662</v>
      </c>
      <c r="H125" s="36">
        <v>4919.1166666666659</v>
      </c>
      <c r="I125" s="36">
        <v>4995.5333333333319</v>
      </c>
      <c r="J125" s="36">
        <v>5043.0666666666657</v>
      </c>
      <c r="K125" s="31">
        <v>4948</v>
      </c>
      <c r="L125" s="31">
        <v>4824.05</v>
      </c>
      <c r="M125" s="31">
        <v>0.38340999999999997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1757.5</v>
      </c>
      <c r="D126" s="36">
        <v>1761.1666666666667</v>
      </c>
      <c r="E126" s="36">
        <v>1731.5833333333335</v>
      </c>
      <c r="F126" s="36">
        <v>1705.6666666666667</v>
      </c>
      <c r="G126" s="36">
        <v>1676.0833333333335</v>
      </c>
      <c r="H126" s="36">
        <v>1787.0833333333335</v>
      </c>
      <c r="I126" s="36">
        <v>1816.666666666667</v>
      </c>
      <c r="J126" s="36">
        <v>1842.5833333333335</v>
      </c>
      <c r="K126" s="31">
        <v>1790.75</v>
      </c>
      <c r="L126" s="31">
        <v>1735.25</v>
      </c>
      <c r="M126" s="31">
        <v>2.8976099999999998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4089.25</v>
      </c>
      <c r="D127" s="36">
        <v>4089.5499999999997</v>
      </c>
      <c r="E127" s="36">
        <v>4059.7</v>
      </c>
      <c r="F127" s="36">
        <v>4030.15</v>
      </c>
      <c r="G127" s="36">
        <v>4000.3</v>
      </c>
      <c r="H127" s="36">
        <v>4119.0999999999995</v>
      </c>
      <c r="I127" s="36">
        <v>4148.9499999999989</v>
      </c>
      <c r="J127" s="36">
        <v>4178.4999999999991</v>
      </c>
      <c r="K127" s="31">
        <v>4119.3999999999996</v>
      </c>
      <c r="L127" s="31">
        <v>4060</v>
      </c>
      <c r="M127" s="31">
        <v>0.24229000000000001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314.39999999999998</v>
      </c>
      <c r="D128" s="36">
        <v>314.3</v>
      </c>
      <c r="E128" s="36">
        <v>311.25</v>
      </c>
      <c r="F128" s="36">
        <v>308.09999999999997</v>
      </c>
      <c r="G128" s="36">
        <v>305.04999999999995</v>
      </c>
      <c r="H128" s="36">
        <v>317.45000000000005</v>
      </c>
      <c r="I128" s="36">
        <v>320.50000000000011</v>
      </c>
      <c r="J128" s="36">
        <v>323.65000000000009</v>
      </c>
      <c r="K128" s="31">
        <v>317.35000000000002</v>
      </c>
      <c r="L128" s="31">
        <v>311.14999999999998</v>
      </c>
      <c r="M128" s="31">
        <v>24.298210000000001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398.6</v>
      </c>
      <c r="D129" s="36">
        <v>402.23333333333335</v>
      </c>
      <c r="E129" s="36">
        <v>392.4666666666667</v>
      </c>
      <c r="F129" s="36">
        <v>386.33333333333337</v>
      </c>
      <c r="G129" s="36">
        <v>376.56666666666672</v>
      </c>
      <c r="H129" s="36">
        <v>408.36666666666667</v>
      </c>
      <c r="I129" s="36">
        <v>418.13333333333333</v>
      </c>
      <c r="J129" s="36">
        <v>424.26666666666665</v>
      </c>
      <c r="K129" s="31">
        <v>412</v>
      </c>
      <c r="L129" s="31">
        <v>396.1</v>
      </c>
      <c r="M129" s="31">
        <v>4.58887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2025.9</v>
      </c>
      <c r="D130" s="36">
        <v>2033.5833333333333</v>
      </c>
      <c r="E130" s="36">
        <v>2000.3166666666666</v>
      </c>
      <c r="F130" s="36">
        <v>1974.7333333333333</v>
      </c>
      <c r="G130" s="36">
        <v>1941.4666666666667</v>
      </c>
      <c r="H130" s="36">
        <v>2059.1666666666665</v>
      </c>
      <c r="I130" s="36">
        <v>2092.4333333333334</v>
      </c>
      <c r="J130" s="36">
        <v>2118.0166666666664</v>
      </c>
      <c r="K130" s="31">
        <v>2066.85</v>
      </c>
      <c r="L130" s="31">
        <v>2008</v>
      </c>
      <c r="M130" s="31">
        <v>6.8414999999999999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2262.8000000000002</v>
      </c>
      <c r="D131" s="36">
        <v>2259.2666666666669</v>
      </c>
      <c r="E131" s="36">
        <v>2242.5333333333338</v>
      </c>
      <c r="F131" s="36">
        <v>2222.2666666666669</v>
      </c>
      <c r="G131" s="36">
        <v>2205.5333333333338</v>
      </c>
      <c r="H131" s="36">
        <v>2279.5333333333338</v>
      </c>
      <c r="I131" s="36">
        <v>2296.2666666666664</v>
      </c>
      <c r="J131" s="36">
        <v>2316.5333333333338</v>
      </c>
      <c r="K131" s="31">
        <v>2276</v>
      </c>
      <c r="L131" s="31">
        <v>2239</v>
      </c>
      <c r="M131" s="31">
        <v>1.51624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547.85</v>
      </c>
      <c r="D132" s="36">
        <v>550.01666666666665</v>
      </c>
      <c r="E132" s="36">
        <v>544.0333333333333</v>
      </c>
      <c r="F132" s="36">
        <v>540.2166666666667</v>
      </c>
      <c r="G132" s="36">
        <v>534.23333333333335</v>
      </c>
      <c r="H132" s="36">
        <v>553.83333333333326</v>
      </c>
      <c r="I132" s="36">
        <v>559.81666666666661</v>
      </c>
      <c r="J132" s="36">
        <v>563.63333333333321</v>
      </c>
      <c r="K132" s="31">
        <v>556</v>
      </c>
      <c r="L132" s="31">
        <v>546.20000000000005</v>
      </c>
      <c r="M132" s="31">
        <v>21.074639999999999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2306.75</v>
      </c>
      <c r="D133" s="36">
        <v>2324.4666666666667</v>
      </c>
      <c r="E133" s="36">
        <v>2280.9333333333334</v>
      </c>
      <c r="F133" s="36">
        <v>2255.1166666666668</v>
      </c>
      <c r="G133" s="36">
        <v>2211.5833333333335</v>
      </c>
      <c r="H133" s="36">
        <v>2350.2833333333333</v>
      </c>
      <c r="I133" s="36">
        <v>2393.8166666666671</v>
      </c>
      <c r="J133" s="36">
        <v>2419.6333333333332</v>
      </c>
      <c r="K133" s="31">
        <v>2368</v>
      </c>
      <c r="L133" s="31">
        <v>2298.65</v>
      </c>
      <c r="M133" s="31">
        <v>3.8563900000000002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1961.05</v>
      </c>
      <c r="D134" s="36">
        <v>1971.2833333333335</v>
      </c>
      <c r="E134" s="36">
        <v>1934.7666666666671</v>
      </c>
      <c r="F134" s="36">
        <v>1908.4833333333336</v>
      </c>
      <c r="G134" s="36">
        <v>1871.9666666666672</v>
      </c>
      <c r="H134" s="36">
        <v>1997.5666666666671</v>
      </c>
      <c r="I134" s="36">
        <v>2034.0833333333335</v>
      </c>
      <c r="J134" s="36">
        <v>2060.3666666666668</v>
      </c>
      <c r="K134" s="31">
        <v>2007.8</v>
      </c>
      <c r="L134" s="31">
        <v>1945</v>
      </c>
      <c r="M134" s="31">
        <v>1.46932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1050.3</v>
      </c>
      <c r="D135" s="36">
        <v>1060.8</v>
      </c>
      <c r="E135" s="36">
        <v>1035.5</v>
      </c>
      <c r="F135" s="36">
        <v>1020.7</v>
      </c>
      <c r="G135" s="36">
        <v>995.40000000000009</v>
      </c>
      <c r="H135" s="36">
        <v>1075.5999999999999</v>
      </c>
      <c r="I135" s="36">
        <v>1100.8999999999996</v>
      </c>
      <c r="J135" s="36">
        <v>1115.6999999999998</v>
      </c>
      <c r="K135" s="31">
        <v>1086.0999999999999</v>
      </c>
      <c r="L135" s="31">
        <v>1046</v>
      </c>
      <c r="M135" s="31">
        <v>1.3184199999999999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656.9</v>
      </c>
      <c r="D136" s="36">
        <v>663.75</v>
      </c>
      <c r="E136" s="36">
        <v>648.15</v>
      </c>
      <c r="F136" s="36">
        <v>639.4</v>
      </c>
      <c r="G136" s="36">
        <v>623.79999999999995</v>
      </c>
      <c r="H136" s="36">
        <v>672.5</v>
      </c>
      <c r="I136" s="36">
        <v>688.09999999999991</v>
      </c>
      <c r="J136" s="36">
        <v>696.85</v>
      </c>
      <c r="K136" s="31">
        <v>679.35</v>
      </c>
      <c r="L136" s="31">
        <v>655</v>
      </c>
      <c r="M136" s="31">
        <v>4.8601400000000003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2439.4499999999998</v>
      </c>
      <c r="D137" s="36">
        <v>2437.8333333333335</v>
      </c>
      <c r="E137" s="36">
        <v>2416.6166666666668</v>
      </c>
      <c r="F137" s="36">
        <v>2393.7833333333333</v>
      </c>
      <c r="G137" s="36">
        <v>2372.5666666666666</v>
      </c>
      <c r="H137" s="36">
        <v>2460.666666666667</v>
      </c>
      <c r="I137" s="36">
        <v>2481.8833333333332</v>
      </c>
      <c r="J137" s="36">
        <v>2504.7166666666672</v>
      </c>
      <c r="K137" s="31">
        <v>2459.0500000000002</v>
      </c>
      <c r="L137" s="31">
        <v>2415</v>
      </c>
      <c r="M137" s="31">
        <v>2.65428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398.45</v>
      </c>
      <c r="D138" s="36">
        <v>399.14999999999992</v>
      </c>
      <c r="E138" s="36">
        <v>394.39999999999986</v>
      </c>
      <c r="F138" s="36">
        <v>390.34999999999997</v>
      </c>
      <c r="G138" s="36">
        <v>385.59999999999991</v>
      </c>
      <c r="H138" s="36">
        <v>403.19999999999982</v>
      </c>
      <c r="I138" s="36">
        <v>407.94999999999993</v>
      </c>
      <c r="J138" s="36">
        <v>411.99999999999977</v>
      </c>
      <c r="K138" s="31">
        <v>403.9</v>
      </c>
      <c r="L138" s="31">
        <v>395.1</v>
      </c>
      <c r="M138" s="31">
        <v>9.8675200000000007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150.65</v>
      </c>
      <c r="D139" s="36">
        <v>151.01666666666668</v>
      </c>
      <c r="E139" s="36">
        <v>148.63333333333335</v>
      </c>
      <c r="F139" s="36">
        <v>146.61666666666667</v>
      </c>
      <c r="G139" s="36">
        <v>144.23333333333335</v>
      </c>
      <c r="H139" s="36">
        <v>153.03333333333336</v>
      </c>
      <c r="I139" s="36">
        <v>155.41666666666669</v>
      </c>
      <c r="J139" s="36">
        <v>157.43333333333337</v>
      </c>
      <c r="K139" s="31">
        <v>153.4</v>
      </c>
      <c r="L139" s="31">
        <v>149</v>
      </c>
      <c r="M139" s="31">
        <v>31.536909999999999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186.85</v>
      </c>
      <c r="D140" s="36">
        <v>187.01666666666665</v>
      </c>
      <c r="E140" s="36">
        <v>185.68333333333331</v>
      </c>
      <c r="F140" s="36">
        <v>184.51666666666665</v>
      </c>
      <c r="G140" s="36">
        <v>183.18333333333331</v>
      </c>
      <c r="H140" s="36">
        <v>188.18333333333331</v>
      </c>
      <c r="I140" s="36">
        <v>189.51666666666668</v>
      </c>
      <c r="J140" s="36">
        <v>190.68333333333331</v>
      </c>
      <c r="K140" s="31">
        <v>188.35</v>
      </c>
      <c r="L140" s="31">
        <v>185.85</v>
      </c>
      <c r="M140" s="31">
        <v>21.559480000000001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3984.65</v>
      </c>
      <c r="D141" s="36">
        <v>3969.75</v>
      </c>
      <c r="E141" s="36">
        <v>3935.5</v>
      </c>
      <c r="F141" s="36">
        <v>3886.35</v>
      </c>
      <c r="G141" s="36">
        <v>3852.1</v>
      </c>
      <c r="H141" s="36">
        <v>4018.9</v>
      </c>
      <c r="I141" s="36">
        <v>4053.15</v>
      </c>
      <c r="J141" s="36">
        <v>4102.3</v>
      </c>
      <c r="K141" s="31">
        <v>4004</v>
      </c>
      <c r="L141" s="31">
        <v>3920.6</v>
      </c>
      <c r="M141" s="31">
        <v>4.68363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6356.7</v>
      </c>
      <c r="D142" s="36">
        <v>6382.8</v>
      </c>
      <c r="E142" s="36">
        <v>6315.6</v>
      </c>
      <c r="F142" s="36">
        <v>6274.5</v>
      </c>
      <c r="G142" s="36">
        <v>6207.3</v>
      </c>
      <c r="H142" s="36">
        <v>6423.9000000000005</v>
      </c>
      <c r="I142" s="36">
        <v>6491.0999999999995</v>
      </c>
      <c r="J142" s="36">
        <v>6532.2000000000007</v>
      </c>
      <c r="K142" s="31">
        <v>6450</v>
      </c>
      <c r="L142" s="31">
        <v>6341.7</v>
      </c>
      <c r="M142" s="31">
        <v>2.0610300000000001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789.6</v>
      </c>
      <c r="D143" s="36">
        <v>781.69999999999993</v>
      </c>
      <c r="E143" s="36">
        <v>770.39999999999986</v>
      </c>
      <c r="F143" s="36">
        <v>751.19999999999993</v>
      </c>
      <c r="G143" s="36">
        <v>739.89999999999986</v>
      </c>
      <c r="H143" s="36">
        <v>800.89999999999986</v>
      </c>
      <c r="I143" s="36">
        <v>812.19999999999982</v>
      </c>
      <c r="J143" s="36">
        <v>831.39999999999986</v>
      </c>
      <c r="K143" s="31">
        <v>793</v>
      </c>
      <c r="L143" s="31">
        <v>762.5</v>
      </c>
      <c r="M143" s="31">
        <v>93.484570000000005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2486.6999999999998</v>
      </c>
      <c r="D144" s="36">
        <v>2510.5833333333335</v>
      </c>
      <c r="E144" s="36">
        <v>2450.416666666667</v>
      </c>
      <c r="F144" s="36">
        <v>2414.1333333333337</v>
      </c>
      <c r="G144" s="36">
        <v>2353.9666666666672</v>
      </c>
      <c r="H144" s="36">
        <v>2546.8666666666668</v>
      </c>
      <c r="I144" s="36">
        <v>2607.0333333333338</v>
      </c>
      <c r="J144" s="36">
        <v>2643.3166666666666</v>
      </c>
      <c r="K144" s="31">
        <v>2570.75</v>
      </c>
      <c r="L144" s="31">
        <v>2474.3000000000002</v>
      </c>
      <c r="M144" s="31">
        <v>2.2666599999999999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5749.8</v>
      </c>
      <c r="D145" s="36">
        <v>5777.5166666666673</v>
      </c>
      <c r="E145" s="36">
        <v>5716.383333333335</v>
      </c>
      <c r="F145" s="36">
        <v>5682.9666666666681</v>
      </c>
      <c r="G145" s="36">
        <v>5621.8333333333358</v>
      </c>
      <c r="H145" s="36">
        <v>5810.9333333333343</v>
      </c>
      <c r="I145" s="36">
        <v>5872.0666666666675</v>
      </c>
      <c r="J145" s="36">
        <v>5905.4833333333336</v>
      </c>
      <c r="K145" s="31">
        <v>5838.65</v>
      </c>
      <c r="L145" s="31">
        <v>5744.1</v>
      </c>
      <c r="M145" s="31">
        <v>2.5844399999999998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578.35</v>
      </c>
      <c r="D146" s="36">
        <v>577.33333333333337</v>
      </c>
      <c r="E146" s="36">
        <v>569.66666666666674</v>
      </c>
      <c r="F146" s="36">
        <v>560.98333333333335</v>
      </c>
      <c r="G146" s="36">
        <v>553.31666666666672</v>
      </c>
      <c r="H146" s="36">
        <v>586.01666666666677</v>
      </c>
      <c r="I146" s="36">
        <v>593.68333333333351</v>
      </c>
      <c r="J146" s="36">
        <v>602.36666666666679</v>
      </c>
      <c r="K146" s="31">
        <v>585</v>
      </c>
      <c r="L146" s="31">
        <v>568.65</v>
      </c>
      <c r="M146" s="31">
        <v>4.6120099999999997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45.8</v>
      </c>
      <c r="D147" s="36">
        <v>45.316666666666663</v>
      </c>
      <c r="E147" s="36">
        <v>44.133333333333326</v>
      </c>
      <c r="F147" s="36">
        <v>42.466666666666661</v>
      </c>
      <c r="G147" s="36">
        <v>41.283333333333324</v>
      </c>
      <c r="H147" s="36">
        <v>46.983333333333327</v>
      </c>
      <c r="I147" s="36">
        <v>48.166666666666664</v>
      </c>
      <c r="J147" s="36">
        <v>49.833333333333329</v>
      </c>
      <c r="K147" s="31">
        <v>46.5</v>
      </c>
      <c r="L147" s="31">
        <v>43.65</v>
      </c>
      <c r="M147" s="31">
        <v>1351.8081099999999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2593.65</v>
      </c>
      <c r="D148" s="36">
        <v>2588.9499999999998</v>
      </c>
      <c r="E148" s="36">
        <v>2557.8999999999996</v>
      </c>
      <c r="F148" s="36">
        <v>2522.1499999999996</v>
      </c>
      <c r="G148" s="36">
        <v>2491.0999999999995</v>
      </c>
      <c r="H148" s="36">
        <v>2624.7</v>
      </c>
      <c r="I148" s="36">
        <v>2655.75</v>
      </c>
      <c r="J148" s="36">
        <v>2691.5</v>
      </c>
      <c r="K148" s="31">
        <v>2620</v>
      </c>
      <c r="L148" s="31">
        <v>2553.1999999999998</v>
      </c>
      <c r="M148" s="31">
        <v>0.47647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3870.45</v>
      </c>
      <c r="D149" s="36">
        <v>3881.6666666666665</v>
      </c>
      <c r="E149" s="36">
        <v>3839.3833333333332</v>
      </c>
      <c r="F149" s="36">
        <v>3808.3166666666666</v>
      </c>
      <c r="G149" s="36">
        <v>3766.0333333333333</v>
      </c>
      <c r="H149" s="36">
        <v>3912.7333333333331</v>
      </c>
      <c r="I149" s="36">
        <v>3955.0166666666669</v>
      </c>
      <c r="J149" s="36">
        <v>3986.083333333333</v>
      </c>
      <c r="K149" s="31">
        <v>3923.95</v>
      </c>
      <c r="L149" s="31">
        <v>3850.6</v>
      </c>
      <c r="M149" s="31">
        <v>4.1146200000000004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275.14999999999998</v>
      </c>
      <c r="D150" s="36">
        <v>275.65000000000003</v>
      </c>
      <c r="E150" s="36">
        <v>271.80000000000007</v>
      </c>
      <c r="F150" s="36">
        <v>268.45000000000005</v>
      </c>
      <c r="G150" s="36">
        <v>264.60000000000008</v>
      </c>
      <c r="H150" s="36">
        <v>279.00000000000006</v>
      </c>
      <c r="I150" s="36">
        <v>282.85000000000008</v>
      </c>
      <c r="J150" s="36">
        <v>286.20000000000005</v>
      </c>
      <c r="K150" s="31">
        <v>279.5</v>
      </c>
      <c r="L150" s="31">
        <v>272.3</v>
      </c>
      <c r="M150" s="31">
        <v>7.30389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536.29999999999995</v>
      </c>
      <c r="D151" s="36">
        <v>535.25</v>
      </c>
      <c r="E151" s="36">
        <v>530.5</v>
      </c>
      <c r="F151" s="36">
        <v>524.70000000000005</v>
      </c>
      <c r="G151" s="36">
        <v>519.95000000000005</v>
      </c>
      <c r="H151" s="36">
        <v>541.04999999999995</v>
      </c>
      <c r="I151" s="36">
        <v>545.79999999999995</v>
      </c>
      <c r="J151" s="36">
        <v>551.59999999999991</v>
      </c>
      <c r="K151" s="31">
        <v>540</v>
      </c>
      <c r="L151" s="31">
        <v>529.45000000000005</v>
      </c>
      <c r="M151" s="31">
        <v>0.76178000000000001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551.45000000000005</v>
      </c>
      <c r="D152" s="36">
        <v>552.16666666666663</v>
      </c>
      <c r="E152" s="36">
        <v>545.18333333333328</v>
      </c>
      <c r="F152" s="36">
        <v>538.91666666666663</v>
      </c>
      <c r="G152" s="36">
        <v>531.93333333333328</v>
      </c>
      <c r="H152" s="36">
        <v>558.43333333333328</v>
      </c>
      <c r="I152" s="36">
        <v>565.41666666666663</v>
      </c>
      <c r="J152" s="36">
        <v>571.68333333333328</v>
      </c>
      <c r="K152" s="31">
        <v>559.15</v>
      </c>
      <c r="L152" s="31">
        <v>545.9</v>
      </c>
      <c r="M152" s="31">
        <v>3.1621700000000001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2059.6999999999998</v>
      </c>
      <c r="D153" s="36">
        <v>2102.6166666666663</v>
      </c>
      <c r="E153" s="36">
        <v>1942.8833333333328</v>
      </c>
      <c r="F153" s="36">
        <v>1826.0666666666664</v>
      </c>
      <c r="G153" s="36">
        <v>1666.3333333333328</v>
      </c>
      <c r="H153" s="36">
        <v>2219.4333333333325</v>
      </c>
      <c r="I153" s="36">
        <v>2379.1666666666661</v>
      </c>
      <c r="J153" s="36">
        <v>2495.9833333333327</v>
      </c>
      <c r="K153" s="31">
        <v>2262.35</v>
      </c>
      <c r="L153" s="31">
        <v>1985.8</v>
      </c>
      <c r="M153" s="31">
        <v>9.1099599999999992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199.6</v>
      </c>
      <c r="D154" s="36">
        <v>199.75</v>
      </c>
      <c r="E154" s="36">
        <v>195.5</v>
      </c>
      <c r="F154" s="36">
        <v>191.4</v>
      </c>
      <c r="G154" s="36">
        <v>187.15</v>
      </c>
      <c r="H154" s="36">
        <v>203.85</v>
      </c>
      <c r="I154" s="36">
        <v>208.1</v>
      </c>
      <c r="J154" s="36">
        <v>212.2</v>
      </c>
      <c r="K154" s="31">
        <v>204</v>
      </c>
      <c r="L154" s="31">
        <v>195.65</v>
      </c>
      <c r="M154" s="31">
        <v>72.526439999999994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198.45</v>
      </c>
      <c r="D155" s="36">
        <v>199.08333333333334</v>
      </c>
      <c r="E155" s="36">
        <v>196.36666666666667</v>
      </c>
      <c r="F155" s="36">
        <v>194.28333333333333</v>
      </c>
      <c r="G155" s="36">
        <v>191.56666666666666</v>
      </c>
      <c r="H155" s="36">
        <v>201.16666666666669</v>
      </c>
      <c r="I155" s="36">
        <v>203.88333333333333</v>
      </c>
      <c r="J155" s="36">
        <v>205.9666666666667</v>
      </c>
      <c r="K155" s="31">
        <v>201.8</v>
      </c>
      <c r="L155" s="31">
        <v>197</v>
      </c>
      <c r="M155" s="31">
        <v>11.466229999999999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113.4</v>
      </c>
      <c r="D156" s="36">
        <v>113.36666666666667</v>
      </c>
      <c r="E156" s="36">
        <v>112.33333333333334</v>
      </c>
      <c r="F156" s="36">
        <v>111.26666666666667</v>
      </c>
      <c r="G156" s="36">
        <v>110.23333333333333</v>
      </c>
      <c r="H156" s="36">
        <v>114.43333333333335</v>
      </c>
      <c r="I156" s="36">
        <v>115.46666666666668</v>
      </c>
      <c r="J156" s="36">
        <v>116.53333333333336</v>
      </c>
      <c r="K156" s="31">
        <v>114.4</v>
      </c>
      <c r="L156" s="31">
        <v>112.3</v>
      </c>
      <c r="M156" s="31">
        <v>36.702640000000002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914.55</v>
      </c>
      <c r="D157" s="36">
        <v>916.55000000000007</v>
      </c>
      <c r="E157" s="36">
        <v>910.00000000000011</v>
      </c>
      <c r="F157" s="36">
        <v>905.45</v>
      </c>
      <c r="G157" s="36">
        <v>898.90000000000009</v>
      </c>
      <c r="H157" s="36">
        <v>921.10000000000014</v>
      </c>
      <c r="I157" s="36">
        <v>927.65000000000009</v>
      </c>
      <c r="J157" s="36">
        <v>932.20000000000016</v>
      </c>
      <c r="K157" s="31">
        <v>923.1</v>
      </c>
      <c r="L157" s="31">
        <v>912</v>
      </c>
      <c r="M157" s="31">
        <v>0.54925999999999997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2823.4</v>
      </c>
      <c r="D158" s="36">
        <v>2830.7999999999997</v>
      </c>
      <c r="E158" s="36">
        <v>2782.5999999999995</v>
      </c>
      <c r="F158" s="36">
        <v>2741.7999999999997</v>
      </c>
      <c r="G158" s="36">
        <v>2693.5999999999995</v>
      </c>
      <c r="H158" s="36">
        <v>2871.5999999999995</v>
      </c>
      <c r="I158" s="36">
        <v>2919.7999999999993</v>
      </c>
      <c r="J158" s="36">
        <v>2960.5999999999995</v>
      </c>
      <c r="K158" s="31">
        <v>2879</v>
      </c>
      <c r="L158" s="31">
        <v>2790</v>
      </c>
      <c r="M158" s="31">
        <v>3.4639000000000002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327.25</v>
      </c>
      <c r="D159" s="36">
        <v>328.03333333333336</v>
      </c>
      <c r="E159" s="36">
        <v>324.06666666666672</v>
      </c>
      <c r="F159" s="36">
        <v>320.88333333333338</v>
      </c>
      <c r="G159" s="36">
        <v>316.91666666666674</v>
      </c>
      <c r="H159" s="36">
        <v>331.2166666666667</v>
      </c>
      <c r="I159" s="36">
        <v>335.18333333333328</v>
      </c>
      <c r="J159" s="36">
        <v>338.36666666666667</v>
      </c>
      <c r="K159" s="31">
        <v>332</v>
      </c>
      <c r="L159" s="31">
        <v>324.85000000000002</v>
      </c>
      <c r="M159" s="31">
        <v>25.585740000000001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408.7</v>
      </c>
      <c r="D160" s="36">
        <v>410.51666666666665</v>
      </c>
      <c r="E160" s="36">
        <v>406.18333333333328</v>
      </c>
      <c r="F160" s="36">
        <v>403.66666666666663</v>
      </c>
      <c r="G160" s="36">
        <v>399.33333333333326</v>
      </c>
      <c r="H160" s="36">
        <v>413.0333333333333</v>
      </c>
      <c r="I160" s="36">
        <v>417.36666666666667</v>
      </c>
      <c r="J160" s="36">
        <v>419.88333333333333</v>
      </c>
      <c r="K160" s="31">
        <v>414.85</v>
      </c>
      <c r="L160" s="31">
        <v>408</v>
      </c>
      <c r="M160" s="31">
        <v>1.7424500000000001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151.44999999999999</v>
      </c>
      <c r="D161" s="36">
        <v>151.75</v>
      </c>
      <c r="E161" s="36">
        <v>150.69999999999999</v>
      </c>
      <c r="F161" s="36">
        <v>149.94999999999999</v>
      </c>
      <c r="G161" s="36">
        <v>148.89999999999998</v>
      </c>
      <c r="H161" s="36">
        <v>152.5</v>
      </c>
      <c r="I161" s="36">
        <v>153.55000000000001</v>
      </c>
      <c r="J161" s="36">
        <v>154.30000000000001</v>
      </c>
      <c r="K161" s="31">
        <v>152.80000000000001</v>
      </c>
      <c r="L161" s="31">
        <v>151</v>
      </c>
      <c r="M161" s="31">
        <v>107.18241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811.75</v>
      </c>
      <c r="D162" s="36">
        <v>816.23333333333323</v>
      </c>
      <c r="E162" s="36">
        <v>804.56666666666649</v>
      </c>
      <c r="F162" s="36">
        <v>797.38333333333321</v>
      </c>
      <c r="G162" s="36">
        <v>785.71666666666647</v>
      </c>
      <c r="H162" s="36">
        <v>823.41666666666652</v>
      </c>
      <c r="I162" s="36">
        <v>835.08333333333326</v>
      </c>
      <c r="J162" s="36">
        <v>842.26666666666654</v>
      </c>
      <c r="K162" s="31">
        <v>827.9</v>
      </c>
      <c r="L162" s="31">
        <v>809.05</v>
      </c>
      <c r="M162" s="31">
        <v>7.4194599999999999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4818.6000000000004</v>
      </c>
      <c r="D163" s="36">
        <v>4852.916666666667</v>
      </c>
      <c r="E163" s="36">
        <v>4755.8333333333339</v>
      </c>
      <c r="F163" s="36">
        <v>4693.0666666666666</v>
      </c>
      <c r="G163" s="36">
        <v>4595.9833333333336</v>
      </c>
      <c r="H163" s="36">
        <v>4915.6833333333343</v>
      </c>
      <c r="I163" s="36">
        <v>5012.7666666666682</v>
      </c>
      <c r="J163" s="36">
        <v>5075.5333333333347</v>
      </c>
      <c r="K163" s="31">
        <v>4950</v>
      </c>
      <c r="L163" s="31">
        <v>4790.1499999999996</v>
      </c>
      <c r="M163" s="31">
        <v>0.97709000000000001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1036.4000000000001</v>
      </c>
      <c r="D164" s="36">
        <v>1032.5666666666666</v>
      </c>
      <c r="E164" s="36">
        <v>1024.8833333333332</v>
      </c>
      <c r="F164" s="36">
        <v>1013.3666666666666</v>
      </c>
      <c r="G164" s="36">
        <v>1005.6833333333332</v>
      </c>
      <c r="H164" s="36">
        <v>1044.0833333333333</v>
      </c>
      <c r="I164" s="36">
        <v>1051.7666666666667</v>
      </c>
      <c r="J164" s="36">
        <v>1063.2833333333333</v>
      </c>
      <c r="K164" s="31">
        <v>1040.25</v>
      </c>
      <c r="L164" s="31">
        <v>1021.05</v>
      </c>
      <c r="M164" s="31">
        <v>1.45044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238.4</v>
      </c>
      <c r="D165" s="36">
        <v>237.6</v>
      </c>
      <c r="E165" s="36">
        <v>235.2</v>
      </c>
      <c r="F165" s="36">
        <v>232</v>
      </c>
      <c r="G165" s="36">
        <v>229.6</v>
      </c>
      <c r="H165" s="36">
        <v>240.79999999999998</v>
      </c>
      <c r="I165" s="36">
        <v>243.20000000000002</v>
      </c>
      <c r="J165" s="36">
        <v>246.39999999999998</v>
      </c>
      <c r="K165" s="31">
        <v>240</v>
      </c>
      <c r="L165" s="31">
        <v>234.4</v>
      </c>
      <c r="M165" s="31">
        <v>11.25826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190.4</v>
      </c>
      <c r="D166" s="36">
        <v>190.38333333333335</v>
      </c>
      <c r="E166" s="36">
        <v>188.4666666666667</v>
      </c>
      <c r="F166" s="36">
        <v>186.53333333333333</v>
      </c>
      <c r="G166" s="36">
        <v>184.61666666666667</v>
      </c>
      <c r="H166" s="36">
        <v>192.31666666666672</v>
      </c>
      <c r="I166" s="36">
        <v>194.23333333333341</v>
      </c>
      <c r="J166" s="36">
        <v>196.16666666666674</v>
      </c>
      <c r="K166" s="31">
        <v>192.3</v>
      </c>
      <c r="L166" s="31">
        <v>188.45</v>
      </c>
      <c r="M166" s="31">
        <v>13.662509999999999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730.7</v>
      </c>
      <c r="D167" s="36">
        <v>728.9</v>
      </c>
      <c r="E167" s="36">
        <v>724.8</v>
      </c>
      <c r="F167" s="36">
        <v>718.9</v>
      </c>
      <c r="G167" s="36">
        <v>714.8</v>
      </c>
      <c r="H167" s="36">
        <v>734.8</v>
      </c>
      <c r="I167" s="36">
        <v>738.90000000000009</v>
      </c>
      <c r="J167" s="36">
        <v>744.8</v>
      </c>
      <c r="K167" s="31">
        <v>733</v>
      </c>
      <c r="L167" s="31">
        <v>723</v>
      </c>
      <c r="M167" s="31">
        <v>2.80105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426.05</v>
      </c>
      <c r="D168" s="36">
        <v>427.41666666666669</v>
      </c>
      <c r="E168" s="36">
        <v>422.83333333333337</v>
      </c>
      <c r="F168" s="36">
        <v>419.61666666666667</v>
      </c>
      <c r="G168" s="36">
        <v>415.03333333333336</v>
      </c>
      <c r="H168" s="36">
        <v>430.63333333333338</v>
      </c>
      <c r="I168" s="36">
        <v>435.21666666666675</v>
      </c>
      <c r="J168" s="36">
        <v>438.43333333333339</v>
      </c>
      <c r="K168" s="31">
        <v>432</v>
      </c>
      <c r="L168" s="31">
        <v>424.2</v>
      </c>
      <c r="M168" s="31">
        <v>8.3599099999999993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187.5</v>
      </c>
      <c r="D169" s="36">
        <v>186.03333333333333</v>
      </c>
      <c r="E169" s="36">
        <v>180.46666666666667</v>
      </c>
      <c r="F169" s="36">
        <v>173.43333333333334</v>
      </c>
      <c r="G169" s="36">
        <v>167.86666666666667</v>
      </c>
      <c r="H169" s="36">
        <v>193.06666666666666</v>
      </c>
      <c r="I169" s="36">
        <v>198.63333333333333</v>
      </c>
      <c r="J169" s="36">
        <v>205.66666666666666</v>
      </c>
      <c r="K169" s="31">
        <v>191.6</v>
      </c>
      <c r="L169" s="31">
        <v>179</v>
      </c>
      <c r="M169" s="31">
        <v>342.97829999999999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1125</v>
      </c>
      <c r="D170" s="36">
        <v>1123.4833333333333</v>
      </c>
      <c r="E170" s="36">
        <v>1101.5166666666667</v>
      </c>
      <c r="F170" s="36">
        <v>1078.0333333333333</v>
      </c>
      <c r="G170" s="36">
        <v>1056.0666666666666</v>
      </c>
      <c r="H170" s="36">
        <v>1146.9666666666667</v>
      </c>
      <c r="I170" s="36">
        <v>1168.9333333333334</v>
      </c>
      <c r="J170" s="36">
        <v>1192.4166666666667</v>
      </c>
      <c r="K170" s="31">
        <v>1145.45</v>
      </c>
      <c r="L170" s="31">
        <v>1100</v>
      </c>
      <c r="M170" s="31">
        <v>1.07525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161.05000000000001</v>
      </c>
      <c r="D171" s="36">
        <v>161.16666666666666</v>
      </c>
      <c r="E171" s="36">
        <v>159.58333333333331</v>
      </c>
      <c r="F171" s="36">
        <v>158.11666666666665</v>
      </c>
      <c r="G171" s="36">
        <v>156.5333333333333</v>
      </c>
      <c r="H171" s="36">
        <v>162.63333333333333</v>
      </c>
      <c r="I171" s="36">
        <v>164.21666666666664</v>
      </c>
      <c r="J171" s="36">
        <v>165.68333333333334</v>
      </c>
      <c r="K171" s="31">
        <v>162.75</v>
      </c>
      <c r="L171" s="31">
        <v>159.69999999999999</v>
      </c>
      <c r="M171" s="31">
        <v>216.68342999999999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2799.7</v>
      </c>
      <c r="D172" s="36">
        <v>2792.5499999999997</v>
      </c>
      <c r="E172" s="36">
        <v>2757.1499999999996</v>
      </c>
      <c r="F172" s="36">
        <v>2714.6</v>
      </c>
      <c r="G172" s="36">
        <v>2679.2</v>
      </c>
      <c r="H172" s="36">
        <v>2835.0999999999995</v>
      </c>
      <c r="I172" s="36">
        <v>2870.5</v>
      </c>
      <c r="J172" s="36">
        <v>2913.0499999999993</v>
      </c>
      <c r="K172" s="31">
        <v>2827.95</v>
      </c>
      <c r="L172" s="31">
        <v>2750</v>
      </c>
      <c r="M172" s="31">
        <v>1.7476100000000001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3579.25</v>
      </c>
      <c r="D173" s="36">
        <v>3649.4833333333336</v>
      </c>
      <c r="E173" s="36">
        <v>3452.1166666666672</v>
      </c>
      <c r="F173" s="36">
        <v>3324.9833333333336</v>
      </c>
      <c r="G173" s="36">
        <v>3127.6166666666672</v>
      </c>
      <c r="H173" s="36">
        <v>3776.6166666666672</v>
      </c>
      <c r="I173" s="36">
        <v>3973.983333333334</v>
      </c>
      <c r="J173" s="36">
        <v>4101.1166666666668</v>
      </c>
      <c r="K173" s="31">
        <v>3846.85</v>
      </c>
      <c r="L173" s="31">
        <v>3522.35</v>
      </c>
      <c r="M173" s="31">
        <v>0.45861000000000002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309.89999999999998</v>
      </c>
      <c r="D174" s="36">
        <v>310.96666666666664</v>
      </c>
      <c r="E174" s="36">
        <v>306.98333333333329</v>
      </c>
      <c r="F174" s="36">
        <v>304.06666666666666</v>
      </c>
      <c r="G174" s="36">
        <v>300.08333333333331</v>
      </c>
      <c r="H174" s="36">
        <v>313.88333333333327</v>
      </c>
      <c r="I174" s="36">
        <v>317.86666666666662</v>
      </c>
      <c r="J174" s="36">
        <v>320.78333333333325</v>
      </c>
      <c r="K174" s="31">
        <v>314.95</v>
      </c>
      <c r="L174" s="31">
        <v>308.05</v>
      </c>
      <c r="M174" s="31">
        <v>5.4136300000000004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1941.05</v>
      </c>
      <c r="D175" s="36">
        <v>1952.0166666666667</v>
      </c>
      <c r="E175" s="36">
        <v>1904.0333333333333</v>
      </c>
      <c r="F175" s="36">
        <v>1867.0166666666667</v>
      </c>
      <c r="G175" s="36">
        <v>1819.0333333333333</v>
      </c>
      <c r="H175" s="36">
        <v>1989.0333333333333</v>
      </c>
      <c r="I175" s="36">
        <v>2037.0166666666664</v>
      </c>
      <c r="J175" s="36">
        <v>2074.0333333333333</v>
      </c>
      <c r="K175" s="31">
        <v>2000</v>
      </c>
      <c r="L175" s="31">
        <v>1915</v>
      </c>
      <c r="M175" s="31">
        <v>3.5754800000000002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2086.8000000000002</v>
      </c>
      <c r="D176" s="36">
        <v>2110.6833333333334</v>
      </c>
      <c r="E176" s="36">
        <v>2047.1166666666668</v>
      </c>
      <c r="F176" s="36">
        <v>2007.4333333333334</v>
      </c>
      <c r="G176" s="36">
        <v>1943.8666666666668</v>
      </c>
      <c r="H176" s="36">
        <v>2150.3666666666668</v>
      </c>
      <c r="I176" s="36">
        <v>2213.9333333333334</v>
      </c>
      <c r="J176" s="36">
        <v>2253.6166666666668</v>
      </c>
      <c r="K176" s="31">
        <v>2174.25</v>
      </c>
      <c r="L176" s="31">
        <v>2071</v>
      </c>
      <c r="M176" s="31">
        <v>1.90255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886.55</v>
      </c>
      <c r="D177" s="36">
        <v>887.94999999999993</v>
      </c>
      <c r="E177" s="36">
        <v>877.49999999999989</v>
      </c>
      <c r="F177" s="36">
        <v>868.44999999999993</v>
      </c>
      <c r="G177" s="36">
        <v>857.99999999999989</v>
      </c>
      <c r="H177" s="36">
        <v>896.99999999999989</v>
      </c>
      <c r="I177" s="36">
        <v>907.44999999999993</v>
      </c>
      <c r="J177" s="36">
        <v>916.49999999999989</v>
      </c>
      <c r="K177" s="31">
        <v>898.4</v>
      </c>
      <c r="L177" s="31">
        <v>878.9</v>
      </c>
      <c r="M177" s="31">
        <v>6.4934700000000003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991.3</v>
      </c>
      <c r="D178" s="36">
        <v>994.76666666666677</v>
      </c>
      <c r="E178" s="36">
        <v>981.53333333333353</v>
      </c>
      <c r="F178" s="36">
        <v>971.76666666666677</v>
      </c>
      <c r="G178" s="36">
        <v>958.53333333333353</v>
      </c>
      <c r="H178" s="36">
        <v>1004.5333333333335</v>
      </c>
      <c r="I178" s="36">
        <v>1017.7666666666669</v>
      </c>
      <c r="J178" s="36">
        <v>1027.5333333333335</v>
      </c>
      <c r="K178" s="31">
        <v>1008</v>
      </c>
      <c r="L178" s="31">
        <v>985</v>
      </c>
      <c r="M178" s="31">
        <v>1.19699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1562.4</v>
      </c>
      <c r="D179" s="36">
        <v>1566.1166666666668</v>
      </c>
      <c r="E179" s="36">
        <v>1554.2833333333335</v>
      </c>
      <c r="F179" s="36">
        <v>1546.1666666666667</v>
      </c>
      <c r="G179" s="36">
        <v>1534.3333333333335</v>
      </c>
      <c r="H179" s="36">
        <v>1574.2333333333336</v>
      </c>
      <c r="I179" s="36">
        <v>1586.0666666666666</v>
      </c>
      <c r="J179" s="36">
        <v>1594.1833333333336</v>
      </c>
      <c r="K179" s="31">
        <v>1577.95</v>
      </c>
      <c r="L179" s="31">
        <v>1558</v>
      </c>
      <c r="M179" s="31">
        <v>0.60272999999999999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84.8</v>
      </c>
      <c r="D180" s="36">
        <v>85.716666666666654</v>
      </c>
      <c r="E180" s="36">
        <v>83.183333333333309</v>
      </c>
      <c r="F180" s="36">
        <v>81.566666666666649</v>
      </c>
      <c r="G180" s="36">
        <v>79.033333333333303</v>
      </c>
      <c r="H180" s="36">
        <v>87.333333333333314</v>
      </c>
      <c r="I180" s="36">
        <v>89.866666666666646</v>
      </c>
      <c r="J180" s="36">
        <v>91.48333333333332</v>
      </c>
      <c r="K180" s="31">
        <v>88.25</v>
      </c>
      <c r="L180" s="31">
        <v>84.1</v>
      </c>
      <c r="M180" s="31">
        <v>487.44139999999999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1200.2</v>
      </c>
      <c r="D181" s="36">
        <v>1202.7166666666669</v>
      </c>
      <c r="E181" s="36">
        <v>1190.5333333333338</v>
      </c>
      <c r="F181" s="36">
        <v>1180.8666666666668</v>
      </c>
      <c r="G181" s="36">
        <v>1168.6833333333336</v>
      </c>
      <c r="H181" s="36">
        <v>1212.3833333333339</v>
      </c>
      <c r="I181" s="36">
        <v>1224.5666666666668</v>
      </c>
      <c r="J181" s="36">
        <v>1234.233333333334</v>
      </c>
      <c r="K181" s="31">
        <v>1214.9000000000001</v>
      </c>
      <c r="L181" s="31">
        <v>1193.05</v>
      </c>
      <c r="M181" s="31">
        <v>0.37698999999999999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2235.1999999999998</v>
      </c>
      <c r="D182" s="36">
        <v>2226.0833333333335</v>
      </c>
      <c r="E182" s="36">
        <v>2206.166666666667</v>
      </c>
      <c r="F182" s="36">
        <v>2177.1333333333337</v>
      </c>
      <c r="G182" s="36">
        <v>2157.2166666666672</v>
      </c>
      <c r="H182" s="36">
        <v>2255.1166666666668</v>
      </c>
      <c r="I182" s="36">
        <v>2275.0333333333338</v>
      </c>
      <c r="J182" s="36">
        <v>2304.0666666666666</v>
      </c>
      <c r="K182" s="31">
        <v>2246</v>
      </c>
      <c r="L182" s="31">
        <v>2197.0500000000002</v>
      </c>
      <c r="M182" s="31">
        <v>0.50029000000000001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549.29999999999995</v>
      </c>
      <c r="D183" s="36">
        <v>552.04999999999995</v>
      </c>
      <c r="E183" s="36">
        <v>544.69999999999993</v>
      </c>
      <c r="F183" s="36">
        <v>540.1</v>
      </c>
      <c r="G183" s="36">
        <v>532.75</v>
      </c>
      <c r="H183" s="36">
        <v>556.64999999999986</v>
      </c>
      <c r="I183" s="36">
        <v>563.99999999999977</v>
      </c>
      <c r="J183" s="36">
        <v>568.5999999999998</v>
      </c>
      <c r="K183" s="31">
        <v>559.4</v>
      </c>
      <c r="L183" s="31">
        <v>547.45000000000005</v>
      </c>
      <c r="M183" s="31">
        <v>1.1437200000000001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1162.7</v>
      </c>
      <c r="D184" s="36">
        <v>1172.3500000000001</v>
      </c>
      <c r="E184" s="36">
        <v>1147.5500000000002</v>
      </c>
      <c r="F184" s="36">
        <v>1132.4000000000001</v>
      </c>
      <c r="G184" s="36">
        <v>1107.6000000000001</v>
      </c>
      <c r="H184" s="36">
        <v>1187.5000000000002</v>
      </c>
      <c r="I184" s="36">
        <v>1212.3</v>
      </c>
      <c r="J184" s="36">
        <v>1227.4500000000003</v>
      </c>
      <c r="K184" s="31">
        <v>1197.1500000000001</v>
      </c>
      <c r="L184" s="31">
        <v>1157.2</v>
      </c>
      <c r="M184" s="31">
        <v>14.29012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848</v>
      </c>
      <c r="D185" s="36">
        <v>853.5</v>
      </c>
      <c r="E185" s="36">
        <v>809.5</v>
      </c>
      <c r="F185" s="36">
        <v>771</v>
      </c>
      <c r="G185" s="36">
        <v>727</v>
      </c>
      <c r="H185" s="36">
        <v>892</v>
      </c>
      <c r="I185" s="36">
        <v>936</v>
      </c>
      <c r="J185" s="36">
        <v>974.5</v>
      </c>
      <c r="K185" s="31">
        <v>897.5</v>
      </c>
      <c r="L185" s="31">
        <v>815</v>
      </c>
      <c r="M185" s="31">
        <v>7.6924099999999997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2241</v>
      </c>
      <c r="D186" s="36">
        <v>2227</v>
      </c>
      <c r="E186" s="36">
        <v>2194</v>
      </c>
      <c r="F186" s="36">
        <v>2147</v>
      </c>
      <c r="G186" s="36">
        <v>2114</v>
      </c>
      <c r="H186" s="36">
        <v>2274</v>
      </c>
      <c r="I186" s="36">
        <v>2307</v>
      </c>
      <c r="J186" s="36">
        <v>2354</v>
      </c>
      <c r="K186" s="31">
        <v>2260</v>
      </c>
      <c r="L186" s="31">
        <v>2180</v>
      </c>
      <c r="M186" s="31">
        <v>12.74126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409.95</v>
      </c>
      <c r="D187" s="36">
        <v>408.18333333333334</v>
      </c>
      <c r="E187" s="36">
        <v>404.26666666666665</v>
      </c>
      <c r="F187" s="36">
        <v>398.58333333333331</v>
      </c>
      <c r="G187" s="36">
        <v>394.66666666666663</v>
      </c>
      <c r="H187" s="36">
        <v>413.86666666666667</v>
      </c>
      <c r="I187" s="36">
        <v>417.7833333333333</v>
      </c>
      <c r="J187" s="36">
        <v>423.4666666666667</v>
      </c>
      <c r="K187" s="31">
        <v>412.1</v>
      </c>
      <c r="L187" s="31">
        <v>402.5</v>
      </c>
      <c r="M187" s="31">
        <v>8.2201699999999995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534.29999999999995</v>
      </c>
      <c r="D188" s="36">
        <v>535.9</v>
      </c>
      <c r="E188" s="36">
        <v>530.4</v>
      </c>
      <c r="F188" s="36">
        <v>526.5</v>
      </c>
      <c r="G188" s="36">
        <v>521</v>
      </c>
      <c r="H188" s="36">
        <v>539.79999999999995</v>
      </c>
      <c r="I188" s="36">
        <v>545.29999999999995</v>
      </c>
      <c r="J188" s="36">
        <v>549.19999999999993</v>
      </c>
      <c r="K188" s="31">
        <v>541.4</v>
      </c>
      <c r="L188" s="31">
        <v>532</v>
      </c>
      <c r="M188" s="31">
        <v>3.4654600000000002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2064.0500000000002</v>
      </c>
      <c r="D189" s="36">
        <v>2071.8833333333332</v>
      </c>
      <c r="E189" s="36">
        <v>2051.0166666666664</v>
      </c>
      <c r="F189" s="36">
        <v>2037.9833333333331</v>
      </c>
      <c r="G189" s="36">
        <v>2017.1166666666663</v>
      </c>
      <c r="H189" s="36">
        <v>2084.9166666666665</v>
      </c>
      <c r="I189" s="36">
        <v>2105.7833333333333</v>
      </c>
      <c r="J189" s="36">
        <v>2118.8166666666666</v>
      </c>
      <c r="K189" s="31">
        <v>2092.75</v>
      </c>
      <c r="L189" s="31">
        <v>2058.85</v>
      </c>
      <c r="M189" s="31">
        <v>12.11997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965.1</v>
      </c>
      <c r="D190" s="36">
        <v>970.15000000000009</v>
      </c>
      <c r="E190" s="36">
        <v>958.10000000000014</v>
      </c>
      <c r="F190" s="36">
        <v>951.1</v>
      </c>
      <c r="G190" s="36">
        <v>939.05000000000007</v>
      </c>
      <c r="H190" s="36">
        <v>977.1500000000002</v>
      </c>
      <c r="I190" s="36">
        <v>989.20000000000016</v>
      </c>
      <c r="J190" s="36">
        <v>996.20000000000027</v>
      </c>
      <c r="K190" s="31">
        <v>982.2</v>
      </c>
      <c r="L190" s="31">
        <v>963.15</v>
      </c>
      <c r="M190" s="31">
        <v>2.2614800000000002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421</v>
      </c>
      <c r="D191" s="36">
        <v>423.61666666666662</v>
      </c>
      <c r="E191" s="36">
        <v>415.88333333333321</v>
      </c>
      <c r="F191" s="36">
        <v>410.76666666666659</v>
      </c>
      <c r="G191" s="36">
        <v>403.03333333333319</v>
      </c>
      <c r="H191" s="36">
        <v>428.73333333333323</v>
      </c>
      <c r="I191" s="36">
        <v>436.4666666666667</v>
      </c>
      <c r="J191" s="36">
        <v>441.58333333333326</v>
      </c>
      <c r="K191" s="31">
        <v>431.35</v>
      </c>
      <c r="L191" s="31">
        <v>418.5</v>
      </c>
      <c r="M191" s="31">
        <v>1.4567699999999999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2313.85</v>
      </c>
      <c r="D192" s="36">
        <v>2299.75</v>
      </c>
      <c r="E192" s="36">
        <v>2273.1</v>
      </c>
      <c r="F192" s="36">
        <v>2232.35</v>
      </c>
      <c r="G192" s="36">
        <v>2205.6999999999998</v>
      </c>
      <c r="H192" s="36">
        <v>2340.5</v>
      </c>
      <c r="I192" s="36">
        <v>2367.1499999999996</v>
      </c>
      <c r="J192" s="36">
        <v>2407.9</v>
      </c>
      <c r="K192" s="31">
        <v>2326.4</v>
      </c>
      <c r="L192" s="31">
        <v>2259</v>
      </c>
      <c r="M192" s="31">
        <v>0.19677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780.7</v>
      </c>
      <c r="D193" s="36">
        <v>782.31666666666661</v>
      </c>
      <c r="E193" s="36">
        <v>773.18333333333317</v>
      </c>
      <c r="F193" s="36">
        <v>765.66666666666652</v>
      </c>
      <c r="G193" s="36">
        <v>756.53333333333308</v>
      </c>
      <c r="H193" s="36">
        <v>789.83333333333326</v>
      </c>
      <c r="I193" s="36">
        <v>798.9666666666667</v>
      </c>
      <c r="J193" s="36">
        <v>806.48333333333335</v>
      </c>
      <c r="K193" s="31">
        <v>791.45</v>
      </c>
      <c r="L193" s="31">
        <v>774.8</v>
      </c>
      <c r="M193" s="31">
        <v>1.0288600000000001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349.1</v>
      </c>
      <c r="D194" s="36">
        <v>352.88333333333338</v>
      </c>
      <c r="E194" s="36">
        <v>341.76666666666677</v>
      </c>
      <c r="F194" s="36">
        <v>334.43333333333339</v>
      </c>
      <c r="G194" s="36">
        <v>323.31666666666678</v>
      </c>
      <c r="H194" s="36">
        <v>360.21666666666675</v>
      </c>
      <c r="I194" s="36">
        <v>371.33333333333343</v>
      </c>
      <c r="J194" s="36">
        <v>378.66666666666674</v>
      </c>
      <c r="K194" s="31">
        <v>364</v>
      </c>
      <c r="L194" s="31">
        <v>345.55</v>
      </c>
      <c r="M194" s="31">
        <v>3.9185099999999999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3427.8</v>
      </c>
      <c r="D195" s="36">
        <v>3468.0833333333335</v>
      </c>
      <c r="E195" s="36">
        <v>3361.2166666666672</v>
      </c>
      <c r="F195" s="36">
        <v>3294.6333333333337</v>
      </c>
      <c r="G195" s="36">
        <v>3187.7666666666673</v>
      </c>
      <c r="H195" s="36">
        <v>3534.666666666667</v>
      </c>
      <c r="I195" s="36">
        <v>3641.5333333333328</v>
      </c>
      <c r="J195" s="36">
        <v>3708.1166666666668</v>
      </c>
      <c r="K195" s="31">
        <v>3574.95</v>
      </c>
      <c r="L195" s="31">
        <v>3401.5</v>
      </c>
      <c r="M195" s="31">
        <v>1.03332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514.04999999999995</v>
      </c>
      <c r="D196" s="36">
        <v>512.18333333333328</v>
      </c>
      <c r="E196" s="36">
        <v>508.56666666666661</v>
      </c>
      <c r="F196" s="36">
        <v>503.08333333333331</v>
      </c>
      <c r="G196" s="36">
        <v>499.46666666666664</v>
      </c>
      <c r="H196" s="36">
        <v>517.66666666666652</v>
      </c>
      <c r="I196" s="36">
        <v>521.28333333333308</v>
      </c>
      <c r="J196" s="36">
        <v>526.76666666666654</v>
      </c>
      <c r="K196" s="31">
        <v>515.79999999999995</v>
      </c>
      <c r="L196" s="31">
        <v>506.7</v>
      </c>
      <c r="M196" s="31">
        <v>9.7361799999999992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764.3</v>
      </c>
      <c r="D197" s="36">
        <v>760.25</v>
      </c>
      <c r="E197" s="36">
        <v>750.05</v>
      </c>
      <c r="F197" s="36">
        <v>735.8</v>
      </c>
      <c r="G197" s="36">
        <v>725.59999999999991</v>
      </c>
      <c r="H197" s="36">
        <v>774.5</v>
      </c>
      <c r="I197" s="36">
        <v>784.7</v>
      </c>
      <c r="J197" s="36">
        <v>798.95</v>
      </c>
      <c r="K197" s="31">
        <v>770.45</v>
      </c>
      <c r="L197" s="31">
        <v>746</v>
      </c>
      <c r="M197" s="31">
        <v>17.334710000000001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155.94999999999999</v>
      </c>
      <c r="D198" s="36">
        <v>156.91666666666666</v>
      </c>
      <c r="E198" s="36">
        <v>154.68333333333331</v>
      </c>
      <c r="F198" s="36">
        <v>153.41666666666666</v>
      </c>
      <c r="G198" s="36">
        <v>151.18333333333331</v>
      </c>
      <c r="H198" s="36">
        <v>158.18333333333331</v>
      </c>
      <c r="I198" s="36">
        <v>160.41666666666666</v>
      </c>
      <c r="J198" s="36">
        <v>161.68333333333331</v>
      </c>
      <c r="K198" s="31">
        <v>159.15</v>
      </c>
      <c r="L198" s="31">
        <v>155.65</v>
      </c>
      <c r="M198" s="31">
        <v>14.4117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291.3</v>
      </c>
      <c r="D199" s="36">
        <v>292.41666666666669</v>
      </c>
      <c r="E199" s="36">
        <v>278.88333333333338</v>
      </c>
      <c r="F199" s="36">
        <v>266.4666666666667</v>
      </c>
      <c r="G199" s="36">
        <v>252.93333333333339</v>
      </c>
      <c r="H199" s="36">
        <v>304.83333333333337</v>
      </c>
      <c r="I199" s="36">
        <v>318.36666666666667</v>
      </c>
      <c r="J199" s="36">
        <v>330.78333333333336</v>
      </c>
      <c r="K199" s="31">
        <v>305.95</v>
      </c>
      <c r="L199" s="31">
        <v>280</v>
      </c>
      <c r="M199" s="31">
        <v>240.34459000000001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327.64999999999998</v>
      </c>
      <c r="D200" s="36">
        <v>330.15000000000003</v>
      </c>
      <c r="E200" s="36">
        <v>322.50000000000006</v>
      </c>
      <c r="F200" s="36">
        <v>317.35000000000002</v>
      </c>
      <c r="G200" s="36">
        <v>309.70000000000005</v>
      </c>
      <c r="H200" s="36">
        <v>335.30000000000007</v>
      </c>
      <c r="I200" s="36">
        <v>342.95000000000005</v>
      </c>
      <c r="J200" s="36">
        <v>348.10000000000008</v>
      </c>
      <c r="K200" s="31">
        <v>337.8</v>
      </c>
      <c r="L200" s="31">
        <v>325</v>
      </c>
      <c r="M200" s="31">
        <v>9.0432500000000005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1812.9</v>
      </c>
      <c r="D201" s="36">
        <v>1826.7333333333336</v>
      </c>
      <c r="E201" s="36">
        <v>1788.5166666666671</v>
      </c>
      <c r="F201" s="36">
        <v>1764.1333333333334</v>
      </c>
      <c r="G201" s="36">
        <v>1725.916666666667</v>
      </c>
      <c r="H201" s="36">
        <v>1851.1166666666672</v>
      </c>
      <c r="I201" s="36">
        <v>1889.3333333333335</v>
      </c>
      <c r="J201" s="36">
        <v>1913.7166666666674</v>
      </c>
      <c r="K201" s="31">
        <v>1864.95</v>
      </c>
      <c r="L201" s="31">
        <v>1802.35</v>
      </c>
      <c r="M201" s="31">
        <v>1.37296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895.15</v>
      </c>
      <c r="D202" s="36">
        <v>898.7166666666667</v>
      </c>
      <c r="E202" s="36">
        <v>889.43333333333339</v>
      </c>
      <c r="F202" s="36">
        <v>883.7166666666667</v>
      </c>
      <c r="G202" s="36">
        <v>874.43333333333339</v>
      </c>
      <c r="H202" s="36">
        <v>904.43333333333339</v>
      </c>
      <c r="I202" s="36">
        <v>913.7166666666667</v>
      </c>
      <c r="J202" s="36">
        <v>919.43333333333339</v>
      </c>
      <c r="K202" s="31">
        <v>908</v>
      </c>
      <c r="L202" s="31">
        <v>893</v>
      </c>
      <c r="M202" s="31">
        <v>2.4411999999999998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1379.65</v>
      </c>
      <c r="D203" s="36">
        <v>1383.6500000000003</v>
      </c>
      <c r="E203" s="36">
        <v>1371.6000000000006</v>
      </c>
      <c r="F203" s="36">
        <v>1363.5500000000002</v>
      </c>
      <c r="G203" s="36">
        <v>1351.5000000000005</v>
      </c>
      <c r="H203" s="36">
        <v>1391.7000000000007</v>
      </c>
      <c r="I203" s="36">
        <v>1403.7500000000005</v>
      </c>
      <c r="J203" s="36">
        <v>1411.8000000000009</v>
      </c>
      <c r="K203" s="31">
        <v>1395.7</v>
      </c>
      <c r="L203" s="31">
        <v>1375.6</v>
      </c>
      <c r="M203" s="31">
        <v>4.5446499999999999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1460.4</v>
      </c>
      <c r="D204" s="36">
        <v>1464.5666666666668</v>
      </c>
      <c r="E204" s="36">
        <v>1448.1833333333336</v>
      </c>
      <c r="F204" s="36">
        <v>1435.9666666666667</v>
      </c>
      <c r="G204" s="36">
        <v>1419.5833333333335</v>
      </c>
      <c r="H204" s="36">
        <v>1476.7833333333338</v>
      </c>
      <c r="I204" s="36">
        <v>1493.166666666667</v>
      </c>
      <c r="J204" s="36">
        <v>1505.3833333333339</v>
      </c>
      <c r="K204" s="31">
        <v>1480.95</v>
      </c>
      <c r="L204" s="31">
        <v>1452.35</v>
      </c>
      <c r="M204" s="31">
        <v>31.192699999999999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3415.25</v>
      </c>
      <c r="D205" s="36">
        <v>3402.75</v>
      </c>
      <c r="E205" s="36">
        <v>3356.5</v>
      </c>
      <c r="F205" s="36">
        <v>3297.75</v>
      </c>
      <c r="G205" s="36">
        <v>3251.5</v>
      </c>
      <c r="H205" s="36">
        <v>3461.5</v>
      </c>
      <c r="I205" s="36">
        <v>3507.75</v>
      </c>
      <c r="J205" s="36">
        <v>3566.5</v>
      </c>
      <c r="K205" s="31">
        <v>3449</v>
      </c>
      <c r="L205" s="31">
        <v>3344</v>
      </c>
      <c r="M205" s="31">
        <v>4.6610899999999997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1650.5</v>
      </c>
      <c r="D206" s="36">
        <v>1658.3500000000001</v>
      </c>
      <c r="E206" s="36">
        <v>1638.9000000000003</v>
      </c>
      <c r="F206" s="36">
        <v>1627.3000000000002</v>
      </c>
      <c r="G206" s="36">
        <v>1607.8500000000004</v>
      </c>
      <c r="H206" s="36">
        <v>1669.9500000000003</v>
      </c>
      <c r="I206" s="36">
        <v>1689.4</v>
      </c>
      <c r="J206" s="36">
        <v>1701.0000000000002</v>
      </c>
      <c r="K206" s="31">
        <v>1677.8</v>
      </c>
      <c r="L206" s="31">
        <v>1646.75</v>
      </c>
      <c r="M206" s="31">
        <v>126.63444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640.9</v>
      </c>
      <c r="D207" s="36">
        <v>643.43333333333328</v>
      </c>
      <c r="E207" s="36">
        <v>636.06666666666661</v>
      </c>
      <c r="F207" s="36">
        <v>631.23333333333335</v>
      </c>
      <c r="G207" s="36">
        <v>623.86666666666667</v>
      </c>
      <c r="H207" s="36">
        <v>648.26666666666654</v>
      </c>
      <c r="I207" s="36">
        <v>655.6333333333331</v>
      </c>
      <c r="J207" s="36">
        <v>660.46666666666647</v>
      </c>
      <c r="K207" s="31">
        <v>650.79999999999995</v>
      </c>
      <c r="L207" s="31">
        <v>638.6</v>
      </c>
      <c r="M207" s="31">
        <v>36.484960000000001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4112.5</v>
      </c>
      <c r="D208" s="36">
        <v>4097.45</v>
      </c>
      <c r="E208" s="36">
        <v>4046.1499999999996</v>
      </c>
      <c r="F208" s="36">
        <v>3979.7999999999997</v>
      </c>
      <c r="G208" s="36">
        <v>3928.4999999999995</v>
      </c>
      <c r="H208" s="36">
        <v>4163.7999999999993</v>
      </c>
      <c r="I208" s="36">
        <v>4215.1000000000004</v>
      </c>
      <c r="J208" s="36">
        <v>4281.45</v>
      </c>
      <c r="K208" s="31">
        <v>4148.75</v>
      </c>
      <c r="L208" s="31">
        <v>4031.1</v>
      </c>
      <c r="M208" s="31">
        <v>10.436019999999999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90.6</v>
      </c>
      <c r="D209" s="36">
        <v>91.2</v>
      </c>
      <c r="E209" s="36">
        <v>89.4</v>
      </c>
      <c r="F209" s="36">
        <v>88.2</v>
      </c>
      <c r="G209" s="36">
        <v>86.4</v>
      </c>
      <c r="H209" s="36">
        <v>92.4</v>
      </c>
      <c r="I209" s="36">
        <v>94.199999999999989</v>
      </c>
      <c r="J209" s="36">
        <v>95.4</v>
      </c>
      <c r="K209" s="31">
        <v>93</v>
      </c>
      <c r="L209" s="31">
        <v>90</v>
      </c>
      <c r="M209" s="31">
        <v>228.53557000000001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299.8</v>
      </c>
      <c r="D210" s="36">
        <v>300.96666666666664</v>
      </c>
      <c r="E210" s="36">
        <v>295.98333333333329</v>
      </c>
      <c r="F210" s="36">
        <v>292.16666666666663</v>
      </c>
      <c r="G210" s="36">
        <v>287.18333333333328</v>
      </c>
      <c r="H210" s="36">
        <v>304.7833333333333</v>
      </c>
      <c r="I210" s="36">
        <v>309.76666666666665</v>
      </c>
      <c r="J210" s="36">
        <v>313.58333333333331</v>
      </c>
      <c r="K210" s="31">
        <v>305.95</v>
      </c>
      <c r="L210" s="31">
        <v>297.14999999999998</v>
      </c>
      <c r="M210" s="31">
        <v>1.92475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575.95000000000005</v>
      </c>
      <c r="D211" s="36">
        <v>578.15</v>
      </c>
      <c r="E211" s="36">
        <v>571.4</v>
      </c>
      <c r="F211" s="36">
        <v>566.85</v>
      </c>
      <c r="G211" s="36">
        <v>560.1</v>
      </c>
      <c r="H211" s="36">
        <v>582.69999999999993</v>
      </c>
      <c r="I211" s="36">
        <v>589.44999999999993</v>
      </c>
      <c r="J211" s="36">
        <v>593.99999999999989</v>
      </c>
      <c r="K211" s="31">
        <v>584.9</v>
      </c>
      <c r="L211" s="31">
        <v>573.6</v>
      </c>
      <c r="M211" s="31">
        <v>53.14029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979.65</v>
      </c>
      <c r="D212" s="36">
        <v>981.06666666666661</v>
      </c>
      <c r="E212" s="36">
        <v>974.23333333333323</v>
      </c>
      <c r="F212" s="36">
        <v>968.81666666666661</v>
      </c>
      <c r="G212" s="36">
        <v>961.98333333333323</v>
      </c>
      <c r="H212" s="36">
        <v>986.48333333333323</v>
      </c>
      <c r="I212" s="36">
        <v>993.31666666666672</v>
      </c>
      <c r="J212" s="36">
        <v>998.73333333333323</v>
      </c>
      <c r="K212" s="31">
        <v>987.9</v>
      </c>
      <c r="L212" s="31">
        <v>975.65</v>
      </c>
      <c r="M212" s="31">
        <v>0.2082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3010.25</v>
      </c>
      <c r="D213" s="36">
        <v>3028.6833333333329</v>
      </c>
      <c r="E213" s="36">
        <v>2982.5666666666657</v>
      </c>
      <c r="F213" s="36">
        <v>2954.8833333333328</v>
      </c>
      <c r="G213" s="36">
        <v>2908.7666666666655</v>
      </c>
      <c r="H213" s="36">
        <v>3056.3666666666659</v>
      </c>
      <c r="I213" s="36">
        <v>3102.4833333333336</v>
      </c>
      <c r="J213" s="36">
        <v>3130.1666666666661</v>
      </c>
      <c r="K213" s="31">
        <v>3074.8</v>
      </c>
      <c r="L213" s="31">
        <v>3001</v>
      </c>
      <c r="M213" s="31">
        <v>19.790279999999999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270.39999999999998</v>
      </c>
      <c r="D214" s="36">
        <v>270.9666666666667</v>
      </c>
      <c r="E214" s="36">
        <v>267.63333333333338</v>
      </c>
      <c r="F214" s="36">
        <v>264.86666666666667</v>
      </c>
      <c r="G214" s="36">
        <v>261.53333333333336</v>
      </c>
      <c r="H214" s="36">
        <v>273.73333333333341</v>
      </c>
      <c r="I214" s="36">
        <v>277.06666666666666</v>
      </c>
      <c r="J214" s="36">
        <v>279.83333333333343</v>
      </c>
      <c r="K214" s="31">
        <v>274.3</v>
      </c>
      <c r="L214" s="31">
        <v>268.2</v>
      </c>
      <c r="M214" s="31">
        <v>68.954179999999994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439.35</v>
      </c>
      <c r="D215" s="36">
        <v>437.23333333333335</v>
      </c>
      <c r="E215" s="36">
        <v>433.11666666666667</v>
      </c>
      <c r="F215" s="36">
        <v>426.88333333333333</v>
      </c>
      <c r="G215" s="36">
        <v>422.76666666666665</v>
      </c>
      <c r="H215" s="36">
        <v>443.4666666666667</v>
      </c>
      <c r="I215" s="36">
        <v>447.58333333333337</v>
      </c>
      <c r="J215" s="36">
        <v>453.81666666666672</v>
      </c>
      <c r="K215" s="31">
        <v>441.35</v>
      </c>
      <c r="L215" s="31">
        <v>431</v>
      </c>
      <c r="M215" s="31">
        <v>73.933549999999997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2579.75</v>
      </c>
      <c r="D216" s="36">
        <v>2580.1</v>
      </c>
      <c r="E216" s="36">
        <v>2571.1999999999998</v>
      </c>
      <c r="F216" s="36">
        <v>2562.65</v>
      </c>
      <c r="G216" s="36">
        <v>2553.75</v>
      </c>
      <c r="H216" s="36">
        <v>2588.6499999999996</v>
      </c>
      <c r="I216" s="36">
        <v>2597.5500000000002</v>
      </c>
      <c r="J216" s="36">
        <v>2606.0999999999995</v>
      </c>
      <c r="K216" s="31">
        <v>2589</v>
      </c>
      <c r="L216" s="31">
        <v>2571.5500000000002</v>
      </c>
      <c r="M216" s="31">
        <v>10.17205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1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45300</v>
      </c>
      <c r="B10" s="32">
        <v>543499</v>
      </c>
      <c r="C10" s="31" t="s">
        <v>1081</v>
      </c>
      <c r="D10" s="31" t="s">
        <v>1082</v>
      </c>
      <c r="E10" s="31" t="s">
        <v>574</v>
      </c>
      <c r="F10" s="86">
        <v>225000</v>
      </c>
      <c r="G10" s="32">
        <v>54.2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45300</v>
      </c>
      <c r="B11" s="32">
        <v>543499</v>
      </c>
      <c r="C11" s="31" t="s">
        <v>1081</v>
      </c>
      <c r="D11" s="31" t="s">
        <v>1083</v>
      </c>
      <c r="E11" s="31" t="s">
        <v>573</v>
      </c>
      <c r="F11" s="86">
        <v>222750</v>
      </c>
      <c r="G11" s="32">
        <v>54.2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45300</v>
      </c>
      <c r="B12" s="32">
        <v>543377</v>
      </c>
      <c r="C12" s="31" t="s">
        <v>1022</v>
      </c>
      <c r="D12" s="31" t="s">
        <v>1084</v>
      </c>
      <c r="E12" s="31" t="s">
        <v>574</v>
      </c>
      <c r="F12" s="86">
        <v>30000</v>
      </c>
      <c r="G12" s="32">
        <v>15.65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45300</v>
      </c>
      <c r="B13" s="32">
        <v>539773</v>
      </c>
      <c r="C13" s="31" t="s">
        <v>1085</v>
      </c>
      <c r="D13" s="31" t="s">
        <v>958</v>
      </c>
      <c r="E13" s="31" t="s">
        <v>574</v>
      </c>
      <c r="F13" s="86">
        <v>3911223</v>
      </c>
      <c r="G13" s="32">
        <v>4.0999999999999996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45300</v>
      </c>
      <c r="B14" s="32">
        <v>539773</v>
      </c>
      <c r="C14" s="31" t="s">
        <v>1085</v>
      </c>
      <c r="D14" s="31" t="s">
        <v>958</v>
      </c>
      <c r="E14" s="31" t="s">
        <v>573</v>
      </c>
      <c r="F14" s="86">
        <v>1911223</v>
      </c>
      <c r="G14" s="32">
        <v>4.1399999999999997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45300</v>
      </c>
      <c r="B15" s="32">
        <v>539773</v>
      </c>
      <c r="C15" s="31" t="s">
        <v>1085</v>
      </c>
      <c r="D15" s="31" t="s">
        <v>927</v>
      </c>
      <c r="E15" s="31" t="s">
        <v>574</v>
      </c>
      <c r="F15" s="86">
        <v>2498000</v>
      </c>
      <c r="G15" s="32">
        <v>4.07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45300</v>
      </c>
      <c r="B16" s="32">
        <v>539773</v>
      </c>
      <c r="C16" s="31" t="s">
        <v>1085</v>
      </c>
      <c r="D16" s="31" t="s">
        <v>927</v>
      </c>
      <c r="E16" s="31" t="s">
        <v>573</v>
      </c>
      <c r="F16" s="86">
        <v>1838363</v>
      </c>
      <c r="G16" s="32">
        <v>4.1500000000000004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45300</v>
      </c>
      <c r="B17" s="32">
        <v>539773</v>
      </c>
      <c r="C17" s="31" t="s">
        <v>1085</v>
      </c>
      <c r="D17" s="31" t="s">
        <v>875</v>
      </c>
      <c r="E17" s="31" t="s">
        <v>573</v>
      </c>
      <c r="F17" s="86">
        <v>3875630</v>
      </c>
      <c r="G17" s="32">
        <v>4.12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45300</v>
      </c>
      <c r="B18" s="32">
        <v>539773</v>
      </c>
      <c r="C18" s="31" t="s">
        <v>1085</v>
      </c>
      <c r="D18" s="31" t="s">
        <v>875</v>
      </c>
      <c r="E18" s="31" t="s">
        <v>574</v>
      </c>
      <c r="F18" s="86">
        <v>3875630</v>
      </c>
      <c r="G18" s="32">
        <v>4.1500000000000004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45300</v>
      </c>
      <c r="B19" s="32">
        <v>540718</v>
      </c>
      <c r="C19" s="31" t="s">
        <v>1086</v>
      </c>
      <c r="D19" s="31" t="s">
        <v>1087</v>
      </c>
      <c r="E19" s="31" t="s">
        <v>574</v>
      </c>
      <c r="F19" s="86">
        <v>21000</v>
      </c>
      <c r="G19" s="32">
        <v>66.09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45300</v>
      </c>
      <c r="B20" s="32">
        <v>530715</v>
      </c>
      <c r="C20" s="31" t="s">
        <v>1088</v>
      </c>
      <c r="D20" s="31" t="s">
        <v>942</v>
      </c>
      <c r="E20" s="31" t="s">
        <v>574</v>
      </c>
      <c r="F20" s="86">
        <v>1965</v>
      </c>
      <c r="G20" s="32">
        <v>2.5099999999999998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45300</v>
      </c>
      <c r="B21" s="32">
        <v>530715</v>
      </c>
      <c r="C21" s="31" t="s">
        <v>1088</v>
      </c>
      <c r="D21" s="31" t="s">
        <v>942</v>
      </c>
      <c r="E21" s="31" t="s">
        <v>573</v>
      </c>
      <c r="F21" s="86">
        <v>351765</v>
      </c>
      <c r="G21" s="32">
        <v>2.5499999999999998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45300</v>
      </c>
      <c r="B22" s="32">
        <v>530715</v>
      </c>
      <c r="C22" s="31" t="s">
        <v>1088</v>
      </c>
      <c r="D22" s="31" t="s">
        <v>875</v>
      </c>
      <c r="E22" s="31" t="s">
        <v>574</v>
      </c>
      <c r="F22" s="86">
        <v>250000</v>
      </c>
      <c r="G22" s="32">
        <v>2.5099999999999998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45300</v>
      </c>
      <c r="B23" s="32">
        <v>506074</v>
      </c>
      <c r="C23" s="31" t="s">
        <v>1040</v>
      </c>
      <c r="D23" s="31" t="s">
        <v>1070</v>
      </c>
      <c r="E23" s="31" t="s">
        <v>574</v>
      </c>
      <c r="F23" s="86">
        <v>2500000</v>
      </c>
      <c r="G23" s="32">
        <v>8.01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45300</v>
      </c>
      <c r="B24" s="32">
        <v>539621</v>
      </c>
      <c r="C24" s="31" t="s">
        <v>1023</v>
      </c>
      <c r="D24" s="31" t="s">
        <v>1089</v>
      </c>
      <c r="E24" s="31" t="s">
        <v>573</v>
      </c>
      <c r="F24" s="86">
        <v>700000</v>
      </c>
      <c r="G24" s="32">
        <v>1.52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45300</v>
      </c>
      <c r="B25" s="32">
        <v>539621</v>
      </c>
      <c r="C25" s="31" t="s">
        <v>1023</v>
      </c>
      <c r="D25" s="31" t="s">
        <v>1024</v>
      </c>
      <c r="E25" s="31" t="s">
        <v>573</v>
      </c>
      <c r="F25" s="86">
        <v>149447</v>
      </c>
      <c r="G25" s="32">
        <v>1.58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45300</v>
      </c>
      <c r="B26" s="32">
        <v>539621</v>
      </c>
      <c r="C26" s="31" t="s">
        <v>1023</v>
      </c>
      <c r="D26" s="31" t="s">
        <v>1024</v>
      </c>
      <c r="E26" s="31" t="s">
        <v>574</v>
      </c>
      <c r="F26" s="86">
        <v>696758</v>
      </c>
      <c r="G26" s="32">
        <v>1.51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45300</v>
      </c>
      <c r="B27" s="32">
        <v>544052</v>
      </c>
      <c r="C27" s="31" t="s">
        <v>1090</v>
      </c>
      <c r="D27" s="31" t="s">
        <v>1091</v>
      </c>
      <c r="E27" s="31" t="s">
        <v>574</v>
      </c>
      <c r="F27" s="86">
        <v>40000</v>
      </c>
      <c r="G27" s="32">
        <v>71.22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45300</v>
      </c>
      <c r="B28" s="32">
        <v>543439</v>
      </c>
      <c r="C28" s="31" t="s">
        <v>1092</v>
      </c>
      <c r="D28" s="31" t="s">
        <v>1093</v>
      </c>
      <c r="E28" s="31" t="s">
        <v>573</v>
      </c>
      <c r="F28" s="86">
        <v>152000</v>
      </c>
      <c r="G28" s="32">
        <v>39.35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45300</v>
      </c>
      <c r="B29" s="32">
        <v>543439</v>
      </c>
      <c r="C29" s="31" t="s">
        <v>1092</v>
      </c>
      <c r="D29" s="31" t="s">
        <v>1094</v>
      </c>
      <c r="E29" s="31" t="s">
        <v>574</v>
      </c>
      <c r="F29" s="86">
        <v>136000</v>
      </c>
      <c r="G29" s="32">
        <v>39.340000000000003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45300</v>
      </c>
      <c r="B30" s="32">
        <v>543439</v>
      </c>
      <c r="C30" s="31" t="s">
        <v>1092</v>
      </c>
      <c r="D30" s="31" t="s">
        <v>1095</v>
      </c>
      <c r="E30" s="31" t="s">
        <v>574</v>
      </c>
      <c r="F30" s="86">
        <v>122000</v>
      </c>
      <c r="G30" s="32">
        <v>39.33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45300</v>
      </c>
      <c r="B31" s="32">
        <v>543439</v>
      </c>
      <c r="C31" s="31" t="s">
        <v>1092</v>
      </c>
      <c r="D31" s="31" t="s">
        <v>1096</v>
      </c>
      <c r="E31" s="31" t="s">
        <v>574</v>
      </c>
      <c r="F31" s="86">
        <v>86000</v>
      </c>
      <c r="G31" s="32">
        <v>39.35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45300</v>
      </c>
      <c r="B32" s="32">
        <v>539559</v>
      </c>
      <c r="C32" s="31" t="s">
        <v>1097</v>
      </c>
      <c r="D32" s="31" t="s">
        <v>1098</v>
      </c>
      <c r="E32" s="31" t="s">
        <v>573</v>
      </c>
      <c r="F32" s="86">
        <v>182915</v>
      </c>
      <c r="G32" s="32">
        <v>8.67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45300</v>
      </c>
      <c r="B33" s="32">
        <v>539559</v>
      </c>
      <c r="C33" s="31" t="s">
        <v>1097</v>
      </c>
      <c r="D33" s="31" t="s">
        <v>1098</v>
      </c>
      <c r="E33" s="31" t="s">
        <v>574</v>
      </c>
      <c r="F33" s="86">
        <v>132915</v>
      </c>
      <c r="G33" s="32">
        <v>8.84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45300</v>
      </c>
      <c r="B34" s="32">
        <v>539559</v>
      </c>
      <c r="C34" s="31" t="s">
        <v>1097</v>
      </c>
      <c r="D34" s="31" t="s">
        <v>1053</v>
      </c>
      <c r="E34" s="31" t="s">
        <v>574</v>
      </c>
      <c r="F34" s="86">
        <v>242687</v>
      </c>
      <c r="G34" s="32">
        <v>8.99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45300</v>
      </c>
      <c r="B35" s="32">
        <v>539559</v>
      </c>
      <c r="C35" s="31" t="s">
        <v>1097</v>
      </c>
      <c r="D35" s="31" t="s">
        <v>1053</v>
      </c>
      <c r="E35" s="31" t="s">
        <v>573</v>
      </c>
      <c r="F35" s="86">
        <v>317055</v>
      </c>
      <c r="G35" s="32">
        <v>8.92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45300</v>
      </c>
      <c r="B36" s="32">
        <v>539559</v>
      </c>
      <c r="C36" s="31" t="s">
        <v>1097</v>
      </c>
      <c r="D36" s="31" t="s">
        <v>978</v>
      </c>
      <c r="E36" s="31" t="s">
        <v>574</v>
      </c>
      <c r="F36" s="86">
        <v>212831</v>
      </c>
      <c r="G36" s="32">
        <v>8.99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45300</v>
      </c>
      <c r="B37" s="32">
        <v>539559</v>
      </c>
      <c r="C37" s="31" t="s">
        <v>1097</v>
      </c>
      <c r="D37" s="31" t="s">
        <v>978</v>
      </c>
      <c r="E37" s="31" t="s">
        <v>573</v>
      </c>
      <c r="F37" s="86">
        <v>4557</v>
      </c>
      <c r="G37" s="32">
        <v>8.7899999999999991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45300</v>
      </c>
      <c r="B38" s="32">
        <v>542155</v>
      </c>
      <c r="C38" s="31" t="s">
        <v>1099</v>
      </c>
      <c r="D38" s="31" t="s">
        <v>1100</v>
      </c>
      <c r="E38" s="31" t="s">
        <v>574</v>
      </c>
      <c r="F38" s="86">
        <v>74000</v>
      </c>
      <c r="G38" s="32">
        <v>3.15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45300</v>
      </c>
      <c r="B39" s="32">
        <v>540080</v>
      </c>
      <c r="C39" s="31" t="s">
        <v>1101</v>
      </c>
      <c r="D39" s="31" t="s">
        <v>1036</v>
      </c>
      <c r="E39" s="31" t="s">
        <v>574</v>
      </c>
      <c r="F39" s="86">
        <v>97096</v>
      </c>
      <c r="G39" s="32">
        <v>246.05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45300</v>
      </c>
      <c r="B40" s="32">
        <v>543516</v>
      </c>
      <c r="C40" s="31" t="s">
        <v>1025</v>
      </c>
      <c r="D40" s="31" t="s">
        <v>1102</v>
      </c>
      <c r="E40" s="31" t="s">
        <v>574</v>
      </c>
      <c r="F40" s="86">
        <v>56000</v>
      </c>
      <c r="G40" s="32">
        <v>21.48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45300</v>
      </c>
      <c r="B41" s="32">
        <v>543516</v>
      </c>
      <c r="C41" s="31" t="s">
        <v>1025</v>
      </c>
      <c r="D41" s="31" t="s">
        <v>1103</v>
      </c>
      <c r="E41" s="31" t="s">
        <v>573</v>
      </c>
      <c r="F41" s="86">
        <v>30800</v>
      </c>
      <c r="G41" s="32">
        <v>21.46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45300</v>
      </c>
      <c r="B42" s="32">
        <v>542724</v>
      </c>
      <c r="C42" s="31" t="s">
        <v>977</v>
      </c>
      <c r="D42" s="31" t="s">
        <v>875</v>
      </c>
      <c r="E42" s="31" t="s">
        <v>574</v>
      </c>
      <c r="F42" s="86">
        <v>40526</v>
      </c>
      <c r="G42" s="32">
        <v>1.81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45300</v>
      </c>
      <c r="B43" s="32">
        <v>542724</v>
      </c>
      <c r="C43" s="31" t="s">
        <v>977</v>
      </c>
      <c r="D43" s="31" t="s">
        <v>875</v>
      </c>
      <c r="E43" s="31" t="s">
        <v>573</v>
      </c>
      <c r="F43" s="86">
        <v>1826422</v>
      </c>
      <c r="G43" s="32">
        <v>1.81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45300</v>
      </c>
      <c r="B44" s="32">
        <v>526473</v>
      </c>
      <c r="C44" s="31" t="s">
        <v>1104</v>
      </c>
      <c r="D44" s="31" t="s">
        <v>1105</v>
      </c>
      <c r="E44" s="31" t="s">
        <v>573</v>
      </c>
      <c r="F44" s="86">
        <v>243152</v>
      </c>
      <c r="G44" s="32">
        <v>8.2200000000000006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45300</v>
      </c>
      <c r="B45" s="32">
        <v>526473</v>
      </c>
      <c r="C45" s="31" t="s">
        <v>1104</v>
      </c>
      <c r="D45" s="31" t="s">
        <v>1106</v>
      </c>
      <c r="E45" s="31" t="s">
        <v>574</v>
      </c>
      <c r="F45" s="86">
        <v>130000</v>
      </c>
      <c r="G45" s="32">
        <v>8.35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45300</v>
      </c>
      <c r="B46" s="32">
        <v>526473</v>
      </c>
      <c r="C46" s="31" t="s">
        <v>1104</v>
      </c>
      <c r="D46" s="31" t="s">
        <v>1106</v>
      </c>
      <c r="E46" s="31" t="s">
        <v>573</v>
      </c>
      <c r="F46" s="86">
        <v>120000</v>
      </c>
      <c r="G46" s="32">
        <v>7.69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45300</v>
      </c>
      <c r="B47" s="32">
        <v>504351</v>
      </c>
      <c r="C47" s="31" t="s">
        <v>1026</v>
      </c>
      <c r="D47" s="31" t="s">
        <v>1027</v>
      </c>
      <c r="E47" s="31" t="s">
        <v>574</v>
      </c>
      <c r="F47" s="86">
        <v>13070113</v>
      </c>
      <c r="G47" s="32">
        <v>1.8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45300</v>
      </c>
      <c r="B48" s="32">
        <v>512441</v>
      </c>
      <c r="C48" s="31" t="s">
        <v>903</v>
      </c>
      <c r="D48" s="31" t="s">
        <v>1107</v>
      </c>
      <c r="E48" s="31" t="s">
        <v>573</v>
      </c>
      <c r="F48" s="86">
        <v>274046</v>
      </c>
      <c r="G48" s="32">
        <v>28.77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45300</v>
      </c>
      <c r="B49" s="32">
        <v>512441</v>
      </c>
      <c r="C49" s="31" t="s">
        <v>903</v>
      </c>
      <c r="D49" s="31" t="s">
        <v>1107</v>
      </c>
      <c r="E49" s="31" t="s">
        <v>574</v>
      </c>
      <c r="F49" s="86">
        <v>55000</v>
      </c>
      <c r="G49" s="32">
        <v>27.49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45300</v>
      </c>
      <c r="B50" s="32">
        <v>512441</v>
      </c>
      <c r="C50" s="31" t="s">
        <v>903</v>
      </c>
      <c r="D50" s="31" t="s">
        <v>1028</v>
      </c>
      <c r="E50" s="31" t="s">
        <v>573</v>
      </c>
      <c r="F50" s="86">
        <v>100</v>
      </c>
      <c r="G50" s="32">
        <v>27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45300</v>
      </c>
      <c r="B51" s="32">
        <v>512441</v>
      </c>
      <c r="C51" s="31" t="s">
        <v>903</v>
      </c>
      <c r="D51" s="31" t="s">
        <v>1028</v>
      </c>
      <c r="E51" s="31" t="s">
        <v>574</v>
      </c>
      <c r="F51" s="86">
        <v>170100</v>
      </c>
      <c r="G51" s="32">
        <v>28.77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45300</v>
      </c>
      <c r="B52" s="32">
        <v>512441</v>
      </c>
      <c r="C52" s="31" t="s">
        <v>903</v>
      </c>
      <c r="D52" s="31" t="s">
        <v>1108</v>
      </c>
      <c r="E52" s="31" t="s">
        <v>573</v>
      </c>
      <c r="F52" s="86">
        <v>80000</v>
      </c>
      <c r="G52" s="32">
        <v>27.59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45300</v>
      </c>
      <c r="B53" s="32">
        <v>532656</v>
      </c>
      <c r="C53" s="31" t="s">
        <v>1029</v>
      </c>
      <c r="D53" s="31" t="s">
        <v>904</v>
      </c>
      <c r="E53" s="31" t="s">
        <v>574</v>
      </c>
      <c r="F53" s="86">
        <v>1061001</v>
      </c>
      <c r="G53" s="32">
        <v>11.03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45300</v>
      </c>
      <c r="B54" s="32">
        <v>532656</v>
      </c>
      <c r="C54" s="31" t="s">
        <v>1029</v>
      </c>
      <c r="D54" s="31" t="s">
        <v>904</v>
      </c>
      <c r="E54" s="31" t="s">
        <v>573</v>
      </c>
      <c r="F54" s="86">
        <v>61001</v>
      </c>
      <c r="G54" s="32">
        <v>11.14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45300</v>
      </c>
      <c r="B55" s="32">
        <v>540190</v>
      </c>
      <c r="C55" s="31" t="s">
        <v>925</v>
      </c>
      <c r="D55" s="31" t="s">
        <v>1109</v>
      </c>
      <c r="E55" s="31" t="s">
        <v>574</v>
      </c>
      <c r="F55" s="86">
        <v>26000</v>
      </c>
      <c r="G55" s="32">
        <v>47.71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45300</v>
      </c>
      <c r="B56" s="32">
        <v>540190</v>
      </c>
      <c r="C56" s="31" t="s">
        <v>925</v>
      </c>
      <c r="D56" s="31" t="s">
        <v>1110</v>
      </c>
      <c r="E56" s="31" t="s">
        <v>573</v>
      </c>
      <c r="F56" s="86">
        <v>20000</v>
      </c>
      <c r="G56" s="32">
        <v>47.71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45300</v>
      </c>
      <c r="B57" s="32">
        <v>540190</v>
      </c>
      <c r="C57" s="31" t="s">
        <v>925</v>
      </c>
      <c r="D57" s="31" t="s">
        <v>1111</v>
      </c>
      <c r="E57" s="31" t="s">
        <v>573</v>
      </c>
      <c r="F57" s="86">
        <v>25000</v>
      </c>
      <c r="G57" s="32">
        <v>47.71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45300</v>
      </c>
      <c r="B58" s="32">
        <v>540190</v>
      </c>
      <c r="C58" s="31" t="s">
        <v>925</v>
      </c>
      <c r="D58" s="31" t="s">
        <v>980</v>
      </c>
      <c r="E58" s="31" t="s">
        <v>574</v>
      </c>
      <c r="F58" s="86">
        <v>71472</v>
      </c>
      <c r="G58" s="32">
        <v>47.71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45300</v>
      </c>
      <c r="B59" s="32">
        <v>540190</v>
      </c>
      <c r="C59" s="31" t="s">
        <v>925</v>
      </c>
      <c r="D59" s="31" t="s">
        <v>1112</v>
      </c>
      <c r="E59" s="31" t="s">
        <v>574</v>
      </c>
      <c r="F59" s="86">
        <v>19550</v>
      </c>
      <c r="G59" s="32">
        <v>47.71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45300</v>
      </c>
      <c r="B60" s="32">
        <v>540190</v>
      </c>
      <c r="C60" s="31" t="s">
        <v>925</v>
      </c>
      <c r="D60" s="31" t="s">
        <v>1113</v>
      </c>
      <c r="E60" s="31" t="s">
        <v>573</v>
      </c>
      <c r="F60" s="86">
        <v>35000</v>
      </c>
      <c r="G60" s="32">
        <v>47.71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45300</v>
      </c>
      <c r="B61" s="32">
        <v>540190</v>
      </c>
      <c r="C61" s="31" t="s">
        <v>925</v>
      </c>
      <c r="D61" s="31" t="s">
        <v>1114</v>
      </c>
      <c r="E61" s="31" t="s">
        <v>574</v>
      </c>
      <c r="F61" s="86">
        <v>34496</v>
      </c>
      <c r="G61" s="32">
        <v>47.71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45300</v>
      </c>
      <c r="B62" s="32">
        <v>540190</v>
      </c>
      <c r="C62" s="31" t="s">
        <v>925</v>
      </c>
      <c r="D62" s="31" t="s">
        <v>1115</v>
      </c>
      <c r="E62" s="31" t="s">
        <v>574</v>
      </c>
      <c r="F62" s="86">
        <v>27000</v>
      </c>
      <c r="G62" s="32">
        <v>47.71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45300</v>
      </c>
      <c r="B63" s="32">
        <v>540190</v>
      </c>
      <c r="C63" s="31" t="s">
        <v>925</v>
      </c>
      <c r="D63" s="31" t="s">
        <v>1116</v>
      </c>
      <c r="E63" s="31" t="s">
        <v>574</v>
      </c>
      <c r="F63" s="86">
        <v>62447</v>
      </c>
      <c r="G63" s="32">
        <v>47.71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45300</v>
      </c>
      <c r="B64" s="32">
        <v>540190</v>
      </c>
      <c r="C64" s="31" t="s">
        <v>925</v>
      </c>
      <c r="D64" s="31" t="s">
        <v>1030</v>
      </c>
      <c r="E64" s="31" t="s">
        <v>574</v>
      </c>
      <c r="F64" s="86">
        <v>22000</v>
      </c>
      <c r="G64" s="32">
        <v>47.71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45300</v>
      </c>
      <c r="B65" s="32">
        <v>540190</v>
      </c>
      <c r="C65" s="31" t="s">
        <v>925</v>
      </c>
      <c r="D65" s="31" t="s">
        <v>1117</v>
      </c>
      <c r="E65" s="31" t="s">
        <v>574</v>
      </c>
      <c r="F65" s="86">
        <v>20000</v>
      </c>
      <c r="G65" s="32">
        <v>47.71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45300</v>
      </c>
      <c r="B66" s="32">
        <v>540190</v>
      </c>
      <c r="C66" s="31" t="s">
        <v>925</v>
      </c>
      <c r="D66" s="31" t="s">
        <v>1118</v>
      </c>
      <c r="E66" s="31" t="s">
        <v>574</v>
      </c>
      <c r="F66" s="86">
        <v>24500</v>
      </c>
      <c r="G66" s="32">
        <v>47.71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45300</v>
      </c>
      <c r="B67" s="32">
        <v>540190</v>
      </c>
      <c r="C67" s="31" t="s">
        <v>925</v>
      </c>
      <c r="D67" s="31" t="s">
        <v>1119</v>
      </c>
      <c r="E67" s="31" t="s">
        <v>573</v>
      </c>
      <c r="F67" s="86">
        <v>42000</v>
      </c>
      <c r="G67" s="32">
        <v>47.71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45300</v>
      </c>
      <c r="B68" s="32">
        <v>540190</v>
      </c>
      <c r="C68" s="31" t="s">
        <v>925</v>
      </c>
      <c r="D68" s="31" t="s">
        <v>1120</v>
      </c>
      <c r="E68" s="31" t="s">
        <v>574</v>
      </c>
      <c r="F68" s="86">
        <v>20000</v>
      </c>
      <c r="G68" s="32">
        <v>47.71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45300</v>
      </c>
      <c r="B69" s="32">
        <v>540190</v>
      </c>
      <c r="C69" s="31" t="s">
        <v>925</v>
      </c>
      <c r="D69" s="31" t="s">
        <v>1121</v>
      </c>
      <c r="E69" s="31" t="s">
        <v>573</v>
      </c>
      <c r="F69" s="86">
        <v>20000</v>
      </c>
      <c r="G69" s="32">
        <v>47.71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45300</v>
      </c>
      <c r="B70" s="32">
        <v>538568</v>
      </c>
      <c r="C70" s="31" t="s">
        <v>1031</v>
      </c>
      <c r="D70" s="31" t="s">
        <v>1122</v>
      </c>
      <c r="E70" s="31" t="s">
        <v>573</v>
      </c>
      <c r="F70" s="86">
        <v>50000</v>
      </c>
      <c r="G70" s="32">
        <v>55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45300</v>
      </c>
      <c r="B71" s="32">
        <v>538568</v>
      </c>
      <c r="C71" s="31" t="s">
        <v>1031</v>
      </c>
      <c r="D71" s="31" t="s">
        <v>1032</v>
      </c>
      <c r="E71" s="31" t="s">
        <v>574</v>
      </c>
      <c r="F71" s="86">
        <v>50000</v>
      </c>
      <c r="G71" s="32">
        <v>55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45300</v>
      </c>
      <c r="B72" s="32">
        <v>512443</v>
      </c>
      <c r="C72" s="31" t="s">
        <v>1123</v>
      </c>
      <c r="D72" s="31" t="s">
        <v>1124</v>
      </c>
      <c r="E72" s="31" t="s">
        <v>573</v>
      </c>
      <c r="F72" s="86">
        <v>88784</v>
      </c>
      <c r="G72" s="32">
        <v>16.43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45300</v>
      </c>
      <c r="B73" s="32">
        <v>512443</v>
      </c>
      <c r="C73" s="31" t="s">
        <v>1123</v>
      </c>
      <c r="D73" s="31" t="s">
        <v>1124</v>
      </c>
      <c r="E73" s="31" t="s">
        <v>574</v>
      </c>
      <c r="F73" s="86">
        <v>89409</v>
      </c>
      <c r="G73" s="32">
        <v>16.45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45300</v>
      </c>
      <c r="B74" s="32">
        <v>531739</v>
      </c>
      <c r="C74" s="31" t="s">
        <v>1033</v>
      </c>
      <c r="D74" s="31" t="s">
        <v>1034</v>
      </c>
      <c r="E74" s="31" t="s">
        <v>574</v>
      </c>
      <c r="F74" s="86">
        <v>1320024</v>
      </c>
      <c r="G74" s="32">
        <v>20.87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45300</v>
      </c>
      <c r="B75" s="32">
        <v>542850</v>
      </c>
      <c r="C75" s="31" t="s">
        <v>1125</v>
      </c>
      <c r="D75" s="31" t="s">
        <v>1126</v>
      </c>
      <c r="E75" s="31" t="s">
        <v>573</v>
      </c>
      <c r="F75" s="86">
        <v>70000</v>
      </c>
      <c r="G75" s="32">
        <v>64.290000000000006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45300</v>
      </c>
      <c r="B76" s="32">
        <v>530663</v>
      </c>
      <c r="C76" s="31" t="s">
        <v>1127</v>
      </c>
      <c r="D76" s="31" t="s">
        <v>1128</v>
      </c>
      <c r="E76" s="31" t="s">
        <v>574</v>
      </c>
      <c r="F76" s="86">
        <v>880235</v>
      </c>
      <c r="G76" s="32">
        <v>2.52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45300</v>
      </c>
      <c r="B77" s="32">
        <v>513337</v>
      </c>
      <c r="C77" s="31" t="s">
        <v>982</v>
      </c>
      <c r="D77" s="31" t="s">
        <v>1129</v>
      </c>
      <c r="E77" s="31" t="s">
        <v>573</v>
      </c>
      <c r="F77" s="86">
        <v>18081</v>
      </c>
      <c r="G77" s="32">
        <v>62.13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45300</v>
      </c>
      <c r="B78" s="32">
        <v>513337</v>
      </c>
      <c r="C78" s="31" t="s">
        <v>982</v>
      </c>
      <c r="D78" s="31" t="s">
        <v>1129</v>
      </c>
      <c r="E78" s="31" t="s">
        <v>574</v>
      </c>
      <c r="F78" s="86">
        <v>421168</v>
      </c>
      <c r="G78" s="32">
        <v>61.7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45300</v>
      </c>
      <c r="B79" s="32">
        <v>543546</v>
      </c>
      <c r="C79" s="31" t="s">
        <v>1130</v>
      </c>
      <c r="D79" s="31" t="s">
        <v>1131</v>
      </c>
      <c r="E79" s="31" t="s">
        <v>574</v>
      </c>
      <c r="F79" s="86">
        <v>250000</v>
      </c>
      <c r="G79" s="32">
        <v>5.52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45300</v>
      </c>
      <c r="B80" s="32">
        <v>543546</v>
      </c>
      <c r="C80" s="31" t="s">
        <v>1130</v>
      </c>
      <c r="D80" s="31" t="s">
        <v>1131</v>
      </c>
      <c r="E80" s="31" t="s">
        <v>573</v>
      </c>
      <c r="F80" s="86">
        <v>10000</v>
      </c>
      <c r="G80" s="32">
        <v>5.7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45300</v>
      </c>
      <c r="B81" s="32">
        <v>543546</v>
      </c>
      <c r="C81" s="31" t="s">
        <v>1130</v>
      </c>
      <c r="D81" s="31" t="s">
        <v>1132</v>
      </c>
      <c r="E81" s="31" t="s">
        <v>573</v>
      </c>
      <c r="F81" s="86">
        <v>300000</v>
      </c>
      <c r="G81" s="32">
        <v>5.53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45300</v>
      </c>
      <c r="B82" s="32">
        <v>504731</v>
      </c>
      <c r="C82" s="31" t="s">
        <v>1133</v>
      </c>
      <c r="D82" s="31" t="s">
        <v>1134</v>
      </c>
      <c r="E82" s="31" t="s">
        <v>574</v>
      </c>
      <c r="F82" s="86">
        <v>10000</v>
      </c>
      <c r="G82" s="32">
        <v>66.900000000000006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45300</v>
      </c>
      <c r="B83" s="32">
        <v>504731</v>
      </c>
      <c r="C83" s="31" t="s">
        <v>1133</v>
      </c>
      <c r="D83" s="31" t="s">
        <v>875</v>
      </c>
      <c r="E83" s="31" t="s">
        <v>573</v>
      </c>
      <c r="F83" s="86">
        <v>10129</v>
      </c>
      <c r="G83" s="32">
        <v>66.900000000000006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45300</v>
      </c>
      <c r="B84" s="32">
        <v>542924</v>
      </c>
      <c r="C84" s="31" t="s">
        <v>983</v>
      </c>
      <c r="D84" s="31" t="s">
        <v>1135</v>
      </c>
      <c r="E84" s="31" t="s">
        <v>573</v>
      </c>
      <c r="F84" s="86">
        <v>66500</v>
      </c>
      <c r="G84" s="32">
        <v>6.42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45300</v>
      </c>
      <c r="B85" s="32">
        <v>542924</v>
      </c>
      <c r="C85" s="31" t="s">
        <v>983</v>
      </c>
      <c r="D85" s="31" t="s">
        <v>1135</v>
      </c>
      <c r="E85" s="31" t="s">
        <v>574</v>
      </c>
      <c r="F85" s="86">
        <v>70000</v>
      </c>
      <c r="G85" s="32">
        <v>6.66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45300</v>
      </c>
      <c r="B86" s="32">
        <v>542924</v>
      </c>
      <c r="C86" s="31" t="s">
        <v>983</v>
      </c>
      <c r="D86" s="31" t="s">
        <v>1136</v>
      </c>
      <c r="E86" s="31" t="s">
        <v>574</v>
      </c>
      <c r="F86" s="86">
        <v>87500</v>
      </c>
      <c r="G86" s="32">
        <v>7.33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45300</v>
      </c>
      <c r="B87" s="32">
        <v>542924</v>
      </c>
      <c r="C87" s="31" t="s">
        <v>983</v>
      </c>
      <c r="D87" s="31" t="s">
        <v>958</v>
      </c>
      <c r="E87" s="31" t="s">
        <v>574</v>
      </c>
      <c r="F87" s="86">
        <v>101500</v>
      </c>
      <c r="G87" s="32">
        <v>7.38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45300</v>
      </c>
      <c r="B88" s="32">
        <v>542924</v>
      </c>
      <c r="C88" s="31" t="s">
        <v>983</v>
      </c>
      <c r="D88" s="31" t="s">
        <v>1096</v>
      </c>
      <c r="E88" s="31" t="s">
        <v>574</v>
      </c>
      <c r="F88" s="86">
        <v>161000</v>
      </c>
      <c r="G88" s="32">
        <v>6.78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45300</v>
      </c>
      <c r="B89" s="32">
        <v>542924</v>
      </c>
      <c r="C89" s="31" t="s">
        <v>983</v>
      </c>
      <c r="D89" s="31" t="s">
        <v>1137</v>
      </c>
      <c r="E89" s="31" t="s">
        <v>574</v>
      </c>
      <c r="F89" s="86">
        <v>87500</v>
      </c>
      <c r="G89" s="32">
        <v>6.36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45300</v>
      </c>
      <c r="B90" s="32">
        <v>542924</v>
      </c>
      <c r="C90" s="31" t="s">
        <v>983</v>
      </c>
      <c r="D90" s="31" t="s">
        <v>1137</v>
      </c>
      <c r="E90" s="31" t="s">
        <v>574</v>
      </c>
      <c r="F90" s="86">
        <v>17500</v>
      </c>
      <c r="G90" s="32">
        <v>6.22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45300</v>
      </c>
      <c r="B91" s="32">
        <v>532154</v>
      </c>
      <c r="C91" s="31" t="s">
        <v>1138</v>
      </c>
      <c r="D91" s="31" t="s">
        <v>1139</v>
      </c>
      <c r="E91" s="31" t="s">
        <v>574</v>
      </c>
      <c r="F91" s="86">
        <v>4000000</v>
      </c>
      <c r="G91" s="32">
        <v>1.2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45300</v>
      </c>
      <c r="B92" s="32">
        <v>532154</v>
      </c>
      <c r="C92" s="31" t="s">
        <v>1138</v>
      </c>
      <c r="D92" s="31" t="s">
        <v>1139</v>
      </c>
      <c r="E92" s="31" t="s">
        <v>574</v>
      </c>
      <c r="F92" s="86">
        <v>4000000</v>
      </c>
      <c r="G92" s="32">
        <v>1.2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45300</v>
      </c>
      <c r="B93" s="32">
        <v>532154</v>
      </c>
      <c r="C93" s="31" t="s">
        <v>1138</v>
      </c>
      <c r="D93" s="31" t="s">
        <v>904</v>
      </c>
      <c r="E93" s="31" t="s">
        <v>574</v>
      </c>
      <c r="F93" s="86">
        <v>7230859</v>
      </c>
      <c r="G93" s="32">
        <v>1.2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45300</v>
      </c>
      <c r="B94" s="32">
        <v>532154</v>
      </c>
      <c r="C94" s="31" t="s">
        <v>1138</v>
      </c>
      <c r="D94" s="31" t="s">
        <v>904</v>
      </c>
      <c r="E94" s="31" t="s">
        <v>574</v>
      </c>
      <c r="F94" s="86">
        <v>9230859</v>
      </c>
      <c r="G94" s="32">
        <v>1.26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45300</v>
      </c>
      <c r="B95" s="32">
        <v>532154</v>
      </c>
      <c r="C95" s="31" t="s">
        <v>1138</v>
      </c>
      <c r="D95" s="31" t="s">
        <v>942</v>
      </c>
      <c r="E95" s="31" t="s">
        <v>574</v>
      </c>
      <c r="F95" s="86">
        <v>7000000</v>
      </c>
      <c r="G95" s="32">
        <v>1.2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45300</v>
      </c>
      <c r="B96" s="32">
        <v>532154</v>
      </c>
      <c r="C96" s="31" t="s">
        <v>1138</v>
      </c>
      <c r="D96" s="31" t="s">
        <v>942</v>
      </c>
      <c r="E96" s="31" t="s">
        <v>574</v>
      </c>
      <c r="F96" s="86">
        <v>4000000</v>
      </c>
      <c r="G96" s="32">
        <v>1.26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45300</v>
      </c>
      <c r="B97" s="32">
        <v>532154</v>
      </c>
      <c r="C97" s="31" t="s">
        <v>1138</v>
      </c>
      <c r="D97" s="31" t="s">
        <v>1140</v>
      </c>
      <c r="E97" s="31" t="s">
        <v>574</v>
      </c>
      <c r="F97" s="86">
        <v>6000846</v>
      </c>
      <c r="G97" s="32">
        <v>1.22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45300</v>
      </c>
      <c r="B98" s="32">
        <v>532154</v>
      </c>
      <c r="C98" s="31" t="s">
        <v>1138</v>
      </c>
      <c r="D98" s="31" t="s">
        <v>1140</v>
      </c>
      <c r="E98" s="31" t="s">
        <v>574</v>
      </c>
      <c r="F98" s="86">
        <v>6000845</v>
      </c>
      <c r="G98" s="32">
        <v>1.21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45300</v>
      </c>
      <c r="B99" s="32">
        <v>543747</v>
      </c>
      <c r="C99" s="31" t="s">
        <v>1141</v>
      </c>
      <c r="D99" s="31" t="s">
        <v>1142</v>
      </c>
      <c r="E99" s="31" t="s">
        <v>574</v>
      </c>
      <c r="F99" s="86">
        <v>318049</v>
      </c>
      <c r="G99" s="32">
        <v>186.95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45300</v>
      </c>
      <c r="B100" s="32">
        <v>543747</v>
      </c>
      <c r="C100" s="31" t="s">
        <v>1141</v>
      </c>
      <c r="D100" s="31" t="s">
        <v>1072</v>
      </c>
      <c r="E100" s="31" t="s">
        <v>574</v>
      </c>
      <c r="F100" s="86">
        <v>316677</v>
      </c>
      <c r="G100" s="32">
        <v>186.96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45300</v>
      </c>
      <c r="B101" s="32">
        <v>541161</v>
      </c>
      <c r="C101" s="31" t="s">
        <v>995</v>
      </c>
      <c r="D101" s="31" t="s">
        <v>981</v>
      </c>
      <c r="E101" s="31" t="s">
        <v>574</v>
      </c>
      <c r="F101" s="86">
        <v>6796996</v>
      </c>
      <c r="G101" s="32">
        <v>2.6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45300</v>
      </c>
      <c r="B102" s="32">
        <v>541161</v>
      </c>
      <c r="C102" s="31" t="s">
        <v>995</v>
      </c>
      <c r="D102" s="31" t="s">
        <v>981</v>
      </c>
      <c r="E102" s="31" t="s">
        <v>574</v>
      </c>
      <c r="F102" s="86">
        <v>590396</v>
      </c>
      <c r="G102" s="32">
        <v>2.57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45300</v>
      </c>
      <c r="B103" s="32">
        <v>535730</v>
      </c>
      <c r="C103" s="31" t="s">
        <v>1035</v>
      </c>
      <c r="D103" s="31" t="s">
        <v>987</v>
      </c>
      <c r="E103" s="31" t="s">
        <v>574</v>
      </c>
      <c r="F103" s="86">
        <v>734466</v>
      </c>
      <c r="G103" s="32">
        <v>1.93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45300</v>
      </c>
      <c r="B104" s="32">
        <v>535730</v>
      </c>
      <c r="C104" s="31" t="s">
        <v>1035</v>
      </c>
      <c r="D104" s="31" t="s">
        <v>987</v>
      </c>
      <c r="E104" s="31" t="s">
        <v>574</v>
      </c>
      <c r="F104" s="86">
        <v>1494467</v>
      </c>
      <c r="G104" s="32">
        <v>1.89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45300</v>
      </c>
      <c r="B105" s="32">
        <v>544073</v>
      </c>
      <c r="C105" s="31" t="s">
        <v>984</v>
      </c>
      <c r="D105" s="31" t="s">
        <v>957</v>
      </c>
      <c r="E105" s="31" t="s">
        <v>574</v>
      </c>
      <c r="F105" s="86">
        <v>42000</v>
      </c>
      <c r="G105" s="32">
        <v>84.62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45300</v>
      </c>
      <c r="B106" s="32">
        <v>526143</v>
      </c>
      <c r="C106" s="31" t="s">
        <v>1143</v>
      </c>
      <c r="D106" s="31" t="s">
        <v>1144</v>
      </c>
      <c r="E106" s="31" t="s">
        <v>574</v>
      </c>
      <c r="F106" s="86">
        <v>90723</v>
      </c>
      <c r="G106" s="32">
        <v>22.5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45300</v>
      </c>
      <c r="B107" s="32">
        <v>538452</v>
      </c>
      <c r="C107" s="31" t="s">
        <v>926</v>
      </c>
      <c r="D107" s="31" t="s">
        <v>1145</v>
      </c>
      <c r="E107" s="31" t="s">
        <v>574</v>
      </c>
      <c r="F107" s="86">
        <v>183358</v>
      </c>
      <c r="G107" s="32">
        <v>22.32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45300</v>
      </c>
      <c r="B108" s="32">
        <v>538452</v>
      </c>
      <c r="C108" s="31" t="s">
        <v>926</v>
      </c>
      <c r="D108" s="31" t="s">
        <v>1146</v>
      </c>
      <c r="E108" s="31" t="s">
        <v>574</v>
      </c>
      <c r="F108" s="86">
        <v>74746</v>
      </c>
      <c r="G108" s="32">
        <v>22.49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45300</v>
      </c>
      <c r="B109" s="32">
        <v>538452</v>
      </c>
      <c r="C109" s="31" t="s">
        <v>926</v>
      </c>
      <c r="D109" s="31" t="s">
        <v>1147</v>
      </c>
      <c r="E109" s="31" t="s">
        <v>574</v>
      </c>
      <c r="F109" s="86">
        <v>11000</v>
      </c>
      <c r="G109" s="32">
        <v>22.25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45300</v>
      </c>
      <c r="B110" s="32">
        <v>538452</v>
      </c>
      <c r="C110" s="31" t="s">
        <v>926</v>
      </c>
      <c r="D110" s="31" t="s">
        <v>1147</v>
      </c>
      <c r="E110" s="31" t="s">
        <v>574</v>
      </c>
      <c r="F110" s="86">
        <v>51000</v>
      </c>
      <c r="G110" s="32">
        <v>22.49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45300</v>
      </c>
      <c r="B111" s="32">
        <v>535719</v>
      </c>
      <c r="C111" s="31" t="s">
        <v>1148</v>
      </c>
      <c r="D111" s="31" t="s">
        <v>875</v>
      </c>
      <c r="E111" s="31" t="s">
        <v>574</v>
      </c>
      <c r="F111" s="86">
        <v>55000</v>
      </c>
      <c r="G111" s="32">
        <v>60.06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45300</v>
      </c>
      <c r="B112" s="32">
        <v>535719</v>
      </c>
      <c r="C112" s="31" t="s">
        <v>1148</v>
      </c>
      <c r="D112" s="31" t="s">
        <v>875</v>
      </c>
      <c r="E112" s="31" t="s">
        <v>574</v>
      </c>
      <c r="F112" s="86">
        <v>38649</v>
      </c>
      <c r="G112" s="32">
        <v>60.06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45300</v>
      </c>
      <c r="B113" s="32">
        <v>535719</v>
      </c>
      <c r="C113" s="31" t="s">
        <v>1148</v>
      </c>
      <c r="D113" s="31" t="s">
        <v>1140</v>
      </c>
      <c r="E113" s="31" t="s">
        <v>574</v>
      </c>
      <c r="F113" s="86">
        <v>52412</v>
      </c>
      <c r="G113" s="32">
        <v>58.63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45300</v>
      </c>
      <c r="B114" s="32">
        <v>512624</v>
      </c>
      <c r="C114" s="31" t="s">
        <v>985</v>
      </c>
      <c r="D114" s="31" t="s">
        <v>1149</v>
      </c>
      <c r="E114" s="31" t="s">
        <v>574</v>
      </c>
      <c r="F114" s="86">
        <v>290960</v>
      </c>
      <c r="G114" s="32">
        <v>6.66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45300</v>
      </c>
      <c r="B115" s="32">
        <v>512624</v>
      </c>
      <c r="C115" s="31" t="s">
        <v>985</v>
      </c>
      <c r="D115" s="31" t="s">
        <v>1150</v>
      </c>
      <c r="E115" s="31" t="s">
        <v>574</v>
      </c>
      <c r="F115" s="86">
        <v>175000</v>
      </c>
      <c r="G115" s="32">
        <v>5.77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45300</v>
      </c>
      <c r="B116" s="32">
        <v>512624</v>
      </c>
      <c r="C116" s="31" t="s">
        <v>985</v>
      </c>
      <c r="D116" s="31" t="s">
        <v>1149</v>
      </c>
      <c r="E116" s="31" t="s">
        <v>574</v>
      </c>
      <c r="F116" s="86">
        <v>271181</v>
      </c>
      <c r="G116" s="32">
        <v>6.63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45300</v>
      </c>
      <c r="B117" s="32">
        <v>543171</v>
      </c>
      <c r="C117" s="31" t="s">
        <v>959</v>
      </c>
      <c r="D117" s="31" t="s">
        <v>1151</v>
      </c>
      <c r="E117" s="31" t="s">
        <v>574</v>
      </c>
      <c r="F117" s="86">
        <v>270897</v>
      </c>
      <c r="G117" s="32">
        <v>5.57</v>
      </c>
      <c r="H117" s="32" t="s">
        <v>333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45300</v>
      </c>
      <c r="B118" s="32">
        <v>543171</v>
      </c>
      <c r="C118" s="31" t="s">
        <v>959</v>
      </c>
      <c r="D118" s="31" t="s">
        <v>1151</v>
      </c>
      <c r="E118" s="31" t="s">
        <v>574</v>
      </c>
      <c r="F118" s="86">
        <v>20897</v>
      </c>
      <c r="G118" s="32">
        <v>5.41</v>
      </c>
      <c r="H118" s="32" t="s">
        <v>333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45300</v>
      </c>
      <c r="B119" s="32">
        <v>543171</v>
      </c>
      <c r="C119" s="31" t="s">
        <v>959</v>
      </c>
      <c r="D119" s="31" t="s">
        <v>1152</v>
      </c>
      <c r="E119" s="31" t="s">
        <v>574</v>
      </c>
      <c r="F119" s="86">
        <v>291701</v>
      </c>
      <c r="G119" s="32">
        <v>5.7</v>
      </c>
      <c r="H119" s="32" t="s">
        <v>333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45300</v>
      </c>
      <c r="B120" s="32">
        <v>543171</v>
      </c>
      <c r="C120" s="31" t="s">
        <v>959</v>
      </c>
      <c r="D120" s="31" t="s">
        <v>1152</v>
      </c>
      <c r="E120" s="31" t="s">
        <v>574</v>
      </c>
      <c r="F120" s="86">
        <v>291701</v>
      </c>
      <c r="G120" s="32">
        <v>5.68</v>
      </c>
      <c r="H120" s="32" t="s">
        <v>333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45300</v>
      </c>
      <c r="B121" s="32">
        <v>542753</v>
      </c>
      <c r="C121" s="31" t="s">
        <v>944</v>
      </c>
      <c r="D121" s="31" t="s">
        <v>943</v>
      </c>
      <c r="E121" s="31" t="s">
        <v>574</v>
      </c>
      <c r="F121" s="86">
        <v>5000000</v>
      </c>
      <c r="G121" s="32">
        <v>4.72</v>
      </c>
      <c r="H121" s="32" t="s">
        <v>333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45300</v>
      </c>
      <c r="B122" s="32">
        <v>538875</v>
      </c>
      <c r="C122" s="31" t="s">
        <v>1153</v>
      </c>
      <c r="D122" s="31" t="s">
        <v>1154</v>
      </c>
      <c r="E122" s="31" t="s">
        <v>574</v>
      </c>
      <c r="F122" s="86">
        <v>50000</v>
      </c>
      <c r="G122" s="32">
        <v>13.52</v>
      </c>
      <c r="H122" s="32" t="s">
        <v>333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45300</v>
      </c>
      <c r="B123" s="32">
        <v>530433</v>
      </c>
      <c r="C123" s="31" t="s">
        <v>1155</v>
      </c>
      <c r="D123" s="31" t="s">
        <v>1156</v>
      </c>
      <c r="E123" s="31" t="s">
        <v>574</v>
      </c>
      <c r="F123" s="86">
        <v>77800</v>
      </c>
      <c r="G123" s="32">
        <v>73.540000000000006</v>
      </c>
      <c r="H123" s="32" t="s">
        <v>333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45300</v>
      </c>
      <c r="B124" s="32">
        <v>538975</v>
      </c>
      <c r="C124" s="31" t="s">
        <v>1157</v>
      </c>
      <c r="D124" s="31" t="s">
        <v>1158</v>
      </c>
      <c r="E124" s="31" t="s">
        <v>574</v>
      </c>
      <c r="F124" s="86">
        <v>15301927</v>
      </c>
      <c r="G124" s="32">
        <v>0.47</v>
      </c>
      <c r="H124" s="32" t="s">
        <v>333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45300</v>
      </c>
      <c r="B125" s="32">
        <v>543536</v>
      </c>
      <c r="C125" s="31" t="s">
        <v>1159</v>
      </c>
      <c r="D125" s="31" t="s">
        <v>1160</v>
      </c>
      <c r="E125" s="31" t="s">
        <v>574</v>
      </c>
      <c r="F125" s="86">
        <v>8000</v>
      </c>
      <c r="G125" s="32">
        <v>10.49</v>
      </c>
      <c r="H125" s="32" t="s">
        <v>333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45300</v>
      </c>
      <c r="B126" s="32">
        <v>543536</v>
      </c>
      <c r="C126" s="31" t="s">
        <v>1159</v>
      </c>
      <c r="D126" s="31" t="s">
        <v>1160</v>
      </c>
      <c r="E126" s="31" t="s">
        <v>574</v>
      </c>
      <c r="F126" s="86">
        <v>56000</v>
      </c>
      <c r="G126" s="32">
        <v>9.9</v>
      </c>
      <c r="H126" s="32" t="s">
        <v>333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45300</v>
      </c>
      <c r="B127" s="32">
        <v>543536</v>
      </c>
      <c r="C127" s="31" t="s">
        <v>1159</v>
      </c>
      <c r="D127" s="31" t="s">
        <v>1161</v>
      </c>
      <c r="E127" s="31" t="s">
        <v>574</v>
      </c>
      <c r="F127" s="86">
        <v>8000</v>
      </c>
      <c r="G127" s="32">
        <v>10.1</v>
      </c>
      <c r="H127" s="32" t="s">
        <v>333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45300</v>
      </c>
      <c r="B128" s="32">
        <v>543536</v>
      </c>
      <c r="C128" s="31" t="s">
        <v>1159</v>
      </c>
      <c r="D128" s="31" t="s">
        <v>1161</v>
      </c>
      <c r="E128" s="31" t="s">
        <v>574</v>
      </c>
      <c r="F128" s="86">
        <v>64000</v>
      </c>
      <c r="G128" s="32">
        <v>10.26</v>
      </c>
      <c r="H128" s="32" t="s">
        <v>333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45300</v>
      </c>
      <c r="B129" s="32">
        <v>539584</v>
      </c>
      <c r="C129" s="31" t="s">
        <v>986</v>
      </c>
      <c r="D129" s="31" t="s">
        <v>875</v>
      </c>
      <c r="E129" s="31" t="s">
        <v>574</v>
      </c>
      <c r="F129" s="86">
        <v>750000</v>
      </c>
      <c r="G129" s="32">
        <v>1.45</v>
      </c>
      <c r="H129" s="32" t="s">
        <v>333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45300</v>
      </c>
      <c r="B130" s="32">
        <v>538923</v>
      </c>
      <c r="C130" s="31" t="s">
        <v>1162</v>
      </c>
      <c r="D130" s="31" t="s">
        <v>1163</v>
      </c>
      <c r="E130" s="31" t="s">
        <v>574</v>
      </c>
      <c r="F130" s="86">
        <v>14900</v>
      </c>
      <c r="G130" s="32">
        <v>55.71</v>
      </c>
      <c r="H130" s="32" t="s">
        <v>333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45300</v>
      </c>
      <c r="B131" s="32">
        <v>538923</v>
      </c>
      <c r="C131" s="31" t="s">
        <v>1162</v>
      </c>
      <c r="D131" s="31" t="s">
        <v>1163</v>
      </c>
      <c r="E131" s="31" t="s">
        <v>574</v>
      </c>
      <c r="F131" s="86">
        <v>21864</v>
      </c>
      <c r="G131" s="32">
        <v>54.27</v>
      </c>
      <c r="H131" s="32" t="s">
        <v>333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45300</v>
      </c>
      <c r="B132" s="32">
        <v>538923</v>
      </c>
      <c r="C132" s="31" t="s">
        <v>1162</v>
      </c>
      <c r="D132" s="31" t="s">
        <v>1164</v>
      </c>
      <c r="E132" s="31" t="s">
        <v>574</v>
      </c>
      <c r="F132" s="86">
        <v>28000</v>
      </c>
      <c r="G132" s="32">
        <v>52.16</v>
      </c>
      <c r="H132" s="32" t="s">
        <v>333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45300</v>
      </c>
      <c r="B133" s="32">
        <v>539310</v>
      </c>
      <c r="C133" s="31" t="s">
        <v>960</v>
      </c>
      <c r="D133" s="31" t="s">
        <v>1165</v>
      </c>
      <c r="E133" s="31" t="s">
        <v>574</v>
      </c>
      <c r="F133" s="86">
        <v>175000</v>
      </c>
      <c r="G133" s="32">
        <v>87.96</v>
      </c>
      <c r="H133" s="32" t="s">
        <v>333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45300</v>
      </c>
      <c r="B134" s="32">
        <v>539310</v>
      </c>
      <c r="C134" s="31" t="s">
        <v>960</v>
      </c>
      <c r="D134" s="31" t="s">
        <v>1166</v>
      </c>
      <c r="E134" s="31" t="s">
        <v>574</v>
      </c>
      <c r="F134" s="86">
        <v>185000</v>
      </c>
      <c r="G134" s="32">
        <v>87.95</v>
      </c>
      <c r="H134" s="32" t="s">
        <v>333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45300</v>
      </c>
      <c r="B135" s="32">
        <v>539310</v>
      </c>
      <c r="C135" s="31" t="s">
        <v>960</v>
      </c>
      <c r="D135" s="31" t="s">
        <v>1167</v>
      </c>
      <c r="E135" s="31" t="s">
        <v>574</v>
      </c>
      <c r="F135" s="86">
        <v>156025</v>
      </c>
      <c r="G135" s="32">
        <v>87.93</v>
      </c>
      <c r="H135" s="32" t="s">
        <v>333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45300</v>
      </c>
      <c r="B136" s="32">
        <v>539310</v>
      </c>
      <c r="C136" s="31" t="s">
        <v>960</v>
      </c>
      <c r="D136" s="31" t="s">
        <v>1167</v>
      </c>
      <c r="E136" s="31" t="s">
        <v>574</v>
      </c>
      <c r="F136" s="86">
        <v>156025</v>
      </c>
      <c r="G136" s="32">
        <v>87.92</v>
      </c>
      <c r="H136" s="32" t="s">
        <v>333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45300</v>
      </c>
      <c r="B137" s="32">
        <v>539040</v>
      </c>
      <c r="C137" s="31" t="s">
        <v>1037</v>
      </c>
      <c r="D137" s="31" t="s">
        <v>1168</v>
      </c>
      <c r="E137" s="31" t="s">
        <v>574</v>
      </c>
      <c r="F137" s="86">
        <v>123877</v>
      </c>
      <c r="G137" s="32">
        <v>61.93</v>
      </c>
      <c r="H137" s="32" t="s">
        <v>333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45300</v>
      </c>
      <c r="B138" s="32">
        <v>526987</v>
      </c>
      <c r="C138" s="31" t="s">
        <v>945</v>
      </c>
      <c r="D138" s="31" t="s">
        <v>878</v>
      </c>
      <c r="E138" s="31" t="s">
        <v>574</v>
      </c>
      <c r="F138" s="86">
        <v>5160100</v>
      </c>
      <c r="G138" s="32">
        <v>18.46</v>
      </c>
      <c r="H138" s="32" t="s">
        <v>333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45300</v>
      </c>
      <c r="B139" s="32">
        <v>526987</v>
      </c>
      <c r="C139" s="31" t="s">
        <v>945</v>
      </c>
      <c r="D139" s="31" t="s">
        <v>878</v>
      </c>
      <c r="E139" s="31" t="s">
        <v>574</v>
      </c>
      <c r="F139" s="86">
        <v>5360446</v>
      </c>
      <c r="G139" s="32">
        <v>18.45</v>
      </c>
      <c r="H139" s="32" t="s">
        <v>333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45300</v>
      </c>
      <c r="B140" s="32">
        <v>543623</v>
      </c>
      <c r="C140" s="31" t="s">
        <v>1169</v>
      </c>
      <c r="D140" s="31" t="s">
        <v>1170</v>
      </c>
      <c r="E140" s="31" t="s">
        <v>574</v>
      </c>
      <c r="F140" s="86">
        <v>27000</v>
      </c>
      <c r="G140" s="32">
        <v>39.880000000000003</v>
      </c>
      <c r="H140" s="32" t="s">
        <v>333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45300</v>
      </c>
      <c r="B141" s="32">
        <v>543545</v>
      </c>
      <c r="C141" s="31" t="s">
        <v>1171</v>
      </c>
      <c r="D141" s="31" t="s">
        <v>1172</v>
      </c>
      <c r="E141" s="31" t="s">
        <v>574</v>
      </c>
      <c r="F141" s="86">
        <v>2054100</v>
      </c>
      <c r="G141" s="32">
        <v>2.06</v>
      </c>
      <c r="H141" s="32" t="s">
        <v>333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45300</v>
      </c>
      <c r="B142" s="32">
        <v>542655</v>
      </c>
      <c r="C142" s="31" t="s">
        <v>948</v>
      </c>
      <c r="D142" s="31" t="s">
        <v>878</v>
      </c>
      <c r="E142" s="31" t="s">
        <v>574</v>
      </c>
      <c r="F142" s="86">
        <v>6114094</v>
      </c>
      <c r="G142" s="32">
        <v>6.78</v>
      </c>
      <c r="H142" s="32" t="s">
        <v>333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45300</v>
      </c>
      <c r="B143" s="32">
        <v>542655</v>
      </c>
      <c r="C143" s="31" t="s">
        <v>948</v>
      </c>
      <c r="D143" s="31" t="s">
        <v>878</v>
      </c>
      <c r="E143" s="31" t="s">
        <v>574</v>
      </c>
      <c r="F143" s="86">
        <v>7251171</v>
      </c>
      <c r="G143" s="32">
        <v>6.8</v>
      </c>
      <c r="H143" s="32" t="s">
        <v>333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45300</v>
      </c>
      <c r="B144" s="32">
        <v>541735</v>
      </c>
      <c r="C144" s="31" t="s">
        <v>1173</v>
      </c>
      <c r="D144" s="31" t="s">
        <v>875</v>
      </c>
      <c r="E144" s="31" t="s">
        <v>574</v>
      </c>
      <c r="F144" s="86">
        <v>1035051</v>
      </c>
      <c r="G144" s="32">
        <v>5.29</v>
      </c>
      <c r="H144" s="32" t="s">
        <v>333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45300</v>
      </c>
      <c r="B145" s="32">
        <v>541735</v>
      </c>
      <c r="C145" s="31" t="s">
        <v>1173</v>
      </c>
      <c r="D145" s="31" t="s">
        <v>875</v>
      </c>
      <c r="E145" s="31" t="s">
        <v>574</v>
      </c>
      <c r="F145" s="86">
        <v>2500000</v>
      </c>
      <c r="G145" s="32">
        <v>5.29</v>
      </c>
      <c r="H145" s="32" t="s">
        <v>333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45300</v>
      </c>
      <c r="B146" s="32" t="s">
        <v>1174</v>
      </c>
      <c r="C146" s="31" t="s">
        <v>1175</v>
      </c>
      <c r="D146" s="31" t="s">
        <v>900</v>
      </c>
      <c r="E146" s="31" t="s">
        <v>573</v>
      </c>
      <c r="F146" s="86">
        <v>435728</v>
      </c>
      <c r="G146" s="32">
        <v>12.3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45300</v>
      </c>
      <c r="B147" s="32" t="s">
        <v>988</v>
      </c>
      <c r="C147" s="31" t="s">
        <v>989</v>
      </c>
      <c r="D147" s="31" t="s">
        <v>1038</v>
      </c>
      <c r="E147" s="31" t="s">
        <v>573</v>
      </c>
      <c r="F147" s="86">
        <v>95000</v>
      </c>
      <c r="G147" s="32">
        <v>39.619999999999997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45300</v>
      </c>
      <c r="B148" s="32" t="s">
        <v>961</v>
      </c>
      <c r="C148" s="31" t="s">
        <v>962</v>
      </c>
      <c r="D148" s="31" t="s">
        <v>875</v>
      </c>
      <c r="E148" s="31" t="s">
        <v>573</v>
      </c>
      <c r="F148" s="86">
        <v>2500000</v>
      </c>
      <c r="G148" s="32">
        <v>4.5999999999999996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45300</v>
      </c>
      <c r="B149" s="32" t="s">
        <v>990</v>
      </c>
      <c r="C149" s="31" t="s">
        <v>991</v>
      </c>
      <c r="D149" s="31" t="s">
        <v>928</v>
      </c>
      <c r="E149" s="31" t="s">
        <v>573</v>
      </c>
      <c r="F149" s="86">
        <v>446392</v>
      </c>
      <c r="G149" s="32">
        <v>139.12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45300</v>
      </c>
      <c r="B150" s="32" t="s">
        <v>990</v>
      </c>
      <c r="C150" s="31" t="s">
        <v>991</v>
      </c>
      <c r="D150" s="31" t="s">
        <v>1039</v>
      </c>
      <c r="E150" s="31" t="s">
        <v>573</v>
      </c>
      <c r="F150" s="86">
        <v>47025</v>
      </c>
      <c r="G150" s="32">
        <v>137.35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45300</v>
      </c>
      <c r="B151" s="32" t="s">
        <v>1088</v>
      </c>
      <c r="C151" s="31" t="s">
        <v>1176</v>
      </c>
      <c r="D151" s="31" t="s">
        <v>1140</v>
      </c>
      <c r="E151" s="31" t="s">
        <v>573</v>
      </c>
      <c r="F151" s="86">
        <v>200000</v>
      </c>
      <c r="G151" s="32">
        <v>2.58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45300</v>
      </c>
      <c r="B152" s="32" t="s">
        <v>1177</v>
      </c>
      <c r="C152" s="31" t="s">
        <v>1178</v>
      </c>
      <c r="D152" s="31" t="s">
        <v>1179</v>
      </c>
      <c r="E152" s="31" t="s">
        <v>573</v>
      </c>
      <c r="F152" s="86">
        <v>1000000</v>
      </c>
      <c r="G152" s="32">
        <v>1.78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45300</v>
      </c>
      <c r="B153" s="32" t="s">
        <v>1180</v>
      </c>
      <c r="C153" s="31" t="s">
        <v>687</v>
      </c>
      <c r="D153" s="31" t="s">
        <v>575</v>
      </c>
      <c r="E153" s="31" t="s">
        <v>573</v>
      </c>
      <c r="F153" s="86">
        <v>2899236</v>
      </c>
      <c r="G153" s="32">
        <v>156.77000000000001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45300</v>
      </c>
      <c r="B154" s="32" t="s">
        <v>1180</v>
      </c>
      <c r="C154" s="31" t="s">
        <v>687</v>
      </c>
      <c r="D154" s="31" t="s">
        <v>913</v>
      </c>
      <c r="E154" s="31" t="s">
        <v>573</v>
      </c>
      <c r="F154" s="86">
        <v>1598733</v>
      </c>
      <c r="G154" s="32">
        <v>154.9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45300</v>
      </c>
      <c r="B155" s="32" t="s">
        <v>1042</v>
      </c>
      <c r="C155" s="31" t="s">
        <v>1043</v>
      </c>
      <c r="D155" s="31" t="s">
        <v>575</v>
      </c>
      <c r="E155" s="31" t="s">
        <v>573</v>
      </c>
      <c r="F155" s="86">
        <v>1323003</v>
      </c>
      <c r="G155" s="32">
        <v>32.76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45300</v>
      </c>
      <c r="B156" s="32" t="s">
        <v>1181</v>
      </c>
      <c r="C156" s="31" t="s">
        <v>1182</v>
      </c>
      <c r="D156" s="31" t="s">
        <v>1055</v>
      </c>
      <c r="E156" s="31" t="s">
        <v>573</v>
      </c>
      <c r="F156" s="86">
        <v>581515</v>
      </c>
      <c r="G156" s="32">
        <v>157.94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45300</v>
      </c>
      <c r="B157" s="32" t="s">
        <v>1044</v>
      </c>
      <c r="C157" s="31" t="s">
        <v>1045</v>
      </c>
      <c r="D157" s="31" t="s">
        <v>575</v>
      </c>
      <c r="E157" s="31" t="s">
        <v>573</v>
      </c>
      <c r="F157" s="86">
        <v>557792</v>
      </c>
      <c r="G157" s="32">
        <v>93.82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45300</v>
      </c>
      <c r="B158" s="32" t="s">
        <v>1183</v>
      </c>
      <c r="C158" s="31" t="s">
        <v>1184</v>
      </c>
      <c r="D158" s="31" t="s">
        <v>1185</v>
      </c>
      <c r="E158" s="31" t="s">
        <v>573</v>
      </c>
      <c r="F158" s="86">
        <v>43257</v>
      </c>
      <c r="G158" s="32">
        <v>109.23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45300</v>
      </c>
      <c r="B159" s="32" t="s">
        <v>1186</v>
      </c>
      <c r="C159" s="31" t="s">
        <v>1187</v>
      </c>
      <c r="D159" s="31" t="s">
        <v>575</v>
      </c>
      <c r="E159" s="31" t="s">
        <v>573</v>
      </c>
      <c r="F159" s="86">
        <v>480263</v>
      </c>
      <c r="G159" s="32">
        <v>52.62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45300</v>
      </c>
      <c r="B160" s="32" t="s">
        <v>1188</v>
      </c>
      <c r="C160" s="31" t="s">
        <v>1189</v>
      </c>
      <c r="D160" s="31" t="s">
        <v>575</v>
      </c>
      <c r="E160" s="31" t="s">
        <v>573</v>
      </c>
      <c r="F160" s="86">
        <v>347534</v>
      </c>
      <c r="G160" s="32">
        <v>338.14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45300</v>
      </c>
      <c r="B161" s="32" t="s">
        <v>342</v>
      </c>
      <c r="C161" s="31" t="s">
        <v>1190</v>
      </c>
      <c r="D161" s="31" t="s">
        <v>575</v>
      </c>
      <c r="E161" s="31" t="s">
        <v>573</v>
      </c>
      <c r="F161" s="86">
        <v>828920</v>
      </c>
      <c r="G161" s="32">
        <v>497.91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45300</v>
      </c>
      <c r="B162" s="32" t="s">
        <v>1191</v>
      </c>
      <c r="C162" s="31" t="s">
        <v>1192</v>
      </c>
      <c r="D162" s="31" t="s">
        <v>575</v>
      </c>
      <c r="E162" s="31" t="s">
        <v>573</v>
      </c>
      <c r="F162" s="86">
        <v>496074</v>
      </c>
      <c r="G162" s="32">
        <v>284.47000000000003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45300</v>
      </c>
      <c r="B163" s="32" t="s">
        <v>1193</v>
      </c>
      <c r="C163" s="31" t="s">
        <v>1194</v>
      </c>
      <c r="D163" s="31" t="s">
        <v>575</v>
      </c>
      <c r="E163" s="31" t="s">
        <v>573</v>
      </c>
      <c r="F163" s="86">
        <v>186846</v>
      </c>
      <c r="G163" s="32">
        <v>236.55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45300</v>
      </c>
      <c r="B164" s="32" t="s">
        <v>1195</v>
      </c>
      <c r="C164" s="31" t="s">
        <v>1196</v>
      </c>
      <c r="D164" s="31" t="s">
        <v>575</v>
      </c>
      <c r="E164" s="31" t="s">
        <v>573</v>
      </c>
      <c r="F164" s="86">
        <v>4079876</v>
      </c>
      <c r="G164" s="32">
        <v>61.32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45300</v>
      </c>
      <c r="B165" s="32" t="s">
        <v>1195</v>
      </c>
      <c r="C165" s="31" t="s">
        <v>1196</v>
      </c>
      <c r="D165" s="31" t="s">
        <v>912</v>
      </c>
      <c r="E165" s="31" t="s">
        <v>573</v>
      </c>
      <c r="F165" s="86">
        <v>1763185</v>
      </c>
      <c r="G165" s="32">
        <v>61.25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45300</v>
      </c>
      <c r="B166" s="32" t="s">
        <v>1195</v>
      </c>
      <c r="C166" s="31" t="s">
        <v>1196</v>
      </c>
      <c r="D166" s="31" t="s">
        <v>913</v>
      </c>
      <c r="E166" s="31" t="s">
        <v>573</v>
      </c>
      <c r="F166" s="86">
        <v>1950000</v>
      </c>
      <c r="G166" s="32">
        <v>61.36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45300</v>
      </c>
      <c r="B167" s="32" t="s">
        <v>1195</v>
      </c>
      <c r="C167" s="31" t="s">
        <v>1196</v>
      </c>
      <c r="D167" s="31" t="s">
        <v>878</v>
      </c>
      <c r="E167" s="31" t="s">
        <v>573</v>
      </c>
      <c r="F167" s="86">
        <v>2401259</v>
      </c>
      <c r="G167" s="32">
        <v>61.28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45300</v>
      </c>
      <c r="B168" s="32" t="s">
        <v>963</v>
      </c>
      <c r="C168" s="31" t="s">
        <v>964</v>
      </c>
      <c r="D168" s="31" t="s">
        <v>1046</v>
      </c>
      <c r="E168" s="31" t="s">
        <v>573</v>
      </c>
      <c r="F168" s="86">
        <v>1185177</v>
      </c>
      <c r="G168" s="32">
        <v>10.1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45300</v>
      </c>
      <c r="B169" s="32" t="s">
        <v>963</v>
      </c>
      <c r="C169" s="31" t="s">
        <v>964</v>
      </c>
      <c r="D169" s="31" t="s">
        <v>875</v>
      </c>
      <c r="E169" s="31" t="s">
        <v>573</v>
      </c>
      <c r="F169" s="86">
        <v>1958246</v>
      </c>
      <c r="G169" s="32">
        <v>10.1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45300</v>
      </c>
      <c r="B170" s="32" t="s">
        <v>992</v>
      </c>
      <c r="C170" s="31" t="s">
        <v>993</v>
      </c>
      <c r="D170" s="31" t="s">
        <v>575</v>
      </c>
      <c r="E170" s="31" t="s">
        <v>573</v>
      </c>
      <c r="F170" s="86">
        <v>16251260</v>
      </c>
      <c r="G170" s="32">
        <v>22.22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45300</v>
      </c>
      <c r="B171" s="32" t="s">
        <v>992</v>
      </c>
      <c r="C171" s="31" t="s">
        <v>993</v>
      </c>
      <c r="D171" s="31" t="s">
        <v>878</v>
      </c>
      <c r="E171" s="31" t="s">
        <v>573</v>
      </c>
      <c r="F171" s="86">
        <v>23737584</v>
      </c>
      <c r="G171" s="32">
        <v>22.27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45300</v>
      </c>
      <c r="B172" s="32" t="s">
        <v>992</v>
      </c>
      <c r="C172" s="31" t="s">
        <v>993</v>
      </c>
      <c r="D172" s="31" t="s">
        <v>913</v>
      </c>
      <c r="E172" s="31" t="s">
        <v>573</v>
      </c>
      <c r="F172" s="86">
        <v>960155</v>
      </c>
      <c r="G172" s="32">
        <v>21.94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45300</v>
      </c>
      <c r="B173" s="32" t="s">
        <v>374</v>
      </c>
      <c r="C173" s="31" t="s">
        <v>1197</v>
      </c>
      <c r="D173" s="31" t="s">
        <v>878</v>
      </c>
      <c r="E173" s="31" t="s">
        <v>573</v>
      </c>
      <c r="F173" s="86">
        <v>10524254</v>
      </c>
      <c r="G173" s="32">
        <v>45.44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45300</v>
      </c>
      <c r="B174" s="32" t="s">
        <v>374</v>
      </c>
      <c r="C174" s="31" t="s">
        <v>1197</v>
      </c>
      <c r="D174" s="31" t="s">
        <v>905</v>
      </c>
      <c r="E174" s="31" t="s">
        <v>573</v>
      </c>
      <c r="F174" s="86">
        <v>9780756</v>
      </c>
      <c r="G174" s="32">
        <v>45.74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45300</v>
      </c>
      <c r="B175" s="32" t="s">
        <v>979</v>
      </c>
      <c r="C175" s="31" t="s">
        <v>994</v>
      </c>
      <c r="D175" s="31" t="s">
        <v>900</v>
      </c>
      <c r="E175" s="31" t="s">
        <v>573</v>
      </c>
      <c r="F175" s="86">
        <v>2500000</v>
      </c>
      <c r="G175" s="32">
        <v>12.85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45300</v>
      </c>
      <c r="B176" s="32" t="s">
        <v>1198</v>
      </c>
      <c r="C176" s="31" t="s">
        <v>1199</v>
      </c>
      <c r="D176" s="31" t="s">
        <v>1200</v>
      </c>
      <c r="E176" s="31" t="s">
        <v>573</v>
      </c>
      <c r="F176" s="86">
        <v>195000</v>
      </c>
      <c r="G176" s="32">
        <v>51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45300</v>
      </c>
      <c r="B177" s="32" t="s">
        <v>1201</v>
      </c>
      <c r="C177" s="31" t="s">
        <v>1202</v>
      </c>
      <c r="D177" s="31" t="s">
        <v>575</v>
      </c>
      <c r="E177" s="31" t="s">
        <v>573</v>
      </c>
      <c r="F177" s="86">
        <v>1600021</v>
      </c>
      <c r="G177" s="32">
        <v>487.48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45300</v>
      </c>
      <c r="B178" s="32" t="s">
        <v>403</v>
      </c>
      <c r="C178" s="31" t="s">
        <v>1203</v>
      </c>
      <c r="D178" s="31" t="s">
        <v>575</v>
      </c>
      <c r="E178" s="31" t="s">
        <v>573</v>
      </c>
      <c r="F178" s="86">
        <v>3085557</v>
      </c>
      <c r="G178" s="32">
        <v>294.04000000000002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45300</v>
      </c>
      <c r="B179" s="32" t="s">
        <v>1204</v>
      </c>
      <c r="C179" s="31" t="s">
        <v>1205</v>
      </c>
      <c r="D179" s="31" t="s">
        <v>575</v>
      </c>
      <c r="E179" s="31" t="s">
        <v>573</v>
      </c>
      <c r="F179" s="86">
        <v>233626</v>
      </c>
      <c r="G179" s="32">
        <v>391.45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45300</v>
      </c>
      <c r="B180" s="32" t="s">
        <v>1206</v>
      </c>
      <c r="C180" s="31" t="s">
        <v>1207</v>
      </c>
      <c r="D180" s="31" t="s">
        <v>1208</v>
      </c>
      <c r="E180" s="31" t="s">
        <v>573</v>
      </c>
      <c r="F180" s="86">
        <v>500000</v>
      </c>
      <c r="G180" s="32">
        <v>207.05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45300</v>
      </c>
      <c r="B181" s="32" t="s">
        <v>423</v>
      </c>
      <c r="C181" s="31" t="s">
        <v>1209</v>
      </c>
      <c r="D181" s="31" t="s">
        <v>878</v>
      </c>
      <c r="E181" s="31" t="s">
        <v>573</v>
      </c>
      <c r="F181" s="86">
        <v>17081307</v>
      </c>
      <c r="G181" s="32">
        <v>24.06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45300</v>
      </c>
      <c r="B182" s="32" t="s">
        <v>965</v>
      </c>
      <c r="C182" s="31" t="s">
        <v>966</v>
      </c>
      <c r="D182" s="31" t="s">
        <v>975</v>
      </c>
      <c r="E182" s="31" t="s">
        <v>573</v>
      </c>
      <c r="F182" s="86">
        <v>5035667</v>
      </c>
      <c r="G182" s="32">
        <v>3.6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45300</v>
      </c>
      <c r="B183" s="32" t="s">
        <v>965</v>
      </c>
      <c r="C183" s="31" t="s">
        <v>966</v>
      </c>
      <c r="D183" s="31" t="s">
        <v>981</v>
      </c>
      <c r="E183" s="31" t="s">
        <v>573</v>
      </c>
      <c r="F183" s="86">
        <v>11396813</v>
      </c>
      <c r="G183" s="32">
        <v>3.59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45300</v>
      </c>
      <c r="B184" s="32" t="s">
        <v>965</v>
      </c>
      <c r="C184" s="31" t="s">
        <v>966</v>
      </c>
      <c r="D184" s="31" t="s">
        <v>942</v>
      </c>
      <c r="E184" s="31" t="s">
        <v>573</v>
      </c>
      <c r="F184" s="86">
        <v>2000000</v>
      </c>
      <c r="G184" s="32">
        <v>3.56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45300</v>
      </c>
      <c r="B185" s="32" t="s">
        <v>1210</v>
      </c>
      <c r="C185" s="31" t="s">
        <v>1211</v>
      </c>
      <c r="D185" s="31" t="s">
        <v>1212</v>
      </c>
      <c r="E185" s="31" t="s">
        <v>573</v>
      </c>
      <c r="F185" s="86">
        <v>50000</v>
      </c>
      <c r="G185" s="32">
        <v>221.6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45300</v>
      </c>
      <c r="B186" s="32" t="s">
        <v>1213</v>
      </c>
      <c r="C186" s="31" t="s">
        <v>1214</v>
      </c>
      <c r="D186" s="31" t="s">
        <v>1215</v>
      </c>
      <c r="E186" s="31" t="s">
        <v>573</v>
      </c>
      <c r="F186" s="86">
        <v>40000</v>
      </c>
      <c r="G186" s="32">
        <v>98.05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45300</v>
      </c>
      <c r="B187" s="32" t="s">
        <v>1216</v>
      </c>
      <c r="C187" s="31" t="s">
        <v>1217</v>
      </c>
      <c r="D187" s="31" t="s">
        <v>575</v>
      </c>
      <c r="E187" s="31" t="s">
        <v>573</v>
      </c>
      <c r="F187" s="86">
        <v>253311</v>
      </c>
      <c r="G187" s="32">
        <v>388.99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45300</v>
      </c>
      <c r="B188" s="32" t="s">
        <v>1141</v>
      </c>
      <c r="C188" s="31" t="s">
        <v>1218</v>
      </c>
      <c r="D188" s="31" t="s">
        <v>1142</v>
      </c>
      <c r="E188" s="31" t="s">
        <v>573</v>
      </c>
      <c r="F188" s="86">
        <v>382460</v>
      </c>
      <c r="G188" s="32">
        <v>187.2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45300</v>
      </c>
      <c r="B189" s="32" t="s">
        <v>995</v>
      </c>
      <c r="C189" s="31" t="s">
        <v>996</v>
      </c>
      <c r="D189" s="31" t="s">
        <v>904</v>
      </c>
      <c r="E189" s="31" t="s">
        <v>573</v>
      </c>
      <c r="F189" s="86">
        <v>10567719</v>
      </c>
      <c r="G189" s="32">
        <v>2.57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45300</v>
      </c>
      <c r="B190" s="32" t="s">
        <v>995</v>
      </c>
      <c r="C190" s="31" t="s">
        <v>996</v>
      </c>
      <c r="D190" s="31" t="s">
        <v>981</v>
      </c>
      <c r="E190" s="31" t="s">
        <v>573</v>
      </c>
      <c r="F190" s="86">
        <v>8508407</v>
      </c>
      <c r="G190" s="32">
        <v>2.57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45300</v>
      </c>
      <c r="B191" s="32" t="s">
        <v>1048</v>
      </c>
      <c r="C191" s="31" t="s">
        <v>1049</v>
      </c>
      <c r="D191" s="31" t="s">
        <v>575</v>
      </c>
      <c r="E191" s="31" t="s">
        <v>573</v>
      </c>
      <c r="F191" s="86">
        <v>487259</v>
      </c>
      <c r="G191" s="32">
        <v>107.2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45300</v>
      </c>
      <c r="B192" s="32" t="s">
        <v>1048</v>
      </c>
      <c r="C192" s="31" t="s">
        <v>1049</v>
      </c>
      <c r="D192" s="31" t="s">
        <v>1050</v>
      </c>
      <c r="E192" s="31" t="s">
        <v>573</v>
      </c>
      <c r="F192" s="86">
        <v>565414</v>
      </c>
      <c r="G192" s="32">
        <v>107.31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45300</v>
      </c>
      <c r="B193" s="32" t="s">
        <v>1051</v>
      </c>
      <c r="C193" s="31" t="s">
        <v>1052</v>
      </c>
      <c r="D193" s="31" t="s">
        <v>900</v>
      </c>
      <c r="E193" s="31" t="s">
        <v>573</v>
      </c>
      <c r="F193" s="86">
        <v>80000</v>
      </c>
      <c r="G193" s="32">
        <v>110.24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45300</v>
      </c>
      <c r="B194" s="32" t="s">
        <v>1051</v>
      </c>
      <c r="C194" s="31" t="s">
        <v>1052</v>
      </c>
      <c r="D194" s="31" t="s">
        <v>1219</v>
      </c>
      <c r="E194" s="31" t="s">
        <v>573</v>
      </c>
      <c r="F194" s="86">
        <v>120000</v>
      </c>
      <c r="G194" s="32">
        <v>110.25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45300</v>
      </c>
      <c r="B195" s="32" t="s">
        <v>1220</v>
      </c>
      <c r="C195" s="31" t="s">
        <v>1221</v>
      </c>
      <c r="D195" s="31" t="s">
        <v>1222</v>
      </c>
      <c r="E195" s="31" t="s">
        <v>573</v>
      </c>
      <c r="F195" s="86">
        <v>289662</v>
      </c>
      <c r="G195" s="32">
        <v>7.01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45300</v>
      </c>
      <c r="B196" s="32" t="s">
        <v>1223</v>
      </c>
      <c r="C196" s="31" t="s">
        <v>1224</v>
      </c>
      <c r="D196" s="31" t="s">
        <v>1225</v>
      </c>
      <c r="E196" s="31" t="s">
        <v>573</v>
      </c>
      <c r="F196" s="86">
        <v>91812</v>
      </c>
      <c r="G196" s="32">
        <v>28.25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45300</v>
      </c>
      <c r="B197" s="32" t="s">
        <v>997</v>
      </c>
      <c r="C197" s="31" t="s">
        <v>998</v>
      </c>
      <c r="D197" s="31" t="s">
        <v>1054</v>
      </c>
      <c r="E197" s="31" t="s">
        <v>573</v>
      </c>
      <c r="F197" s="86">
        <v>109558</v>
      </c>
      <c r="G197" s="32">
        <v>85.72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45300</v>
      </c>
      <c r="B198" s="32" t="s">
        <v>997</v>
      </c>
      <c r="C198" s="31" t="s">
        <v>998</v>
      </c>
      <c r="D198" s="31" t="s">
        <v>1055</v>
      </c>
      <c r="E198" s="31" t="s">
        <v>573</v>
      </c>
      <c r="F198" s="86">
        <v>45978</v>
      </c>
      <c r="G198" s="32">
        <v>85.47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45300</v>
      </c>
      <c r="B199" s="32" t="s">
        <v>997</v>
      </c>
      <c r="C199" s="31" t="s">
        <v>998</v>
      </c>
      <c r="D199" s="31" t="s">
        <v>1226</v>
      </c>
      <c r="E199" s="31" t="s">
        <v>573</v>
      </c>
      <c r="F199" s="86">
        <v>19000</v>
      </c>
      <c r="G199" s="32">
        <v>84.06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45300</v>
      </c>
      <c r="B200" s="32" t="s">
        <v>1227</v>
      </c>
      <c r="C200" s="31" t="s">
        <v>1228</v>
      </c>
      <c r="D200" s="31" t="s">
        <v>575</v>
      </c>
      <c r="E200" s="31" t="s">
        <v>573</v>
      </c>
      <c r="F200" s="86">
        <v>1072478</v>
      </c>
      <c r="G200" s="32">
        <v>74.709999999999994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45300</v>
      </c>
      <c r="B201" s="32" t="s">
        <v>1227</v>
      </c>
      <c r="C201" s="31" t="s">
        <v>1228</v>
      </c>
      <c r="D201" s="31" t="s">
        <v>1229</v>
      </c>
      <c r="E201" s="31" t="s">
        <v>573</v>
      </c>
      <c r="F201" s="86">
        <v>1268618</v>
      </c>
      <c r="G201" s="32">
        <v>74.760000000000005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45300</v>
      </c>
      <c r="B202" s="32" t="s">
        <v>967</v>
      </c>
      <c r="C202" s="31" t="s">
        <v>968</v>
      </c>
      <c r="D202" s="31" t="s">
        <v>878</v>
      </c>
      <c r="E202" s="31" t="s">
        <v>573</v>
      </c>
      <c r="F202" s="86">
        <v>1385967</v>
      </c>
      <c r="G202" s="32">
        <v>35.32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45300</v>
      </c>
      <c r="B203" s="32" t="s">
        <v>1230</v>
      </c>
      <c r="C203" s="31" t="s">
        <v>1231</v>
      </c>
      <c r="D203" s="31" t="s">
        <v>1232</v>
      </c>
      <c r="E203" s="31" t="s">
        <v>573</v>
      </c>
      <c r="F203" s="86">
        <v>63708</v>
      </c>
      <c r="G203" s="32">
        <v>52.17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45300</v>
      </c>
      <c r="B204" s="32" t="s">
        <v>1230</v>
      </c>
      <c r="C204" s="31" t="s">
        <v>1231</v>
      </c>
      <c r="D204" s="31" t="s">
        <v>1047</v>
      </c>
      <c r="E204" s="31" t="s">
        <v>573</v>
      </c>
      <c r="F204" s="86">
        <v>120490</v>
      </c>
      <c r="G204" s="32">
        <v>54.48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45300</v>
      </c>
      <c r="B205" s="32" t="s">
        <v>999</v>
      </c>
      <c r="C205" s="31" t="s">
        <v>1000</v>
      </c>
      <c r="D205" s="31" t="s">
        <v>913</v>
      </c>
      <c r="E205" s="31" t="s">
        <v>573</v>
      </c>
      <c r="F205" s="86">
        <v>618427</v>
      </c>
      <c r="G205" s="32">
        <v>52.97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45300</v>
      </c>
      <c r="B206" s="32" t="s">
        <v>999</v>
      </c>
      <c r="C206" s="31" t="s">
        <v>1000</v>
      </c>
      <c r="D206" s="31" t="s">
        <v>1057</v>
      </c>
      <c r="E206" s="31" t="s">
        <v>573</v>
      </c>
      <c r="F206" s="86">
        <v>417531</v>
      </c>
      <c r="G206" s="32">
        <v>52.81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45300</v>
      </c>
      <c r="B207" s="32" t="s">
        <v>999</v>
      </c>
      <c r="C207" s="31" t="s">
        <v>1000</v>
      </c>
      <c r="D207" s="31" t="s">
        <v>1001</v>
      </c>
      <c r="E207" s="31" t="s">
        <v>573</v>
      </c>
      <c r="F207" s="86">
        <v>666337</v>
      </c>
      <c r="G207" s="32">
        <v>52.91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45300</v>
      </c>
      <c r="B208" s="32" t="s">
        <v>969</v>
      </c>
      <c r="C208" s="31" t="s">
        <v>970</v>
      </c>
      <c r="D208" s="31" t="s">
        <v>1219</v>
      </c>
      <c r="E208" s="31" t="s">
        <v>573</v>
      </c>
      <c r="F208" s="86">
        <v>102000</v>
      </c>
      <c r="G208" s="32">
        <v>32.049999999999997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45300</v>
      </c>
      <c r="B209" s="32" t="s">
        <v>1233</v>
      </c>
      <c r="C209" s="31" t="s">
        <v>1234</v>
      </c>
      <c r="D209" s="31" t="s">
        <v>575</v>
      </c>
      <c r="E209" s="31" t="s">
        <v>573</v>
      </c>
      <c r="F209" s="86">
        <v>2866357</v>
      </c>
      <c r="G209" s="32">
        <v>109.26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45300</v>
      </c>
      <c r="B210" s="32" t="s">
        <v>1233</v>
      </c>
      <c r="C210" s="31" t="s">
        <v>1234</v>
      </c>
      <c r="D210" s="31" t="s">
        <v>912</v>
      </c>
      <c r="E210" s="31" t="s">
        <v>573</v>
      </c>
      <c r="F210" s="86">
        <v>957193</v>
      </c>
      <c r="G210" s="32">
        <v>111.32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45300</v>
      </c>
      <c r="B211" s="32" t="s">
        <v>1233</v>
      </c>
      <c r="C211" s="31" t="s">
        <v>1234</v>
      </c>
      <c r="D211" s="31" t="s">
        <v>1235</v>
      </c>
      <c r="E211" s="31" t="s">
        <v>573</v>
      </c>
      <c r="F211" s="86">
        <v>1008373</v>
      </c>
      <c r="G211" s="32">
        <v>110.89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45300</v>
      </c>
      <c r="B212" s="32" t="s">
        <v>1236</v>
      </c>
      <c r="C212" s="31" t="s">
        <v>1237</v>
      </c>
      <c r="D212" s="31" t="s">
        <v>1238</v>
      </c>
      <c r="E212" s="31" t="s">
        <v>573</v>
      </c>
      <c r="F212" s="86">
        <v>139996</v>
      </c>
      <c r="G212" s="32">
        <v>714.26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45300</v>
      </c>
      <c r="B213" s="32" t="s">
        <v>1058</v>
      </c>
      <c r="C213" s="31" t="s">
        <v>1059</v>
      </c>
      <c r="D213" s="31" t="s">
        <v>1002</v>
      </c>
      <c r="E213" s="31" t="s">
        <v>573</v>
      </c>
      <c r="F213" s="86">
        <v>80000</v>
      </c>
      <c r="G213" s="32">
        <v>185.99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45300</v>
      </c>
      <c r="B214" s="32" t="s">
        <v>1239</v>
      </c>
      <c r="C214" s="31" t="s">
        <v>1240</v>
      </c>
      <c r="D214" s="31" t="s">
        <v>1241</v>
      </c>
      <c r="E214" s="31" t="s">
        <v>573</v>
      </c>
      <c r="F214" s="86">
        <v>31500</v>
      </c>
      <c r="G214" s="32">
        <v>223.03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45300</v>
      </c>
      <c r="B215" s="32" t="s">
        <v>1242</v>
      </c>
      <c r="C215" s="31" t="s">
        <v>1243</v>
      </c>
      <c r="D215" s="31" t="s">
        <v>575</v>
      </c>
      <c r="E215" s="31" t="s">
        <v>573</v>
      </c>
      <c r="F215" s="86">
        <v>1292140</v>
      </c>
      <c r="G215" s="32">
        <v>139.01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45300</v>
      </c>
      <c r="B216" s="32" t="s">
        <v>1060</v>
      </c>
      <c r="C216" s="31" t="s">
        <v>1061</v>
      </c>
      <c r="D216" s="31" t="s">
        <v>575</v>
      </c>
      <c r="E216" s="31" t="s">
        <v>573</v>
      </c>
      <c r="F216" s="86">
        <v>2124222</v>
      </c>
      <c r="G216" s="32">
        <v>28.81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45300</v>
      </c>
      <c r="B217" s="32" t="s">
        <v>1062</v>
      </c>
      <c r="C217" s="31" t="s">
        <v>1063</v>
      </c>
      <c r="D217" s="31" t="s">
        <v>575</v>
      </c>
      <c r="E217" s="31" t="s">
        <v>573</v>
      </c>
      <c r="F217" s="86">
        <v>1585712</v>
      </c>
      <c r="G217" s="32">
        <v>69.349999999999994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45300</v>
      </c>
      <c r="B218" s="32" t="s">
        <v>971</v>
      </c>
      <c r="C218" s="31" t="s">
        <v>972</v>
      </c>
      <c r="D218" s="31" t="s">
        <v>878</v>
      </c>
      <c r="E218" s="31" t="s">
        <v>573</v>
      </c>
      <c r="F218" s="86">
        <v>844248</v>
      </c>
      <c r="G218" s="32">
        <v>76.790000000000006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45300</v>
      </c>
      <c r="B219" s="32" t="s">
        <v>971</v>
      </c>
      <c r="C219" s="31" t="s">
        <v>972</v>
      </c>
      <c r="D219" s="31" t="s">
        <v>575</v>
      </c>
      <c r="E219" s="31" t="s">
        <v>573</v>
      </c>
      <c r="F219" s="86">
        <v>1383382</v>
      </c>
      <c r="G219" s="32">
        <v>76.91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45300</v>
      </c>
      <c r="B220" s="32" t="s">
        <v>1003</v>
      </c>
      <c r="C220" s="31" t="s">
        <v>1004</v>
      </c>
      <c r="D220" s="31" t="s">
        <v>575</v>
      </c>
      <c r="E220" s="31" t="s">
        <v>573</v>
      </c>
      <c r="F220" s="86">
        <v>4925558</v>
      </c>
      <c r="G220" s="32">
        <v>41.85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45300</v>
      </c>
      <c r="B221" s="32" t="s">
        <v>1003</v>
      </c>
      <c r="C221" s="31" t="s">
        <v>1004</v>
      </c>
      <c r="D221" s="31" t="s">
        <v>878</v>
      </c>
      <c r="E221" s="31" t="s">
        <v>573</v>
      </c>
      <c r="F221" s="86">
        <v>3728069</v>
      </c>
      <c r="G221" s="32">
        <v>41.69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45300</v>
      </c>
      <c r="B222" s="32" t="s">
        <v>1005</v>
      </c>
      <c r="C222" s="31" t="s">
        <v>1006</v>
      </c>
      <c r="D222" s="31" t="s">
        <v>575</v>
      </c>
      <c r="E222" s="31" t="s">
        <v>573</v>
      </c>
      <c r="F222" s="86">
        <v>1444244</v>
      </c>
      <c r="G222" s="32">
        <v>667.68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45300</v>
      </c>
      <c r="B223" s="32" t="s">
        <v>1005</v>
      </c>
      <c r="C223" s="31" t="s">
        <v>1006</v>
      </c>
      <c r="D223" s="31" t="s">
        <v>1064</v>
      </c>
      <c r="E223" s="31" t="s">
        <v>573</v>
      </c>
      <c r="F223" s="86">
        <v>586366</v>
      </c>
      <c r="G223" s="32">
        <v>666.75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45300</v>
      </c>
      <c r="B224" s="32" t="s">
        <v>527</v>
      </c>
      <c r="C224" s="31" t="s">
        <v>1008</v>
      </c>
      <c r="D224" s="31" t="s">
        <v>905</v>
      </c>
      <c r="E224" s="31" t="s">
        <v>573</v>
      </c>
      <c r="F224" s="86">
        <v>1420726</v>
      </c>
      <c r="G224" s="32">
        <v>541.58000000000004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45300</v>
      </c>
      <c r="B225" s="32" t="s">
        <v>300</v>
      </c>
      <c r="C225" s="31" t="s">
        <v>1067</v>
      </c>
      <c r="D225" s="31" t="s">
        <v>878</v>
      </c>
      <c r="E225" s="31" t="s">
        <v>573</v>
      </c>
      <c r="F225" s="86">
        <v>30640513</v>
      </c>
      <c r="G225" s="32">
        <v>51.1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45300</v>
      </c>
      <c r="B226" s="32" t="s">
        <v>946</v>
      </c>
      <c r="C226" s="31" t="s">
        <v>947</v>
      </c>
      <c r="D226" s="31" t="s">
        <v>912</v>
      </c>
      <c r="E226" s="31" t="s">
        <v>573</v>
      </c>
      <c r="F226" s="86">
        <v>5509827</v>
      </c>
      <c r="G226" s="32">
        <v>18.18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45300</v>
      </c>
      <c r="B227" s="32" t="s">
        <v>946</v>
      </c>
      <c r="C227" s="31" t="s">
        <v>947</v>
      </c>
      <c r="D227" s="31" t="s">
        <v>575</v>
      </c>
      <c r="E227" s="31" t="s">
        <v>573</v>
      </c>
      <c r="F227" s="86">
        <v>7241081</v>
      </c>
      <c r="G227" s="32">
        <v>18.41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45300</v>
      </c>
      <c r="B228" s="32" t="s">
        <v>946</v>
      </c>
      <c r="C228" s="31" t="s">
        <v>947</v>
      </c>
      <c r="D228" s="31" t="s">
        <v>878</v>
      </c>
      <c r="E228" s="31" t="s">
        <v>573</v>
      </c>
      <c r="F228" s="86">
        <v>8376154</v>
      </c>
      <c r="G228" s="32">
        <v>18.47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45300</v>
      </c>
      <c r="B229" s="32" t="s">
        <v>946</v>
      </c>
      <c r="C229" s="31" t="s">
        <v>947</v>
      </c>
      <c r="D229" s="31" t="s">
        <v>913</v>
      </c>
      <c r="E229" s="31" t="s">
        <v>573</v>
      </c>
      <c r="F229" s="86">
        <v>923175</v>
      </c>
      <c r="G229" s="32">
        <v>18.149999999999999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45300</v>
      </c>
      <c r="B230" s="32" t="s">
        <v>1244</v>
      </c>
      <c r="C230" s="31" t="s">
        <v>1245</v>
      </c>
      <c r="D230" s="31" t="s">
        <v>878</v>
      </c>
      <c r="E230" s="31" t="s">
        <v>573</v>
      </c>
      <c r="F230" s="86">
        <v>336928</v>
      </c>
      <c r="G230" s="32">
        <v>49.86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45300</v>
      </c>
      <c r="B231" s="32" t="s">
        <v>973</v>
      </c>
      <c r="C231" s="31" t="s">
        <v>974</v>
      </c>
      <c r="D231" s="31" t="s">
        <v>878</v>
      </c>
      <c r="E231" s="31" t="s">
        <v>573</v>
      </c>
      <c r="F231" s="86">
        <v>6996698</v>
      </c>
      <c r="G231" s="32">
        <v>21.48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45300</v>
      </c>
      <c r="B232" s="32" t="s">
        <v>1068</v>
      </c>
      <c r="C232" s="31" t="s">
        <v>1069</v>
      </c>
      <c r="D232" s="31" t="s">
        <v>575</v>
      </c>
      <c r="E232" s="31" t="s">
        <v>573</v>
      </c>
      <c r="F232" s="86">
        <v>223487</v>
      </c>
      <c r="G232" s="32">
        <v>621.1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45300</v>
      </c>
      <c r="B233" s="32" t="s">
        <v>1246</v>
      </c>
      <c r="C233" s="31" t="s">
        <v>1247</v>
      </c>
      <c r="D233" s="31" t="s">
        <v>976</v>
      </c>
      <c r="E233" s="31" t="s">
        <v>573</v>
      </c>
      <c r="F233" s="86">
        <v>11302326</v>
      </c>
      <c r="G233" s="32">
        <v>4.3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45300</v>
      </c>
      <c r="B234" s="32" t="s">
        <v>948</v>
      </c>
      <c r="C234" s="31" t="s">
        <v>949</v>
      </c>
      <c r="D234" s="31" t="s">
        <v>575</v>
      </c>
      <c r="E234" s="31" t="s">
        <v>573</v>
      </c>
      <c r="F234" s="86">
        <v>13681245</v>
      </c>
      <c r="G234" s="32">
        <v>6.79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45300</v>
      </c>
      <c r="B235" s="32" t="s">
        <v>948</v>
      </c>
      <c r="C235" s="31" t="s">
        <v>949</v>
      </c>
      <c r="D235" s="31" t="s">
        <v>976</v>
      </c>
      <c r="E235" s="31" t="s">
        <v>573</v>
      </c>
      <c r="F235" s="86">
        <v>5950436</v>
      </c>
      <c r="G235" s="32">
        <v>6.92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45300</v>
      </c>
      <c r="B236" s="32" t="s">
        <v>948</v>
      </c>
      <c r="C236" s="31" t="s">
        <v>949</v>
      </c>
      <c r="D236" s="31" t="s">
        <v>912</v>
      </c>
      <c r="E236" s="31" t="s">
        <v>573</v>
      </c>
      <c r="F236" s="86">
        <v>13905984</v>
      </c>
      <c r="G236" s="32">
        <v>6.66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45300</v>
      </c>
      <c r="B237" s="32" t="s">
        <v>948</v>
      </c>
      <c r="C237" s="31" t="s">
        <v>949</v>
      </c>
      <c r="D237" s="31" t="s">
        <v>878</v>
      </c>
      <c r="E237" s="31" t="s">
        <v>573</v>
      </c>
      <c r="F237" s="86">
        <v>8387825</v>
      </c>
      <c r="G237" s="32">
        <v>6.87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45300</v>
      </c>
      <c r="B238" s="32" t="s">
        <v>948</v>
      </c>
      <c r="C238" s="31" t="s">
        <v>949</v>
      </c>
      <c r="D238" s="31" t="s">
        <v>913</v>
      </c>
      <c r="E238" s="31" t="s">
        <v>573</v>
      </c>
      <c r="F238" s="86">
        <v>3705495</v>
      </c>
      <c r="G238" s="32">
        <v>6.79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45300</v>
      </c>
      <c r="B239" s="32" t="s">
        <v>1248</v>
      </c>
      <c r="C239" s="31" t="s">
        <v>1249</v>
      </c>
      <c r="D239" s="31" t="s">
        <v>575</v>
      </c>
      <c r="E239" s="31" t="s">
        <v>573</v>
      </c>
      <c r="F239" s="86">
        <v>1271863</v>
      </c>
      <c r="G239" s="32">
        <v>98.57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45300</v>
      </c>
      <c r="B240" s="32" t="s">
        <v>1250</v>
      </c>
      <c r="C240" s="31" t="s">
        <v>1251</v>
      </c>
      <c r="D240" s="31" t="s">
        <v>1140</v>
      </c>
      <c r="E240" s="31" t="s">
        <v>573</v>
      </c>
      <c r="F240" s="86">
        <v>3762308</v>
      </c>
      <c r="G240" s="32">
        <v>1.45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45300</v>
      </c>
      <c r="B241" s="32" t="s">
        <v>1250</v>
      </c>
      <c r="C241" s="31" t="s">
        <v>1251</v>
      </c>
      <c r="D241" s="31" t="s">
        <v>1252</v>
      </c>
      <c r="E241" s="31" t="s">
        <v>573</v>
      </c>
      <c r="F241" s="86">
        <v>4339004</v>
      </c>
      <c r="G241" s="32">
        <v>1.36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45300</v>
      </c>
      <c r="B242" s="32" t="s">
        <v>1253</v>
      </c>
      <c r="C242" s="31" t="s">
        <v>1254</v>
      </c>
      <c r="D242" s="31" t="s">
        <v>1154</v>
      </c>
      <c r="E242" s="31" t="s">
        <v>573</v>
      </c>
      <c r="F242" s="86">
        <v>134932</v>
      </c>
      <c r="G242" s="32">
        <v>720.6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45300</v>
      </c>
      <c r="B243" s="32" t="s">
        <v>241</v>
      </c>
      <c r="C243" s="31" t="s">
        <v>1255</v>
      </c>
      <c r="D243" s="31" t="s">
        <v>1256</v>
      </c>
      <c r="E243" s="31" t="s">
        <v>573</v>
      </c>
      <c r="F243" s="86">
        <v>508435</v>
      </c>
      <c r="G243" s="32">
        <v>256.64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45300</v>
      </c>
      <c r="B244" s="32" t="s">
        <v>241</v>
      </c>
      <c r="C244" s="31" t="s">
        <v>1255</v>
      </c>
      <c r="D244" s="31" t="s">
        <v>878</v>
      </c>
      <c r="E244" s="31" t="s">
        <v>573</v>
      </c>
      <c r="F244" s="86">
        <v>5771248</v>
      </c>
      <c r="G244" s="32">
        <v>254.6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45300</v>
      </c>
      <c r="B245" s="32" t="s">
        <v>241</v>
      </c>
      <c r="C245" s="31" t="s">
        <v>1255</v>
      </c>
      <c r="D245" s="31" t="s">
        <v>575</v>
      </c>
      <c r="E245" s="31" t="s">
        <v>573</v>
      </c>
      <c r="F245" s="86">
        <v>6938879</v>
      </c>
      <c r="G245" s="32">
        <v>256.18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45300</v>
      </c>
      <c r="B246" s="32" t="s">
        <v>1257</v>
      </c>
      <c r="C246" s="31" t="s">
        <v>1258</v>
      </c>
      <c r="D246" s="31" t="s">
        <v>900</v>
      </c>
      <c r="E246" s="31" t="s">
        <v>573</v>
      </c>
      <c r="F246" s="86">
        <v>2000000</v>
      </c>
      <c r="G246" s="32">
        <v>8.5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45300</v>
      </c>
      <c r="B247" s="32" t="s">
        <v>737</v>
      </c>
      <c r="C247" s="31" t="s">
        <v>1007</v>
      </c>
      <c r="D247" s="31" t="s">
        <v>878</v>
      </c>
      <c r="E247" s="31" t="s">
        <v>573</v>
      </c>
      <c r="F247" s="86">
        <v>7653482</v>
      </c>
      <c r="G247" s="32">
        <v>16.11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45300</v>
      </c>
      <c r="B248" s="32" t="s">
        <v>737</v>
      </c>
      <c r="C248" s="31" t="s">
        <v>1007</v>
      </c>
      <c r="D248" s="31" t="s">
        <v>575</v>
      </c>
      <c r="E248" s="31" t="s">
        <v>573</v>
      </c>
      <c r="F248" s="86">
        <v>6162340</v>
      </c>
      <c r="G248" s="32">
        <v>16.14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45300</v>
      </c>
      <c r="B249" s="32" t="s">
        <v>737</v>
      </c>
      <c r="C249" s="31" t="s">
        <v>1007</v>
      </c>
      <c r="D249" s="31" t="s">
        <v>912</v>
      </c>
      <c r="E249" s="31" t="s">
        <v>573</v>
      </c>
      <c r="F249" s="86">
        <v>3189211</v>
      </c>
      <c r="G249" s="32">
        <v>16.149999999999999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45300</v>
      </c>
      <c r="B250" s="32" t="s">
        <v>737</v>
      </c>
      <c r="C250" s="31" t="s">
        <v>1007</v>
      </c>
      <c r="D250" s="31" t="s">
        <v>913</v>
      </c>
      <c r="E250" s="31" t="s">
        <v>573</v>
      </c>
      <c r="F250" s="86">
        <v>1036805</v>
      </c>
      <c r="G250" s="32">
        <v>16.170000000000002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45300</v>
      </c>
      <c r="B251" s="32" t="s">
        <v>1174</v>
      </c>
      <c r="C251" s="31" t="s">
        <v>1175</v>
      </c>
      <c r="D251" s="31" t="s">
        <v>900</v>
      </c>
      <c r="E251" s="31" t="s">
        <v>574</v>
      </c>
      <c r="F251" s="86">
        <v>819536</v>
      </c>
      <c r="G251" s="32">
        <v>12.28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45300</v>
      </c>
      <c r="B252" s="32" t="s">
        <v>988</v>
      </c>
      <c r="C252" s="31" t="s">
        <v>989</v>
      </c>
      <c r="D252" s="31" t="s">
        <v>1038</v>
      </c>
      <c r="E252" s="31" t="s">
        <v>574</v>
      </c>
      <c r="F252" s="86">
        <v>130000</v>
      </c>
      <c r="G252" s="32">
        <v>40.53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45300</v>
      </c>
      <c r="B253" s="32" t="s">
        <v>990</v>
      </c>
      <c r="C253" s="31" t="s">
        <v>991</v>
      </c>
      <c r="D253" s="31" t="s">
        <v>1039</v>
      </c>
      <c r="E253" s="31" t="s">
        <v>574</v>
      </c>
      <c r="F253" s="86">
        <v>137760</v>
      </c>
      <c r="G253" s="32">
        <v>139.11000000000001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45300</v>
      </c>
      <c r="B254" s="32" t="s">
        <v>990</v>
      </c>
      <c r="C254" s="31" t="s">
        <v>991</v>
      </c>
      <c r="D254" s="31" t="s">
        <v>928</v>
      </c>
      <c r="E254" s="31" t="s">
        <v>574</v>
      </c>
      <c r="F254" s="86">
        <v>397140</v>
      </c>
      <c r="G254" s="32">
        <v>138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45300</v>
      </c>
      <c r="B255" s="32" t="s">
        <v>1088</v>
      </c>
      <c r="C255" s="31" t="s">
        <v>1176</v>
      </c>
      <c r="D255" s="31" t="s">
        <v>875</v>
      </c>
      <c r="E255" s="31" t="s">
        <v>574</v>
      </c>
      <c r="F255" s="86">
        <v>300000</v>
      </c>
      <c r="G255" s="32">
        <v>2.59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45300</v>
      </c>
      <c r="B256" s="32" t="s">
        <v>1259</v>
      </c>
      <c r="C256" s="31" t="s">
        <v>1260</v>
      </c>
      <c r="D256" s="31" t="s">
        <v>1261</v>
      </c>
      <c r="E256" s="31" t="s">
        <v>574</v>
      </c>
      <c r="F256" s="86">
        <v>48000</v>
      </c>
      <c r="G256" s="32">
        <v>51.07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45300</v>
      </c>
      <c r="B257" s="32" t="s">
        <v>1040</v>
      </c>
      <c r="C257" s="31" t="s">
        <v>1041</v>
      </c>
      <c r="D257" s="31" t="s">
        <v>1070</v>
      </c>
      <c r="E257" s="31" t="s">
        <v>574</v>
      </c>
      <c r="F257" s="86">
        <v>1500000</v>
      </c>
      <c r="G257" s="32">
        <v>8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45300</v>
      </c>
      <c r="B258" s="32" t="s">
        <v>1180</v>
      </c>
      <c r="C258" s="31" t="s">
        <v>687</v>
      </c>
      <c r="D258" s="31" t="s">
        <v>913</v>
      </c>
      <c r="E258" s="31" t="s">
        <v>574</v>
      </c>
      <c r="F258" s="86">
        <v>390155</v>
      </c>
      <c r="G258" s="32">
        <v>159.16999999999999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45300</v>
      </c>
      <c r="B259" s="32" t="s">
        <v>1180</v>
      </c>
      <c r="C259" s="31" t="s">
        <v>687</v>
      </c>
      <c r="D259" s="31" t="s">
        <v>575</v>
      </c>
      <c r="E259" s="31" t="s">
        <v>574</v>
      </c>
      <c r="F259" s="86">
        <v>2899236</v>
      </c>
      <c r="G259" s="32">
        <v>157.07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45300</v>
      </c>
      <c r="B260" s="32" t="s">
        <v>1042</v>
      </c>
      <c r="C260" s="31" t="s">
        <v>1043</v>
      </c>
      <c r="D260" s="31" t="s">
        <v>575</v>
      </c>
      <c r="E260" s="31" t="s">
        <v>574</v>
      </c>
      <c r="F260" s="86">
        <v>1323003</v>
      </c>
      <c r="G260" s="32">
        <v>32.79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45300</v>
      </c>
      <c r="B261" s="32" t="s">
        <v>1181</v>
      </c>
      <c r="C261" s="31" t="s">
        <v>1182</v>
      </c>
      <c r="D261" s="31" t="s">
        <v>1055</v>
      </c>
      <c r="E261" s="31" t="s">
        <v>574</v>
      </c>
      <c r="F261" s="86">
        <v>581515</v>
      </c>
      <c r="G261" s="32">
        <v>158.1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45300</v>
      </c>
      <c r="B262" s="32" t="s">
        <v>1044</v>
      </c>
      <c r="C262" s="31" t="s">
        <v>1045</v>
      </c>
      <c r="D262" s="31" t="s">
        <v>575</v>
      </c>
      <c r="E262" s="31" t="s">
        <v>574</v>
      </c>
      <c r="F262" s="86">
        <v>557792</v>
      </c>
      <c r="G262" s="32">
        <v>93.88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45300</v>
      </c>
      <c r="B263" s="32" t="s">
        <v>1183</v>
      </c>
      <c r="C263" s="31" t="s">
        <v>1184</v>
      </c>
      <c r="D263" s="31" t="s">
        <v>1185</v>
      </c>
      <c r="E263" s="31" t="s">
        <v>574</v>
      </c>
      <c r="F263" s="86">
        <v>18257</v>
      </c>
      <c r="G263" s="32">
        <v>110.43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45300</v>
      </c>
      <c r="B264" s="32" t="s">
        <v>1186</v>
      </c>
      <c r="C264" s="31" t="s">
        <v>1187</v>
      </c>
      <c r="D264" s="31" t="s">
        <v>1262</v>
      </c>
      <c r="E264" s="31" t="s">
        <v>574</v>
      </c>
      <c r="F264" s="86">
        <v>546000</v>
      </c>
      <c r="G264" s="32">
        <v>50.44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45300</v>
      </c>
      <c r="B265" s="32" t="s">
        <v>1186</v>
      </c>
      <c r="C265" s="31" t="s">
        <v>1187</v>
      </c>
      <c r="D265" s="31" t="s">
        <v>575</v>
      </c>
      <c r="E265" s="31" t="s">
        <v>574</v>
      </c>
      <c r="F265" s="86">
        <v>480314</v>
      </c>
      <c r="G265" s="32">
        <v>52.81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45300</v>
      </c>
      <c r="B266" s="32" t="s">
        <v>1186</v>
      </c>
      <c r="C266" s="31" t="s">
        <v>1187</v>
      </c>
      <c r="D266" s="31" t="s">
        <v>1263</v>
      </c>
      <c r="E266" s="31" t="s">
        <v>574</v>
      </c>
      <c r="F266" s="86">
        <v>336746</v>
      </c>
      <c r="G266" s="32">
        <v>53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45300</v>
      </c>
      <c r="B267" s="32" t="s">
        <v>1188</v>
      </c>
      <c r="C267" s="31" t="s">
        <v>1189</v>
      </c>
      <c r="D267" s="31" t="s">
        <v>575</v>
      </c>
      <c r="E267" s="31" t="s">
        <v>574</v>
      </c>
      <c r="F267" s="86">
        <v>347534</v>
      </c>
      <c r="G267" s="32">
        <v>338.18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45300</v>
      </c>
      <c r="B268" s="32" t="s">
        <v>342</v>
      </c>
      <c r="C268" s="31" t="s">
        <v>1190</v>
      </c>
      <c r="D268" s="31" t="s">
        <v>575</v>
      </c>
      <c r="E268" s="31" t="s">
        <v>574</v>
      </c>
      <c r="F268" s="86">
        <v>828920</v>
      </c>
      <c r="G268" s="32">
        <v>498.22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45300</v>
      </c>
      <c r="B269" s="32" t="s">
        <v>1191</v>
      </c>
      <c r="C269" s="31" t="s">
        <v>1192</v>
      </c>
      <c r="D269" s="31" t="s">
        <v>575</v>
      </c>
      <c r="E269" s="31" t="s">
        <v>574</v>
      </c>
      <c r="F269" s="86">
        <v>496074</v>
      </c>
      <c r="G269" s="32">
        <v>284.27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45300</v>
      </c>
      <c r="B270" s="32" t="s">
        <v>1193</v>
      </c>
      <c r="C270" s="31" t="s">
        <v>1194</v>
      </c>
      <c r="D270" s="31" t="s">
        <v>575</v>
      </c>
      <c r="E270" s="31" t="s">
        <v>574</v>
      </c>
      <c r="F270" s="86">
        <v>186846</v>
      </c>
      <c r="G270" s="32">
        <v>236.65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45300</v>
      </c>
      <c r="B271" s="32" t="s">
        <v>1264</v>
      </c>
      <c r="C271" s="31" t="s">
        <v>1265</v>
      </c>
      <c r="D271" s="31" t="s">
        <v>1266</v>
      </c>
      <c r="E271" s="31" t="s">
        <v>574</v>
      </c>
      <c r="F271" s="86">
        <v>168000</v>
      </c>
      <c r="G271" s="32">
        <v>31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45300</v>
      </c>
      <c r="B272" s="32" t="s">
        <v>1195</v>
      </c>
      <c r="C272" s="31" t="s">
        <v>1196</v>
      </c>
      <c r="D272" s="31" t="s">
        <v>913</v>
      </c>
      <c r="E272" s="31" t="s">
        <v>574</v>
      </c>
      <c r="F272" s="86">
        <v>587164</v>
      </c>
      <c r="G272" s="32">
        <v>61.52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45300</v>
      </c>
      <c r="B273" s="32" t="s">
        <v>1195</v>
      </c>
      <c r="C273" s="31" t="s">
        <v>1196</v>
      </c>
      <c r="D273" s="31" t="s">
        <v>575</v>
      </c>
      <c r="E273" s="31" t="s">
        <v>574</v>
      </c>
      <c r="F273" s="86">
        <v>4079876</v>
      </c>
      <c r="G273" s="32">
        <v>61.37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45300</v>
      </c>
      <c r="B274" s="32" t="s">
        <v>1195</v>
      </c>
      <c r="C274" s="31" t="s">
        <v>1196</v>
      </c>
      <c r="D274" s="31" t="s">
        <v>912</v>
      </c>
      <c r="E274" s="31" t="s">
        <v>574</v>
      </c>
      <c r="F274" s="86">
        <v>1816797</v>
      </c>
      <c r="G274" s="32">
        <v>61.42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45300</v>
      </c>
      <c r="B275" s="32" t="s">
        <v>1195</v>
      </c>
      <c r="C275" s="31" t="s">
        <v>1196</v>
      </c>
      <c r="D275" s="31" t="s">
        <v>878</v>
      </c>
      <c r="E275" s="31" t="s">
        <v>574</v>
      </c>
      <c r="F275" s="86">
        <v>2394345</v>
      </c>
      <c r="G275" s="32">
        <v>61.36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45300</v>
      </c>
      <c r="B276" s="32" t="s">
        <v>963</v>
      </c>
      <c r="C276" s="31" t="s">
        <v>964</v>
      </c>
      <c r="D276" s="31" t="s">
        <v>1046</v>
      </c>
      <c r="E276" s="31" t="s">
        <v>574</v>
      </c>
      <c r="F276" s="86">
        <v>1185177</v>
      </c>
      <c r="G276" s="32">
        <v>10.1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45300</v>
      </c>
      <c r="B277" s="32" t="s">
        <v>963</v>
      </c>
      <c r="C277" s="31" t="s">
        <v>964</v>
      </c>
      <c r="D277" s="31" t="s">
        <v>1267</v>
      </c>
      <c r="E277" s="31" t="s">
        <v>574</v>
      </c>
      <c r="F277" s="86">
        <v>2182497</v>
      </c>
      <c r="G277" s="32">
        <v>10.1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45300</v>
      </c>
      <c r="B278" s="32" t="s">
        <v>963</v>
      </c>
      <c r="C278" s="31" t="s">
        <v>964</v>
      </c>
      <c r="D278" s="31" t="s">
        <v>1071</v>
      </c>
      <c r="E278" s="31" t="s">
        <v>574</v>
      </c>
      <c r="F278" s="86">
        <v>2000337</v>
      </c>
      <c r="G278" s="32">
        <v>10.11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45300</v>
      </c>
      <c r="B279" s="32" t="s">
        <v>963</v>
      </c>
      <c r="C279" s="31" t="s">
        <v>964</v>
      </c>
      <c r="D279" s="31" t="s">
        <v>875</v>
      </c>
      <c r="E279" s="31" t="s">
        <v>574</v>
      </c>
      <c r="F279" s="86">
        <v>1263230</v>
      </c>
      <c r="G279" s="32">
        <v>10.33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45300</v>
      </c>
      <c r="B280" s="32" t="s">
        <v>992</v>
      </c>
      <c r="C280" s="31" t="s">
        <v>993</v>
      </c>
      <c r="D280" s="31" t="s">
        <v>878</v>
      </c>
      <c r="E280" s="31" t="s">
        <v>574</v>
      </c>
      <c r="F280" s="86">
        <v>23263344</v>
      </c>
      <c r="G280" s="32">
        <v>22.27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45300</v>
      </c>
      <c r="B281" s="32" t="s">
        <v>992</v>
      </c>
      <c r="C281" s="31" t="s">
        <v>993</v>
      </c>
      <c r="D281" s="31" t="s">
        <v>913</v>
      </c>
      <c r="E281" s="31" t="s">
        <v>574</v>
      </c>
      <c r="F281" s="86">
        <v>10036675</v>
      </c>
      <c r="G281" s="32">
        <v>22.19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45300</v>
      </c>
      <c r="B282" s="32" t="s">
        <v>992</v>
      </c>
      <c r="C282" s="31" t="s">
        <v>993</v>
      </c>
      <c r="D282" s="31" t="s">
        <v>575</v>
      </c>
      <c r="E282" s="31" t="s">
        <v>574</v>
      </c>
      <c r="F282" s="86">
        <v>16251260</v>
      </c>
      <c r="G282" s="32">
        <v>22.23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2.75" customHeight="1">
      <c r="A283" s="85">
        <v>45300</v>
      </c>
      <c r="B283" s="32" t="s">
        <v>374</v>
      </c>
      <c r="C283" s="31" t="s">
        <v>1197</v>
      </c>
      <c r="D283" s="31" t="s">
        <v>905</v>
      </c>
      <c r="E283" s="31" t="s">
        <v>574</v>
      </c>
      <c r="F283" s="86">
        <v>4370112</v>
      </c>
      <c r="G283" s="32">
        <v>45.23</v>
      </c>
      <c r="H283" s="32" t="s">
        <v>860</v>
      </c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</row>
    <row r="284" spans="1:28" ht="12.75" customHeight="1">
      <c r="A284" s="85">
        <v>45300</v>
      </c>
      <c r="B284" s="32" t="s">
        <v>374</v>
      </c>
      <c r="C284" s="31" t="s">
        <v>1197</v>
      </c>
      <c r="D284" s="31" t="s">
        <v>878</v>
      </c>
      <c r="E284" s="31" t="s">
        <v>574</v>
      </c>
      <c r="F284" s="86">
        <v>12838452</v>
      </c>
      <c r="G284" s="32">
        <v>45.49</v>
      </c>
      <c r="H284" s="32" t="s">
        <v>860</v>
      </c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</row>
    <row r="285" spans="1:28" ht="12.75" customHeight="1">
      <c r="A285" s="85">
        <v>45300</v>
      </c>
      <c r="B285" s="32" t="s">
        <v>979</v>
      </c>
      <c r="C285" s="31" t="s">
        <v>994</v>
      </c>
      <c r="D285" s="31" t="s">
        <v>900</v>
      </c>
      <c r="E285" s="31" t="s">
        <v>574</v>
      </c>
      <c r="F285" s="86">
        <v>365847</v>
      </c>
      <c r="G285" s="32">
        <v>12.25</v>
      </c>
      <c r="H285" s="32" t="s">
        <v>860</v>
      </c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</row>
    <row r="286" spans="1:28" ht="12.75" customHeight="1">
      <c r="A286" s="85">
        <v>45300</v>
      </c>
      <c r="B286" s="32" t="s">
        <v>1268</v>
      </c>
      <c r="C286" s="31" t="s">
        <v>1269</v>
      </c>
      <c r="D286" s="31" t="s">
        <v>1270</v>
      </c>
      <c r="E286" s="31" t="s">
        <v>574</v>
      </c>
      <c r="F286" s="86">
        <v>750000</v>
      </c>
      <c r="G286" s="32">
        <v>7.8</v>
      </c>
      <c r="H286" s="32" t="s">
        <v>860</v>
      </c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</row>
    <row r="287" spans="1:28" ht="12.75" customHeight="1">
      <c r="A287" s="85">
        <v>45300</v>
      </c>
      <c r="B287" s="32" t="s">
        <v>1201</v>
      </c>
      <c r="C287" s="31" t="s">
        <v>1202</v>
      </c>
      <c r="D287" s="31" t="s">
        <v>575</v>
      </c>
      <c r="E287" s="31" t="s">
        <v>574</v>
      </c>
      <c r="F287" s="86">
        <v>1600021</v>
      </c>
      <c r="G287" s="32">
        <v>487.83</v>
      </c>
      <c r="H287" s="32" t="s">
        <v>860</v>
      </c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</row>
    <row r="288" spans="1:28" ht="12.75" customHeight="1">
      <c r="A288" s="85">
        <v>45300</v>
      </c>
      <c r="B288" s="32" t="s">
        <v>403</v>
      </c>
      <c r="C288" s="31" t="s">
        <v>1203</v>
      </c>
      <c r="D288" s="31" t="s">
        <v>575</v>
      </c>
      <c r="E288" s="31" t="s">
        <v>574</v>
      </c>
      <c r="F288" s="86">
        <v>3085557</v>
      </c>
      <c r="G288" s="32">
        <v>294.22000000000003</v>
      </c>
      <c r="H288" s="32" t="s">
        <v>860</v>
      </c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</row>
    <row r="289" spans="1:28" ht="12.75" customHeight="1">
      <c r="A289" s="85">
        <v>45300</v>
      </c>
      <c r="B289" s="32" t="s">
        <v>1204</v>
      </c>
      <c r="C289" s="31" t="s">
        <v>1205</v>
      </c>
      <c r="D289" s="31" t="s">
        <v>575</v>
      </c>
      <c r="E289" s="31" t="s">
        <v>574</v>
      </c>
      <c r="F289" s="86">
        <v>233626</v>
      </c>
      <c r="G289" s="32">
        <v>391.87</v>
      </c>
      <c r="H289" s="32" t="s">
        <v>860</v>
      </c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</row>
    <row r="290" spans="1:28" ht="12.75" customHeight="1">
      <c r="A290" s="85">
        <v>45300</v>
      </c>
      <c r="B290" s="32" t="s">
        <v>1206</v>
      </c>
      <c r="C290" s="31" t="s">
        <v>1207</v>
      </c>
      <c r="D290" s="31" t="s">
        <v>1271</v>
      </c>
      <c r="E290" s="31" t="s">
        <v>574</v>
      </c>
      <c r="F290" s="86">
        <v>600000</v>
      </c>
      <c r="G290" s="32">
        <v>207.05</v>
      </c>
      <c r="H290" s="32" t="s">
        <v>860</v>
      </c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</row>
    <row r="291" spans="1:28" ht="12.75" customHeight="1">
      <c r="A291" s="85">
        <v>45300</v>
      </c>
      <c r="B291" s="32" t="s">
        <v>423</v>
      </c>
      <c r="C291" s="31" t="s">
        <v>1209</v>
      </c>
      <c r="D291" s="31" t="s">
        <v>878</v>
      </c>
      <c r="E291" s="31" t="s">
        <v>574</v>
      </c>
      <c r="F291" s="86">
        <v>17322710</v>
      </c>
      <c r="G291" s="32">
        <v>24.05</v>
      </c>
      <c r="H291" s="32" t="s">
        <v>860</v>
      </c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ht="12.75" customHeight="1">
      <c r="A292" s="85">
        <v>45300</v>
      </c>
      <c r="B292" s="32" t="s">
        <v>965</v>
      </c>
      <c r="C292" s="31" t="s">
        <v>966</v>
      </c>
      <c r="D292" s="31" t="s">
        <v>981</v>
      </c>
      <c r="E292" s="31" t="s">
        <v>574</v>
      </c>
      <c r="F292" s="86">
        <v>5818111</v>
      </c>
      <c r="G292" s="32">
        <v>3.53</v>
      </c>
      <c r="H292" s="32" t="s">
        <v>860</v>
      </c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</row>
    <row r="293" spans="1:28" ht="12.75" customHeight="1">
      <c r="A293" s="85">
        <v>45300</v>
      </c>
      <c r="B293" s="32" t="s">
        <v>965</v>
      </c>
      <c r="C293" s="31" t="s">
        <v>966</v>
      </c>
      <c r="D293" s="31" t="s">
        <v>942</v>
      </c>
      <c r="E293" s="31" t="s">
        <v>574</v>
      </c>
      <c r="F293" s="86">
        <v>4959720</v>
      </c>
      <c r="G293" s="32">
        <v>3.64</v>
      </c>
      <c r="H293" s="32" t="s">
        <v>860</v>
      </c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</row>
    <row r="294" spans="1:28" ht="12.75" customHeight="1">
      <c r="A294" s="85">
        <v>45300</v>
      </c>
      <c r="B294" s="32" t="s">
        <v>965</v>
      </c>
      <c r="C294" s="31" t="s">
        <v>966</v>
      </c>
      <c r="D294" s="31" t="s">
        <v>975</v>
      </c>
      <c r="E294" s="31" t="s">
        <v>574</v>
      </c>
      <c r="F294" s="86">
        <v>5231994</v>
      </c>
      <c r="G294" s="32">
        <v>3.65</v>
      </c>
      <c r="H294" s="32" t="s">
        <v>860</v>
      </c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</row>
    <row r="295" spans="1:28" ht="12.75" customHeight="1">
      <c r="A295" s="85">
        <v>45300</v>
      </c>
      <c r="B295" s="32" t="s">
        <v>1210</v>
      </c>
      <c r="C295" s="31" t="s">
        <v>1211</v>
      </c>
      <c r="D295" s="31" t="s">
        <v>1272</v>
      </c>
      <c r="E295" s="31" t="s">
        <v>574</v>
      </c>
      <c r="F295" s="86">
        <v>85000</v>
      </c>
      <c r="G295" s="32">
        <v>218.47</v>
      </c>
      <c r="H295" s="32" t="s">
        <v>860</v>
      </c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</row>
    <row r="296" spans="1:28" ht="12.75" customHeight="1">
      <c r="A296" s="85">
        <v>45300</v>
      </c>
      <c r="B296" s="32" t="s">
        <v>1273</v>
      </c>
      <c r="C296" s="31" t="s">
        <v>1274</v>
      </c>
      <c r="D296" s="31" t="s">
        <v>1275</v>
      </c>
      <c r="E296" s="31" t="s">
        <v>574</v>
      </c>
      <c r="F296" s="86">
        <v>4500000</v>
      </c>
      <c r="G296" s="32">
        <v>21.26</v>
      </c>
      <c r="H296" s="32" t="s">
        <v>860</v>
      </c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</row>
    <row r="297" spans="1:28" ht="12.75" customHeight="1">
      <c r="A297" s="85">
        <v>45300</v>
      </c>
      <c r="B297" s="32" t="s">
        <v>1216</v>
      </c>
      <c r="C297" s="31" t="s">
        <v>1217</v>
      </c>
      <c r="D297" s="31" t="s">
        <v>575</v>
      </c>
      <c r="E297" s="31" t="s">
        <v>574</v>
      </c>
      <c r="F297" s="86">
        <v>253311</v>
      </c>
      <c r="G297" s="32">
        <v>389.99</v>
      </c>
      <c r="H297" s="32" t="s">
        <v>860</v>
      </c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</row>
    <row r="298" spans="1:28" ht="12.75" customHeight="1">
      <c r="A298" s="85">
        <v>45300</v>
      </c>
      <c r="B298" s="32" t="s">
        <v>1141</v>
      </c>
      <c r="C298" s="31" t="s">
        <v>1218</v>
      </c>
      <c r="D298" s="31" t="s">
        <v>1142</v>
      </c>
      <c r="E298" s="31" t="s">
        <v>574</v>
      </c>
      <c r="F298" s="86">
        <v>64411</v>
      </c>
      <c r="G298" s="32">
        <v>188.82</v>
      </c>
      <c r="H298" s="32" t="s">
        <v>860</v>
      </c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</row>
    <row r="299" spans="1:28" ht="12.75" customHeight="1">
      <c r="A299" s="85">
        <v>45300</v>
      </c>
      <c r="B299" s="32" t="s">
        <v>995</v>
      </c>
      <c r="C299" s="31" t="s">
        <v>996</v>
      </c>
      <c r="D299" s="31" t="s">
        <v>904</v>
      </c>
      <c r="E299" s="31" t="s">
        <v>574</v>
      </c>
      <c r="F299" s="86">
        <v>13589596</v>
      </c>
      <c r="G299" s="32">
        <v>2.58</v>
      </c>
      <c r="H299" s="32" t="s">
        <v>860</v>
      </c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</row>
    <row r="300" spans="1:28" ht="12.75" customHeight="1">
      <c r="A300" s="85">
        <v>45300</v>
      </c>
      <c r="B300" s="32" t="s">
        <v>995</v>
      </c>
      <c r="C300" s="31" t="s">
        <v>996</v>
      </c>
      <c r="D300" s="31" t="s">
        <v>981</v>
      </c>
      <c r="E300" s="31" t="s">
        <v>574</v>
      </c>
      <c r="F300" s="86">
        <v>3806807</v>
      </c>
      <c r="G300" s="32">
        <v>2.6</v>
      </c>
      <c r="H300" s="32" t="s">
        <v>860</v>
      </c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</row>
    <row r="301" spans="1:28" ht="12.75" customHeight="1">
      <c r="A301" s="85">
        <v>45300</v>
      </c>
      <c r="B301" s="32" t="s">
        <v>1048</v>
      </c>
      <c r="C301" s="31" t="s">
        <v>1049</v>
      </c>
      <c r="D301" s="31" t="s">
        <v>575</v>
      </c>
      <c r="E301" s="31" t="s">
        <v>574</v>
      </c>
      <c r="F301" s="86">
        <v>487259</v>
      </c>
      <c r="G301" s="32">
        <v>106.97</v>
      </c>
      <c r="H301" s="32" t="s">
        <v>860</v>
      </c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</row>
    <row r="302" spans="1:28" ht="12.75" customHeight="1">
      <c r="A302" s="85">
        <v>45300</v>
      </c>
      <c r="B302" s="32" t="s">
        <v>1048</v>
      </c>
      <c r="C302" s="31" t="s">
        <v>1049</v>
      </c>
      <c r="D302" s="31" t="s">
        <v>1050</v>
      </c>
      <c r="E302" s="31" t="s">
        <v>574</v>
      </c>
      <c r="F302" s="86">
        <v>591814</v>
      </c>
      <c r="G302" s="32">
        <v>107.82</v>
      </c>
      <c r="H302" s="32" t="s">
        <v>860</v>
      </c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</row>
    <row r="303" spans="1:28" ht="12.75" customHeight="1">
      <c r="A303" s="85">
        <v>45300</v>
      </c>
      <c r="B303" s="32" t="s">
        <v>1051</v>
      </c>
      <c r="C303" s="31" t="s">
        <v>1052</v>
      </c>
      <c r="D303" s="31" t="s">
        <v>900</v>
      </c>
      <c r="E303" s="31" t="s">
        <v>574</v>
      </c>
      <c r="F303" s="86">
        <v>385600</v>
      </c>
      <c r="G303" s="32">
        <v>110.25</v>
      </c>
      <c r="H303" s="32" t="s">
        <v>860</v>
      </c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</row>
    <row r="304" spans="1:28" ht="12.75" customHeight="1">
      <c r="A304" s="85">
        <v>45300</v>
      </c>
      <c r="B304" s="32" t="s">
        <v>1051</v>
      </c>
      <c r="C304" s="31" t="s">
        <v>1052</v>
      </c>
      <c r="D304" s="31" t="s">
        <v>1046</v>
      </c>
      <c r="E304" s="31" t="s">
        <v>574</v>
      </c>
      <c r="F304" s="86">
        <v>99200</v>
      </c>
      <c r="G304" s="32">
        <v>110.25</v>
      </c>
      <c r="H304" s="32" t="s">
        <v>860</v>
      </c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</row>
    <row r="305" spans="1:28" ht="12.75" customHeight="1">
      <c r="A305" s="85">
        <v>45300</v>
      </c>
      <c r="B305" s="32" t="s">
        <v>1223</v>
      </c>
      <c r="C305" s="31" t="s">
        <v>1224</v>
      </c>
      <c r="D305" s="31" t="s">
        <v>1225</v>
      </c>
      <c r="E305" s="31" t="s">
        <v>574</v>
      </c>
      <c r="F305" s="86">
        <v>121812</v>
      </c>
      <c r="G305" s="32">
        <v>28.65</v>
      </c>
      <c r="H305" s="32" t="s">
        <v>860</v>
      </c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</row>
    <row r="306" spans="1:28" ht="12.75" customHeight="1">
      <c r="A306" s="85">
        <v>45300</v>
      </c>
      <c r="B306" s="32" t="s">
        <v>1276</v>
      </c>
      <c r="C306" s="31" t="s">
        <v>1277</v>
      </c>
      <c r="D306" s="31" t="s">
        <v>1278</v>
      </c>
      <c r="E306" s="31" t="s">
        <v>574</v>
      </c>
      <c r="F306" s="86">
        <v>150000</v>
      </c>
      <c r="G306" s="32">
        <v>19.86</v>
      </c>
      <c r="H306" s="32" t="s">
        <v>860</v>
      </c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</row>
    <row r="307" spans="1:28" ht="12.75" customHeight="1">
      <c r="A307" s="85">
        <v>45300</v>
      </c>
      <c r="B307" s="32" t="s">
        <v>997</v>
      </c>
      <c r="C307" s="31" t="s">
        <v>998</v>
      </c>
      <c r="D307" s="31" t="s">
        <v>1226</v>
      </c>
      <c r="E307" s="31" t="s">
        <v>574</v>
      </c>
      <c r="F307" s="86">
        <v>62875</v>
      </c>
      <c r="G307" s="32">
        <v>87.76</v>
      </c>
      <c r="H307" s="32" t="s">
        <v>860</v>
      </c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</row>
    <row r="308" spans="1:28" ht="12.75" customHeight="1">
      <c r="A308" s="85">
        <v>45300</v>
      </c>
      <c r="B308" s="32" t="s">
        <v>997</v>
      </c>
      <c r="C308" s="31" t="s">
        <v>998</v>
      </c>
      <c r="D308" s="31" t="s">
        <v>1054</v>
      </c>
      <c r="E308" s="31" t="s">
        <v>574</v>
      </c>
      <c r="F308" s="86">
        <v>109558</v>
      </c>
      <c r="G308" s="32">
        <v>84.63</v>
      </c>
      <c r="H308" s="32" t="s">
        <v>860</v>
      </c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</row>
    <row r="309" spans="1:28" ht="12.75" customHeight="1">
      <c r="A309" s="85">
        <v>45300</v>
      </c>
      <c r="B309" s="32" t="s">
        <v>997</v>
      </c>
      <c r="C309" s="31" t="s">
        <v>998</v>
      </c>
      <c r="D309" s="31" t="s">
        <v>1055</v>
      </c>
      <c r="E309" s="31" t="s">
        <v>574</v>
      </c>
      <c r="F309" s="86">
        <v>45978</v>
      </c>
      <c r="G309" s="32">
        <v>85.45</v>
      </c>
      <c r="H309" s="32" t="s">
        <v>860</v>
      </c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</row>
    <row r="310" spans="1:28" ht="12.75" customHeight="1">
      <c r="A310" s="85">
        <v>45300</v>
      </c>
      <c r="B310" s="32" t="s">
        <v>1227</v>
      </c>
      <c r="C310" s="31" t="s">
        <v>1228</v>
      </c>
      <c r="D310" s="31" t="s">
        <v>1229</v>
      </c>
      <c r="E310" s="31" t="s">
        <v>574</v>
      </c>
      <c r="F310" s="86">
        <v>1094018</v>
      </c>
      <c r="G310" s="32">
        <v>73.86</v>
      </c>
      <c r="H310" s="32" t="s">
        <v>860</v>
      </c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</row>
    <row r="311" spans="1:28" ht="12.75" customHeight="1">
      <c r="A311" s="85">
        <v>45300</v>
      </c>
      <c r="B311" s="32" t="s">
        <v>1227</v>
      </c>
      <c r="C311" s="31" t="s">
        <v>1228</v>
      </c>
      <c r="D311" s="31" t="s">
        <v>575</v>
      </c>
      <c r="E311" s="31" t="s">
        <v>574</v>
      </c>
      <c r="F311" s="86">
        <v>1072478</v>
      </c>
      <c r="G311" s="32">
        <v>74.709999999999994</v>
      </c>
      <c r="H311" s="32" t="s">
        <v>860</v>
      </c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</row>
    <row r="312" spans="1:28" ht="12.75" customHeight="1">
      <c r="A312" s="85">
        <v>45300</v>
      </c>
      <c r="B312" s="32" t="s">
        <v>967</v>
      </c>
      <c r="C312" s="31" t="s">
        <v>968</v>
      </c>
      <c r="D312" s="31" t="s">
        <v>878</v>
      </c>
      <c r="E312" s="31" t="s">
        <v>574</v>
      </c>
      <c r="F312" s="86">
        <v>1506367</v>
      </c>
      <c r="G312" s="32">
        <v>35.450000000000003</v>
      </c>
      <c r="H312" s="32" t="s">
        <v>860</v>
      </c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</row>
    <row r="313" spans="1:28" ht="12.75" customHeight="1">
      <c r="A313" s="85">
        <v>45300</v>
      </c>
      <c r="B313" s="32" t="s">
        <v>1230</v>
      </c>
      <c r="C313" s="31" t="s">
        <v>1231</v>
      </c>
      <c r="D313" s="31" t="s">
        <v>1232</v>
      </c>
      <c r="E313" s="31" t="s">
        <v>574</v>
      </c>
      <c r="F313" s="86">
        <v>42696</v>
      </c>
      <c r="G313" s="32">
        <v>52.65</v>
      </c>
      <c r="H313" s="32" t="s">
        <v>860</v>
      </c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</row>
    <row r="314" spans="1:28" ht="12.75" customHeight="1">
      <c r="A314" s="85">
        <v>45300</v>
      </c>
      <c r="B314" s="32" t="s">
        <v>1230</v>
      </c>
      <c r="C314" s="31" t="s">
        <v>1231</v>
      </c>
      <c r="D314" s="31" t="s">
        <v>1047</v>
      </c>
      <c r="E314" s="31" t="s">
        <v>574</v>
      </c>
      <c r="F314" s="86">
        <v>103490</v>
      </c>
      <c r="G314" s="32">
        <v>54.03</v>
      </c>
      <c r="H314" s="32" t="s">
        <v>860</v>
      </c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</row>
    <row r="315" spans="1:28" ht="12.75" customHeight="1">
      <c r="A315" s="85">
        <v>45300</v>
      </c>
      <c r="B315" s="32" t="s">
        <v>999</v>
      </c>
      <c r="C315" s="31" t="s">
        <v>1000</v>
      </c>
      <c r="D315" s="31" t="s">
        <v>1001</v>
      </c>
      <c r="E315" s="31" t="s">
        <v>574</v>
      </c>
      <c r="F315" s="86">
        <v>605201</v>
      </c>
      <c r="G315" s="32">
        <v>52.34</v>
      </c>
      <c r="H315" s="32" t="s">
        <v>860</v>
      </c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</row>
    <row r="316" spans="1:28" ht="12.75" customHeight="1">
      <c r="A316" s="85">
        <v>45300</v>
      </c>
      <c r="B316" s="32" t="s">
        <v>999</v>
      </c>
      <c r="C316" s="31" t="s">
        <v>1000</v>
      </c>
      <c r="D316" s="31" t="s">
        <v>1056</v>
      </c>
      <c r="E316" s="31" t="s">
        <v>574</v>
      </c>
      <c r="F316" s="86">
        <v>700000</v>
      </c>
      <c r="G316" s="32">
        <v>53.03</v>
      </c>
      <c r="H316" s="32" t="s">
        <v>860</v>
      </c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</row>
    <row r="317" spans="1:28" ht="12.75" customHeight="1">
      <c r="A317" s="85">
        <v>45300</v>
      </c>
      <c r="B317" s="32" t="s">
        <v>999</v>
      </c>
      <c r="C317" s="31" t="s">
        <v>1000</v>
      </c>
      <c r="D317" s="31" t="s">
        <v>913</v>
      </c>
      <c r="E317" s="31" t="s">
        <v>574</v>
      </c>
      <c r="F317" s="86">
        <v>263771</v>
      </c>
      <c r="G317" s="32">
        <v>52.56</v>
      </c>
      <c r="H317" s="32" t="s">
        <v>860</v>
      </c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</row>
    <row r="318" spans="1:28" ht="12.75" customHeight="1">
      <c r="A318" s="85">
        <v>45300</v>
      </c>
      <c r="B318" s="32" t="s">
        <v>999</v>
      </c>
      <c r="C318" s="31" t="s">
        <v>1000</v>
      </c>
      <c r="D318" s="31" t="s">
        <v>1057</v>
      </c>
      <c r="E318" s="31" t="s">
        <v>574</v>
      </c>
      <c r="F318" s="86">
        <v>868048</v>
      </c>
      <c r="G318" s="32">
        <v>52.45</v>
      </c>
      <c r="H318" s="32" t="s">
        <v>860</v>
      </c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</row>
    <row r="319" spans="1:28" ht="12.75" customHeight="1">
      <c r="A319" s="85">
        <v>45300</v>
      </c>
      <c r="B319" s="32" t="s">
        <v>999</v>
      </c>
      <c r="C319" s="31" t="s">
        <v>1000</v>
      </c>
      <c r="D319" s="31" t="s">
        <v>1279</v>
      </c>
      <c r="E319" s="31" t="s">
        <v>574</v>
      </c>
      <c r="F319" s="86">
        <v>829921</v>
      </c>
      <c r="G319" s="32">
        <v>52.98</v>
      </c>
      <c r="H319" s="32" t="s">
        <v>860</v>
      </c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</row>
    <row r="320" spans="1:28" ht="12.75" customHeight="1">
      <c r="A320" s="85">
        <v>45300</v>
      </c>
      <c r="B320" s="32" t="s">
        <v>1233</v>
      </c>
      <c r="C320" s="31" t="s">
        <v>1234</v>
      </c>
      <c r="D320" s="31" t="s">
        <v>1235</v>
      </c>
      <c r="E320" s="31" t="s">
        <v>574</v>
      </c>
      <c r="F320" s="86">
        <v>450014</v>
      </c>
      <c r="G320" s="32">
        <v>111.88</v>
      </c>
      <c r="H320" s="32" t="s">
        <v>860</v>
      </c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</row>
    <row r="321" spans="1:28" ht="12.75" customHeight="1">
      <c r="A321" s="85">
        <v>45300</v>
      </c>
      <c r="B321" s="32" t="s">
        <v>1233</v>
      </c>
      <c r="C321" s="31" t="s">
        <v>1234</v>
      </c>
      <c r="D321" s="31" t="s">
        <v>912</v>
      </c>
      <c r="E321" s="31" t="s">
        <v>574</v>
      </c>
      <c r="F321" s="86">
        <v>1027950</v>
      </c>
      <c r="G321" s="32">
        <v>110.99</v>
      </c>
      <c r="H321" s="32" t="s">
        <v>860</v>
      </c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</row>
    <row r="322" spans="1:28" ht="12.75" customHeight="1">
      <c r="A322" s="85">
        <v>45300</v>
      </c>
      <c r="B322" s="32" t="s">
        <v>1233</v>
      </c>
      <c r="C322" s="31" t="s">
        <v>1234</v>
      </c>
      <c r="D322" s="31" t="s">
        <v>575</v>
      </c>
      <c r="E322" s="31" t="s">
        <v>574</v>
      </c>
      <c r="F322" s="86">
        <v>2866357</v>
      </c>
      <c r="G322" s="32">
        <v>109.33</v>
      </c>
      <c r="H322" s="32" t="s">
        <v>860</v>
      </c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</row>
    <row r="323" spans="1:28" ht="12.75" customHeight="1">
      <c r="A323" s="85">
        <v>45300</v>
      </c>
      <c r="B323" s="32" t="s">
        <v>1058</v>
      </c>
      <c r="C323" s="31" t="s">
        <v>1059</v>
      </c>
      <c r="D323" s="31" t="s">
        <v>1002</v>
      </c>
      <c r="E323" s="31" t="s">
        <v>574</v>
      </c>
      <c r="F323" s="86">
        <v>68800</v>
      </c>
      <c r="G323" s="32">
        <v>188.02</v>
      </c>
      <c r="H323" s="32" t="s">
        <v>860</v>
      </c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</row>
    <row r="324" spans="1:28" ht="12.75" customHeight="1">
      <c r="A324" s="85">
        <v>45300</v>
      </c>
      <c r="B324" s="32" t="s">
        <v>1239</v>
      </c>
      <c r="C324" s="31" t="s">
        <v>1240</v>
      </c>
      <c r="D324" s="31" t="s">
        <v>1241</v>
      </c>
      <c r="E324" s="31" t="s">
        <v>574</v>
      </c>
      <c r="F324" s="86">
        <v>25000</v>
      </c>
      <c r="G324" s="32">
        <v>228.07</v>
      </c>
      <c r="H324" s="32" t="s">
        <v>860</v>
      </c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</row>
    <row r="325" spans="1:28" ht="12.75" customHeight="1">
      <c r="A325" s="85">
        <v>45300</v>
      </c>
      <c r="B325" s="32" t="s">
        <v>1242</v>
      </c>
      <c r="C325" s="31" t="s">
        <v>1243</v>
      </c>
      <c r="D325" s="31" t="s">
        <v>575</v>
      </c>
      <c r="E325" s="31" t="s">
        <v>574</v>
      </c>
      <c r="F325" s="86">
        <v>1292140</v>
      </c>
      <c r="G325" s="32">
        <v>139.06</v>
      </c>
      <c r="H325" s="32" t="s">
        <v>860</v>
      </c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</row>
    <row r="326" spans="1:28" ht="12.75" customHeight="1">
      <c r="A326" s="85">
        <v>45300</v>
      </c>
      <c r="B326" s="32" t="s">
        <v>1060</v>
      </c>
      <c r="C326" s="31" t="s">
        <v>1061</v>
      </c>
      <c r="D326" s="31" t="s">
        <v>575</v>
      </c>
      <c r="E326" s="31" t="s">
        <v>574</v>
      </c>
      <c r="F326" s="86">
        <v>2124222</v>
      </c>
      <c r="G326" s="32">
        <v>28.8</v>
      </c>
      <c r="H326" s="32" t="s">
        <v>860</v>
      </c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</row>
    <row r="327" spans="1:28" ht="12.75" customHeight="1">
      <c r="A327" s="85">
        <v>45300</v>
      </c>
      <c r="B327" s="32" t="s">
        <v>1062</v>
      </c>
      <c r="C327" s="31" t="s">
        <v>1063</v>
      </c>
      <c r="D327" s="31" t="s">
        <v>575</v>
      </c>
      <c r="E327" s="31" t="s">
        <v>574</v>
      </c>
      <c r="F327" s="86">
        <v>1585712</v>
      </c>
      <c r="G327" s="32">
        <v>69.39</v>
      </c>
      <c r="H327" s="32" t="s">
        <v>860</v>
      </c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</row>
    <row r="328" spans="1:28" ht="12.75" customHeight="1">
      <c r="A328" s="85">
        <v>45300</v>
      </c>
      <c r="B328" s="32" t="s">
        <v>971</v>
      </c>
      <c r="C328" s="31" t="s">
        <v>972</v>
      </c>
      <c r="D328" s="31" t="s">
        <v>575</v>
      </c>
      <c r="E328" s="31" t="s">
        <v>574</v>
      </c>
      <c r="F328" s="86">
        <v>1383382</v>
      </c>
      <c r="G328" s="32">
        <v>76.91</v>
      </c>
      <c r="H328" s="32" t="s">
        <v>860</v>
      </c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</row>
    <row r="329" spans="1:28" ht="15" customHeight="1">
      <c r="A329" s="85">
        <v>45300</v>
      </c>
      <c r="B329" s="32" t="s">
        <v>971</v>
      </c>
      <c r="C329" s="31" t="s">
        <v>972</v>
      </c>
      <c r="D329" s="31" t="s">
        <v>878</v>
      </c>
      <c r="E329" s="31" t="s">
        <v>574</v>
      </c>
      <c r="F329" s="86">
        <v>828818</v>
      </c>
      <c r="G329" s="32">
        <v>76.989999999999995</v>
      </c>
      <c r="H329" s="32" t="s">
        <v>860</v>
      </c>
    </row>
    <row r="330" spans="1:28" ht="15" customHeight="1">
      <c r="A330" s="85">
        <v>45300</v>
      </c>
      <c r="B330" s="32" t="s">
        <v>1003</v>
      </c>
      <c r="C330" s="31" t="s">
        <v>1004</v>
      </c>
      <c r="D330" s="31" t="s">
        <v>878</v>
      </c>
      <c r="E330" s="31" t="s">
        <v>574</v>
      </c>
      <c r="F330" s="86">
        <v>3628564</v>
      </c>
      <c r="G330" s="32">
        <v>41.68</v>
      </c>
      <c r="H330" s="32" t="s">
        <v>860</v>
      </c>
    </row>
    <row r="331" spans="1:28" ht="15" customHeight="1">
      <c r="A331" s="85">
        <v>45300</v>
      </c>
      <c r="B331" s="32" t="s">
        <v>1003</v>
      </c>
      <c r="C331" s="31" t="s">
        <v>1004</v>
      </c>
      <c r="D331" s="31" t="s">
        <v>575</v>
      </c>
      <c r="E331" s="31" t="s">
        <v>574</v>
      </c>
      <c r="F331" s="86">
        <v>4925558</v>
      </c>
      <c r="G331" s="32">
        <v>41.9</v>
      </c>
      <c r="H331" s="32" t="s">
        <v>860</v>
      </c>
    </row>
    <row r="332" spans="1:28" ht="15" customHeight="1">
      <c r="A332" s="85">
        <v>45300</v>
      </c>
      <c r="B332" s="32" t="s">
        <v>1005</v>
      </c>
      <c r="C332" s="31" t="s">
        <v>1006</v>
      </c>
      <c r="D332" s="31" t="s">
        <v>1064</v>
      </c>
      <c r="E332" s="31" t="s">
        <v>574</v>
      </c>
      <c r="F332" s="86">
        <v>586238</v>
      </c>
      <c r="G332" s="32">
        <v>666.89</v>
      </c>
      <c r="H332" s="32" t="s">
        <v>860</v>
      </c>
    </row>
    <row r="333" spans="1:28" ht="15" customHeight="1">
      <c r="A333" s="85">
        <v>45300</v>
      </c>
      <c r="B333" s="32" t="s">
        <v>1005</v>
      </c>
      <c r="C333" s="31" t="s">
        <v>1006</v>
      </c>
      <c r="D333" s="31" t="s">
        <v>575</v>
      </c>
      <c r="E333" s="31" t="s">
        <v>574</v>
      </c>
      <c r="F333" s="86">
        <v>1444244</v>
      </c>
      <c r="G333" s="32">
        <v>667.52</v>
      </c>
      <c r="H333" s="32" t="s">
        <v>860</v>
      </c>
    </row>
    <row r="334" spans="1:28" ht="15" customHeight="1">
      <c r="A334" s="85">
        <v>45300</v>
      </c>
      <c r="B334" s="32" t="s">
        <v>527</v>
      </c>
      <c r="C334" s="31" t="s">
        <v>1008</v>
      </c>
      <c r="D334" s="31" t="s">
        <v>905</v>
      </c>
      <c r="E334" s="31" t="s">
        <v>574</v>
      </c>
      <c r="F334" s="86">
        <v>1294768</v>
      </c>
      <c r="G334" s="32">
        <v>548.09</v>
      </c>
      <c r="H334" s="32" t="s">
        <v>860</v>
      </c>
    </row>
    <row r="335" spans="1:28" ht="15" customHeight="1">
      <c r="A335" s="85">
        <v>45300</v>
      </c>
      <c r="B335" s="32" t="s">
        <v>1280</v>
      </c>
      <c r="C335" s="31" t="s">
        <v>1281</v>
      </c>
      <c r="D335" s="31" t="s">
        <v>1282</v>
      </c>
      <c r="E335" s="31" t="s">
        <v>574</v>
      </c>
      <c r="F335" s="86">
        <v>427289</v>
      </c>
      <c r="G335" s="32">
        <v>10.85</v>
      </c>
      <c r="H335" s="32" t="s">
        <v>860</v>
      </c>
    </row>
    <row r="336" spans="1:28" ht="15" customHeight="1">
      <c r="A336" s="85">
        <v>45300</v>
      </c>
      <c r="B336" s="32" t="s">
        <v>1065</v>
      </c>
      <c r="C336" s="31" t="s">
        <v>1066</v>
      </c>
      <c r="D336" s="31" t="s">
        <v>1283</v>
      </c>
      <c r="E336" s="31" t="s">
        <v>574</v>
      </c>
      <c r="F336" s="86">
        <v>756960</v>
      </c>
      <c r="G336" s="32">
        <v>111.1</v>
      </c>
      <c r="H336" s="32" t="s">
        <v>860</v>
      </c>
    </row>
    <row r="337" spans="1:8" ht="15" customHeight="1">
      <c r="A337" s="85">
        <v>45300</v>
      </c>
      <c r="B337" s="32" t="s">
        <v>300</v>
      </c>
      <c r="C337" s="31" t="s">
        <v>1067</v>
      </c>
      <c r="D337" s="31" t="s">
        <v>878</v>
      </c>
      <c r="E337" s="31" t="s">
        <v>574</v>
      </c>
      <c r="F337" s="86">
        <v>33772912</v>
      </c>
      <c r="G337" s="32">
        <v>51.22</v>
      </c>
      <c r="H337" s="32" t="s">
        <v>860</v>
      </c>
    </row>
    <row r="338" spans="1:8" ht="15" customHeight="1">
      <c r="A338" s="85">
        <v>45300</v>
      </c>
      <c r="B338" s="32" t="s">
        <v>946</v>
      </c>
      <c r="C338" s="31" t="s">
        <v>947</v>
      </c>
      <c r="D338" s="31" t="s">
        <v>575</v>
      </c>
      <c r="E338" s="31" t="s">
        <v>574</v>
      </c>
      <c r="F338" s="86">
        <v>7257860</v>
      </c>
      <c r="G338" s="32">
        <v>18.41</v>
      </c>
      <c r="H338" s="32" t="s">
        <v>860</v>
      </c>
    </row>
    <row r="339" spans="1:8" ht="15" customHeight="1">
      <c r="A339" s="85">
        <v>45300</v>
      </c>
      <c r="B339" s="32" t="s">
        <v>946</v>
      </c>
      <c r="C339" s="31" t="s">
        <v>947</v>
      </c>
      <c r="D339" s="31" t="s">
        <v>912</v>
      </c>
      <c r="E339" s="31" t="s">
        <v>574</v>
      </c>
      <c r="F339" s="86">
        <v>5047370</v>
      </c>
      <c r="G339" s="32">
        <v>18.29</v>
      </c>
      <c r="H339" s="32" t="s">
        <v>860</v>
      </c>
    </row>
    <row r="340" spans="1:8" ht="15" customHeight="1">
      <c r="A340" s="85">
        <v>45300</v>
      </c>
      <c r="B340" s="32" t="s">
        <v>946</v>
      </c>
      <c r="C340" s="31" t="s">
        <v>947</v>
      </c>
      <c r="D340" s="31" t="s">
        <v>913</v>
      </c>
      <c r="E340" s="31" t="s">
        <v>574</v>
      </c>
      <c r="F340" s="86">
        <v>8998637</v>
      </c>
      <c r="G340" s="32">
        <v>18.38</v>
      </c>
      <c r="H340" s="32"/>
    </row>
    <row r="341" spans="1:8" ht="15" customHeight="1">
      <c r="A341" s="85">
        <v>45300</v>
      </c>
      <c r="B341" s="32" t="s">
        <v>946</v>
      </c>
      <c r="C341" s="31" t="s">
        <v>947</v>
      </c>
      <c r="D341" s="31" t="s">
        <v>878</v>
      </c>
      <c r="E341" s="31" t="s">
        <v>574</v>
      </c>
      <c r="F341" s="86">
        <v>8482808</v>
      </c>
      <c r="G341" s="32">
        <v>18.559999999999999</v>
      </c>
      <c r="H341" s="32"/>
    </row>
    <row r="342" spans="1:8" ht="15" customHeight="1">
      <c r="A342" s="85">
        <v>45300</v>
      </c>
      <c r="B342" s="32" t="s">
        <v>1244</v>
      </c>
      <c r="C342" s="31" t="s">
        <v>1245</v>
      </c>
      <c r="D342" s="31" t="s">
        <v>878</v>
      </c>
      <c r="E342" s="31" t="s">
        <v>574</v>
      </c>
      <c r="F342" s="86">
        <v>388377</v>
      </c>
      <c r="G342" s="32">
        <v>49.94</v>
      </c>
      <c r="H342" s="32"/>
    </row>
    <row r="343" spans="1:8" ht="15" customHeight="1">
      <c r="A343" s="85">
        <v>45300</v>
      </c>
      <c r="B343" s="32" t="s">
        <v>973</v>
      </c>
      <c r="C343" s="31" t="s">
        <v>974</v>
      </c>
      <c r="D343" s="31" t="s">
        <v>878</v>
      </c>
      <c r="E343" s="31" t="s">
        <v>574</v>
      </c>
      <c r="F343" s="86">
        <v>6417166</v>
      </c>
      <c r="G343" s="32">
        <v>21.57</v>
      </c>
      <c r="H343" s="32"/>
    </row>
    <row r="344" spans="1:8" ht="15" customHeight="1">
      <c r="A344" s="85">
        <v>45300</v>
      </c>
      <c r="B344" s="32" t="s">
        <v>1068</v>
      </c>
      <c r="C344" s="31" t="s">
        <v>1069</v>
      </c>
      <c r="D344" s="31" t="s">
        <v>575</v>
      </c>
      <c r="E344" s="31" t="s">
        <v>574</v>
      </c>
      <c r="F344" s="86">
        <v>223487</v>
      </c>
      <c r="G344" s="32">
        <v>621.92999999999995</v>
      </c>
      <c r="H344" s="32"/>
    </row>
    <row r="345" spans="1:8" ht="15" customHeight="1">
      <c r="A345" s="85">
        <v>45300</v>
      </c>
      <c r="B345" s="32" t="s">
        <v>1246</v>
      </c>
      <c r="C345" s="31" t="s">
        <v>1247</v>
      </c>
      <c r="D345" s="31" t="s">
        <v>976</v>
      </c>
      <c r="E345" s="31" t="s">
        <v>574</v>
      </c>
      <c r="F345" s="86">
        <v>11099332</v>
      </c>
      <c r="G345" s="32">
        <v>4.3099999999999996</v>
      </c>
      <c r="H345" s="32"/>
    </row>
    <row r="346" spans="1:8" ht="15" customHeight="1">
      <c r="A346" s="85">
        <v>45300</v>
      </c>
      <c r="B346" s="32" t="s">
        <v>948</v>
      </c>
      <c r="C346" s="31" t="s">
        <v>949</v>
      </c>
      <c r="D346" s="31" t="s">
        <v>878</v>
      </c>
      <c r="E346" s="31" t="s">
        <v>574</v>
      </c>
      <c r="F346" s="86">
        <v>7250748</v>
      </c>
      <c r="G346" s="32">
        <v>6.9</v>
      </c>
      <c r="H346" s="32"/>
    </row>
    <row r="347" spans="1:8" ht="15" customHeight="1">
      <c r="A347" s="85">
        <v>45300</v>
      </c>
      <c r="B347" s="32" t="s">
        <v>948</v>
      </c>
      <c r="C347" s="31" t="s">
        <v>949</v>
      </c>
      <c r="D347" s="31" t="s">
        <v>976</v>
      </c>
      <c r="E347" s="31" t="s">
        <v>574</v>
      </c>
      <c r="F347" s="86">
        <v>7888532</v>
      </c>
      <c r="G347" s="32">
        <v>6.93</v>
      </c>
      <c r="H347" s="32"/>
    </row>
    <row r="348" spans="1:8" ht="15" customHeight="1">
      <c r="A348" s="85">
        <v>45300</v>
      </c>
      <c r="B348" s="32" t="s">
        <v>948</v>
      </c>
      <c r="C348" s="31" t="s">
        <v>949</v>
      </c>
      <c r="D348" s="31" t="s">
        <v>575</v>
      </c>
      <c r="E348" s="31" t="s">
        <v>574</v>
      </c>
      <c r="F348" s="86">
        <v>13681245</v>
      </c>
      <c r="G348" s="32">
        <v>6.8</v>
      </c>
      <c r="H348" s="32"/>
    </row>
    <row r="349" spans="1:8" ht="15" customHeight="1">
      <c r="A349" s="85">
        <v>45300</v>
      </c>
      <c r="B349" s="32" t="s">
        <v>948</v>
      </c>
      <c r="C349" s="31" t="s">
        <v>949</v>
      </c>
      <c r="D349" s="31" t="s">
        <v>913</v>
      </c>
      <c r="E349" s="31" t="s">
        <v>574</v>
      </c>
      <c r="F349" s="86">
        <v>19924875</v>
      </c>
      <c r="G349" s="32">
        <v>6.69</v>
      </c>
      <c r="H349" s="32"/>
    </row>
    <row r="350" spans="1:8" ht="15" customHeight="1">
      <c r="A350" s="85">
        <v>45300</v>
      </c>
      <c r="B350" s="32" t="s">
        <v>948</v>
      </c>
      <c r="C350" s="31" t="s">
        <v>949</v>
      </c>
      <c r="D350" s="31" t="s">
        <v>912</v>
      </c>
      <c r="E350" s="31" t="s">
        <v>574</v>
      </c>
      <c r="F350" s="86">
        <v>14133973</v>
      </c>
      <c r="G350" s="32">
        <v>6.66</v>
      </c>
      <c r="H350" s="32"/>
    </row>
    <row r="351" spans="1:8" ht="15" customHeight="1">
      <c r="A351" s="85">
        <v>45300</v>
      </c>
      <c r="B351" s="32" t="s">
        <v>1248</v>
      </c>
      <c r="C351" s="31" t="s">
        <v>1249</v>
      </c>
      <c r="D351" s="31" t="s">
        <v>575</v>
      </c>
      <c r="E351" s="31" t="s">
        <v>574</v>
      </c>
      <c r="F351" s="86">
        <v>1271863</v>
      </c>
      <c r="G351" s="32">
        <v>98.67</v>
      </c>
      <c r="H351" s="32"/>
    </row>
    <row r="352" spans="1:8" ht="15" customHeight="1">
      <c r="A352" s="85">
        <v>45300</v>
      </c>
      <c r="B352" s="32" t="s">
        <v>1250</v>
      </c>
      <c r="C352" s="31" t="s">
        <v>1251</v>
      </c>
      <c r="D352" s="31" t="s">
        <v>1140</v>
      </c>
      <c r="E352" s="31" t="s">
        <v>574</v>
      </c>
      <c r="F352" s="86">
        <v>300000</v>
      </c>
      <c r="G352" s="32">
        <v>1.45</v>
      </c>
      <c r="H352" s="32"/>
    </row>
    <row r="353" spans="1:8" ht="15" customHeight="1">
      <c r="A353" s="85">
        <v>45300</v>
      </c>
      <c r="B353" s="32" t="s">
        <v>1250</v>
      </c>
      <c r="C353" s="31" t="s">
        <v>1251</v>
      </c>
      <c r="D353" s="31" t="s">
        <v>1252</v>
      </c>
      <c r="E353" s="31" t="s">
        <v>574</v>
      </c>
      <c r="F353" s="86">
        <v>2921575</v>
      </c>
      <c r="G353" s="32">
        <v>1.37</v>
      </c>
      <c r="H353" s="32"/>
    </row>
    <row r="354" spans="1:8" ht="15" customHeight="1">
      <c r="A354" s="85">
        <v>45300</v>
      </c>
      <c r="B354" s="32" t="s">
        <v>1284</v>
      </c>
      <c r="C354" s="31" t="s">
        <v>1285</v>
      </c>
      <c r="D354" s="31" t="s">
        <v>1286</v>
      </c>
      <c r="E354" s="31" t="s">
        <v>574</v>
      </c>
      <c r="F354" s="86">
        <v>190000</v>
      </c>
      <c r="G354" s="32">
        <v>133.04</v>
      </c>
      <c r="H354" s="32"/>
    </row>
    <row r="355" spans="1:8" ht="15" customHeight="1">
      <c r="A355" s="85">
        <v>45300</v>
      </c>
      <c r="B355" s="32" t="s">
        <v>1253</v>
      </c>
      <c r="C355" s="31" t="s">
        <v>1254</v>
      </c>
      <c r="D355" s="31" t="s">
        <v>1154</v>
      </c>
      <c r="E355" s="31" t="s">
        <v>574</v>
      </c>
      <c r="F355" s="86">
        <v>129426</v>
      </c>
      <c r="G355" s="32">
        <v>718.59</v>
      </c>
      <c r="H355" s="32"/>
    </row>
    <row r="356" spans="1:8" ht="15" customHeight="1">
      <c r="A356" s="85">
        <v>45300</v>
      </c>
      <c r="B356" s="32" t="s">
        <v>1287</v>
      </c>
      <c r="C356" s="31" t="s">
        <v>1288</v>
      </c>
      <c r="D356" s="31" t="s">
        <v>1289</v>
      </c>
      <c r="E356" s="31" t="s">
        <v>574</v>
      </c>
      <c r="F356" s="86">
        <v>95000</v>
      </c>
      <c r="G356" s="32">
        <v>1625</v>
      </c>
      <c r="H356" s="32"/>
    </row>
    <row r="357" spans="1:8" ht="15" customHeight="1">
      <c r="A357" s="85">
        <v>45300</v>
      </c>
      <c r="B357" s="32" t="s">
        <v>241</v>
      </c>
      <c r="C357" s="31" t="s">
        <v>1255</v>
      </c>
      <c r="D357" s="31" t="s">
        <v>1256</v>
      </c>
      <c r="E357" s="31" t="s">
        <v>574</v>
      </c>
      <c r="F357" s="86">
        <v>8345179</v>
      </c>
      <c r="G357" s="32">
        <v>259.10000000000002</v>
      </c>
      <c r="H357" s="32"/>
    </row>
    <row r="358" spans="1:8" ht="15" customHeight="1">
      <c r="A358" s="85">
        <v>45300</v>
      </c>
      <c r="B358" s="32" t="s">
        <v>241</v>
      </c>
      <c r="C358" s="31" t="s">
        <v>1255</v>
      </c>
      <c r="D358" s="31" t="s">
        <v>878</v>
      </c>
      <c r="E358" s="31" t="s">
        <v>574</v>
      </c>
      <c r="F358" s="86">
        <v>6770691</v>
      </c>
      <c r="G358" s="32">
        <v>255.55</v>
      </c>
      <c r="H358" s="32"/>
    </row>
    <row r="359" spans="1:8" ht="15" customHeight="1">
      <c r="A359" s="85">
        <v>45300</v>
      </c>
      <c r="B359" s="32" t="s">
        <v>241</v>
      </c>
      <c r="C359" s="31" t="s">
        <v>1255</v>
      </c>
      <c r="D359" s="31" t="s">
        <v>575</v>
      </c>
      <c r="E359" s="31" t="s">
        <v>574</v>
      </c>
      <c r="F359" s="86">
        <v>6938879</v>
      </c>
      <c r="G359" s="32">
        <v>256.23</v>
      </c>
      <c r="H359" s="32"/>
    </row>
    <row r="360" spans="1:8" ht="15" customHeight="1">
      <c r="A360" s="85">
        <v>45300</v>
      </c>
      <c r="B360" s="32" t="s">
        <v>737</v>
      </c>
      <c r="C360" s="31" t="s">
        <v>1007</v>
      </c>
      <c r="D360" s="31" t="s">
        <v>878</v>
      </c>
      <c r="E360" s="31" t="s">
        <v>574</v>
      </c>
      <c r="F360" s="86">
        <v>8000579</v>
      </c>
      <c r="G360" s="32">
        <v>16.100000000000001</v>
      </c>
      <c r="H360" s="32"/>
    </row>
    <row r="361" spans="1:8" ht="15" customHeight="1">
      <c r="A361" s="85">
        <v>45300</v>
      </c>
      <c r="B361" s="32" t="s">
        <v>737</v>
      </c>
      <c r="C361" s="31" t="s">
        <v>1007</v>
      </c>
      <c r="D361" s="31" t="s">
        <v>913</v>
      </c>
      <c r="E361" s="31" t="s">
        <v>574</v>
      </c>
      <c r="F361" s="86">
        <v>3625734</v>
      </c>
      <c r="G361" s="32">
        <v>15.94</v>
      </c>
      <c r="H361" s="32"/>
    </row>
    <row r="362" spans="1:8" ht="15" customHeight="1">
      <c r="A362" s="85">
        <v>45300</v>
      </c>
      <c r="B362" s="32" t="s">
        <v>737</v>
      </c>
      <c r="C362" s="31" t="s">
        <v>1007</v>
      </c>
      <c r="D362" s="31" t="s">
        <v>575</v>
      </c>
      <c r="E362" s="31" t="s">
        <v>574</v>
      </c>
      <c r="F362" s="86">
        <v>6162340</v>
      </c>
      <c r="G362" s="32">
        <v>16.13</v>
      </c>
      <c r="H362" s="32"/>
    </row>
    <row r="363" spans="1:8" ht="15" customHeight="1">
      <c r="A363" s="85">
        <v>45300</v>
      </c>
      <c r="B363" s="32" t="s">
        <v>737</v>
      </c>
      <c r="C363" s="31" t="s">
        <v>1007</v>
      </c>
      <c r="D363" s="31" t="s">
        <v>912</v>
      </c>
      <c r="E363" s="31" t="s">
        <v>574</v>
      </c>
      <c r="F363" s="86">
        <v>3146591</v>
      </c>
      <c r="G363" s="32">
        <v>16.11</v>
      </c>
      <c r="H363" s="32"/>
    </row>
    <row r="364" spans="1:8" ht="15" customHeight="1">
      <c r="A364" s="85"/>
      <c r="B364" s="32"/>
      <c r="C364" s="31"/>
      <c r="D364" s="31"/>
      <c r="E364" s="31"/>
      <c r="F364" s="86"/>
      <c r="G364" s="32"/>
      <c r="H364" s="32"/>
    </row>
    <row r="365" spans="1:8" ht="15" customHeight="1">
      <c r="A365" s="85"/>
      <c r="B365" s="32"/>
      <c r="C365" s="31"/>
      <c r="D365" s="31"/>
      <c r="E365" s="31"/>
      <c r="F365" s="86"/>
      <c r="G365" s="32"/>
      <c r="H365" s="32"/>
    </row>
    <row r="366" spans="1:8" ht="15" customHeight="1">
      <c r="A366" s="85"/>
      <c r="B366" s="32"/>
      <c r="C366" s="31"/>
      <c r="D366" s="31"/>
      <c r="E366" s="31"/>
      <c r="F366" s="86"/>
      <c r="G366" s="32"/>
      <c r="H366" s="32"/>
    </row>
    <row r="367" spans="1:8" ht="15" customHeight="1">
      <c r="A367" s="85"/>
      <c r="B367" s="32"/>
      <c r="C367" s="31"/>
      <c r="D367" s="31"/>
      <c r="E367" s="31"/>
      <c r="F367" s="86"/>
      <c r="G367" s="32"/>
      <c r="H367" s="32"/>
    </row>
    <row r="368" spans="1:8" ht="15" customHeight="1">
      <c r="A368" s="85"/>
      <c r="B368" s="32"/>
      <c r="C368" s="31"/>
      <c r="D368" s="31"/>
      <c r="E368" s="31"/>
      <c r="F368" s="86"/>
      <c r="G368" s="32"/>
      <c r="H368" s="32"/>
    </row>
    <row r="369" spans="1:8" ht="15" customHeight="1">
      <c r="A369" s="85"/>
      <c r="B369" s="32"/>
      <c r="C369" s="31"/>
      <c r="D369" s="31"/>
      <c r="E369" s="31"/>
      <c r="F369" s="86"/>
      <c r="G369" s="32"/>
      <c r="H369" s="32"/>
    </row>
    <row r="370" spans="1:8" ht="15" customHeight="1">
      <c r="A370" s="85"/>
      <c r="B370" s="32"/>
      <c r="C370" s="31"/>
      <c r="D370" s="31"/>
      <c r="E370" s="31"/>
      <c r="F370" s="86"/>
      <c r="G370" s="32"/>
      <c r="H370" s="32"/>
    </row>
    <row r="371" spans="1:8" ht="15" customHeight="1">
      <c r="A371" s="85"/>
      <c r="B371" s="32"/>
      <c r="C371" s="31"/>
      <c r="D371" s="31"/>
      <c r="E371" s="31"/>
      <c r="F371" s="86"/>
      <c r="G371" s="32"/>
      <c r="H371" s="32"/>
    </row>
    <row r="372" spans="1:8" ht="15" customHeight="1">
      <c r="A372" s="85"/>
      <c r="B372" s="32"/>
      <c r="C372" s="31"/>
      <c r="D372" s="31"/>
      <c r="E372" s="31"/>
      <c r="F372" s="86"/>
      <c r="G372" s="32"/>
      <c r="H372" s="32"/>
    </row>
    <row r="373" spans="1:8" ht="15" customHeight="1">
      <c r="A373" s="85"/>
      <c r="B373" s="32"/>
      <c r="C373" s="31"/>
      <c r="D373" s="31"/>
      <c r="E373" s="31"/>
      <c r="F373" s="86"/>
      <c r="G373" s="32"/>
      <c r="H373" s="32"/>
    </row>
    <row r="374" spans="1:8" ht="15" customHeight="1">
      <c r="A374" s="85"/>
      <c r="B374" s="32"/>
      <c r="C374" s="31"/>
      <c r="D374" s="31"/>
      <c r="E374" s="31"/>
      <c r="F374" s="86"/>
      <c r="G374" s="32"/>
      <c r="H374" s="32"/>
    </row>
    <row r="375" spans="1:8" ht="15" customHeight="1">
      <c r="A375" s="85"/>
      <c r="B375" s="32"/>
      <c r="C375" s="31"/>
      <c r="D375" s="31"/>
      <c r="E375" s="31"/>
      <c r="F375" s="86"/>
      <c r="G375" s="32"/>
      <c r="H375" s="32"/>
    </row>
    <row r="376" spans="1:8" ht="15" customHeight="1">
      <c r="A376" s="85"/>
      <c r="B376" s="32"/>
      <c r="C376" s="31"/>
      <c r="D376" s="31"/>
      <c r="E376" s="31"/>
      <c r="F376" s="86"/>
      <c r="G376" s="32"/>
      <c r="H376" s="32"/>
    </row>
    <row r="377" spans="1:8" ht="15" customHeight="1">
      <c r="A377" s="85"/>
      <c r="B377" s="32"/>
      <c r="C377" s="31"/>
      <c r="D377" s="31"/>
      <c r="E377" s="31"/>
      <c r="F377" s="86"/>
      <c r="G377" s="32"/>
      <c r="H377" s="32"/>
    </row>
    <row r="378" spans="1:8" ht="15" customHeight="1">
      <c r="A378" s="85"/>
      <c r="B378" s="32"/>
      <c r="C378" s="31"/>
      <c r="D378" s="31"/>
      <c r="E378" s="31"/>
      <c r="F378" s="86"/>
      <c r="G378" s="32"/>
      <c r="H378" s="32"/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  <row r="383" spans="1:8" ht="15" customHeight="1">
      <c r="A383" s="85"/>
      <c r="B383" s="32"/>
      <c r="C383" s="31"/>
      <c r="D383" s="31"/>
      <c r="E383" s="31"/>
      <c r="F383" s="86"/>
      <c r="G383" s="32"/>
      <c r="H383" s="32"/>
    </row>
    <row r="384" spans="1:8" ht="15" customHeight="1">
      <c r="A384" s="85"/>
      <c r="B384" s="32"/>
      <c r="C384" s="31"/>
      <c r="D384" s="31"/>
      <c r="E384" s="31"/>
      <c r="F384" s="86"/>
      <c r="G384" s="32"/>
      <c r="H384" s="32"/>
    </row>
    <row r="385" spans="1:8" ht="15" customHeight="1">
      <c r="A385" s="85"/>
      <c r="B385" s="32"/>
      <c r="C385" s="31"/>
      <c r="D385" s="31"/>
      <c r="E385" s="31"/>
      <c r="F385" s="86"/>
      <c r="G385" s="32"/>
      <c r="H385" s="32"/>
    </row>
    <row r="386" spans="1:8" ht="15" customHeight="1">
      <c r="A386" s="85"/>
      <c r="B386" s="32"/>
      <c r="C386" s="31"/>
      <c r="D386" s="31"/>
      <c r="E386" s="31"/>
      <c r="F386" s="86"/>
      <c r="G386" s="32"/>
      <c r="H386" s="32"/>
    </row>
    <row r="387" spans="1:8" ht="15" customHeight="1">
      <c r="A387" s="85"/>
      <c r="B387" s="32"/>
      <c r="C387" s="31"/>
      <c r="D387" s="31"/>
      <c r="E387" s="31"/>
      <c r="F387" s="86"/>
      <c r="G387" s="32"/>
      <c r="H387" s="32"/>
    </row>
    <row r="388" spans="1:8" ht="15" customHeight="1">
      <c r="A388" s="85"/>
      <c r="B388" s="32"/>
      <c r="C388" s="31"/>
      <c r="D388" s="31"/>
      <c r="E388" s="31"/>
      <c r="F388" s="86"/>
      <c r="G388" s="32"/>
      <c r="H388" s="32"/>
    </row>
    <row r="389" spans="1:8" ht="15" customHeight="1">
      <c r="A389" s="85"/>
      <c r="B389" s="32"/>
      <c r="C389" s="31"/>
      <c r="D389" s="31"/>
      <c r="E389" s="31"/>
      <c r="F389" s="86"/>
      <c r="G389" s="32"/>
      <c r="H389" s="32"/>
    </row>
    <row r="390" spans="1:8" ht="15" customHeight="1">
      <c r="A390" s="85"/>
      <c r="B390" s="32"/>
      <c r="C390" s="31"/>
      <c r="D390" s="31"/>
      <c r="E390" s="31"/>
      <c r="F390" s="86"/>
      <c r="G390" s="32"/>
      <c r="H390" s="32"/>
    </row>
    <row r="391" spans="1:8" ht="15" customHeight="1">
      <c r="A391" s="85"/>
      <c r="B391" s="32"/>
      <c r="C391" s="31"/>
      <c r="D391" s="31"/>
      <c r="E391" s="31"/>
      <c r="F391" s="86"/>
      <c r="G391" s="32"/>
      <c r="H391" s="32"/>
    </row>
    <row r="392" spans="1:8" ht="15" customHeight="1">
      <c r="A392" s="85"/>
      <c r="B392" s="32"/>
      <c r="C392" s="31"/>
      <c r="D392" s="31"/>
      <c r="E392" s="31"/>
      <c r="F392" s="86"/>
      <c r="G392" s="32"/>
      <c r="H392" s="32"/>
    </row>
    <row r="393" spans="1:8" ht="15" customHeight="1">
      <c r="A393" s="85"/>
      <c r="B393" s="32"/>
      <c r="C393" s="31"/>
      <c r="D393" s="31"/>
      <c r="E393" s="31"/>
      <c r="F393" s="86"/>
      <c r="G393" s="32"/>
      <c r="H393" s="32"/>
    </row>
    <row r="394" spans="1:8" ht="15" customHeight="1">
      <c r="A394" s="85"/>
      <c r="B394" s="32"/>
      <c r="C394" s="31"/>
      <c r="D394" s="31"/>
      <c r="E394" s="31"/>
      <c r="F394" s="86"/>
      <c r="G394" s="32"/>
      <c r="H394" s="32"/>
    </row>
    <row r="395" spans="1:8" ht="15" customHeight="1">
      <c r="A395" s="85"/>
      <c r="B395" s="32"/>
      <c r="C395" s="31"/>
      <c r="D395" s="31"/>
      <c r="E395" s="31"/>
      <c r="F395" s="86"/>
      <c r="G395" s="32"/>
      <c r="H395" s="32"/>
    </row>
    <row r="396" spans="1:8" ht="15" customHeight="1">
      <c r="A396" s="85"/>
      <c r="B396" s="32"/>
      <c r="C396" s="31"/>
      <c r="D396" s="31"/>
      <c r="E396" s="31"/>
      <c r="F396" s="86"/>
      <c r="G396" s="32"/>
      <c r="H396" s="32"/>
    </row>
    <row r="397" spans="1:8" ht="15" customHeight="1">
      <c r="A397" s="85"/>
      <c r="B397" s="32"/>
      <c r="C397" s="31"/>
      <c r="D397" s="31"/>
      <c r="E397" s="31"/>
      <c r="F397" s="86"/>
      <c r="G397" s="32"/>
      <c r="H397" s="32"/>
    </row>
    <row r="398" spans="1:8" ht="15" customHeight="1">
      <c r="A398" s="85"/>
      <c r="B398" s="32"/>
      <c r="C398" s="31"/>
      <c r="D398" s="31"/>
      <c r="E398" s="31"/>
      <c r="F398" s="86"/>
      <c r="G398" s="32"/>
      <c r="H398" s="32"/>
    </row>
    <row r="399" spans="1:8" ht="15" customHeight="1">
      <c r="A399" s="85"/>
      <c r="B399" s="32"/>
      <c r="C399" s="31"/>
      <c r="D399" s="31"/>
      <c r="E399" s="31"/>
      <c r="F399" s="86"/>
      <c r="G399" s="32"/>
      <c r="H399" s="32"/>
    </row>
    <row r="400" spans="1:8" ht="15" customHeight="1">
      <c r="A400" s="85"/>
      <c r="B400" s="32"/>
      <c r="C400" s="31"/>
      <c r="D400" s="31"/>
      <c r="E400" s="31"/>
      <c r="F400" s="86"/>
      <c r="G400" s="32"/>
      <c r="H400" s="32"/>
    </row>
    <row r="401" spans="1:8" ht="15" customHeight="1">
      <c r="A401" s="85"/>
      <c r="B401" s="32"/>
      <c r="C401" s="31"/>
      <c r="D401" s="31"/>
      <c r="E401" s="31"/>
      <c r="F401" s="86"/>
      <c r="G401" s="32"/>
      <c r="H401" s="32"/>
    </row>
    <row r="402" spans="1:8" ht="15" customHeight="1">
      <c r="A402" s="85"/>
      <c r="B402" s="32"/>
      <c r="C402" s="31"/>
      <c r="D402" s="31"/>
      <c r="E402" s="31"/>
      <c r="F402" s="86"/>
      <c r="G402" s="32"/>
      <c r="H402" s="32"/>
    </row>
    <row r="403" spans="1:8" ht="15" customHeight="1">
      <c r="A403" s="85"/>
      <c r="B403" s="32"/>
      <c r="C403" s="31"/>
      <c r="D403" s="31"/>
      <c r="E403" s="31"/>
      <c r="F403" s="86"/>
      <c r="G403" s="32"/>
      <c r="H403" s="32"/>
    </row>
    <row r="404" spans="1:8" ht="15" customHeight="1">
      <c r="A404" s="85"/>
      <c r="B404" s="32"/>
      <c r="C404" s="31"/>
      <c r="D404" s="31"/>
      <c r="E404" s="31"/>
      <c r="F404" s="86"/>
      <c r="G404" s="32"/>
      <c r="H404" s="32"/>
    </row>
    <row r="405" spans="1:8" ht="15" customHeight="1">
      <c r="A405" s="85"/>
      <c r="B405" s="32"/>
      <c r="C405" s="31"/>
      <c r="D405" s="31"/>
      <c r="E405" s="31"/>
      <c r="F405" s="86"/>
      <c r="G405" s="32"/>
      <c r="H405" s="32"/>
    </row>
    <row r="406" spans="1:8" ht="15" customHeight="1">
      <c r="A406" s="85"/>
      <c r="B406" s="32"/>
      <c r="C406" s="31"/>
      <c r="D406" s="31"/>
      <c r="E406" s="31"/>
      <c r="F406" s="86"/>
      <c r="G406" s="32"/>
      <c r="H406" s="32"/>
    </row>
    <row r="407" spans="1:8" ht="15" customHeight="1">
      <c r="A407" s="85"/>
      <c r="B407" s="32"/>
      <c r="C407" s="31"/>
      <c r="D407" s="31"/>
      <c r="E407" s="31"/>
      <c r="F407" s="86"/>
      <c r="G407" s="32"/>
      <c r="H407" s="32"/>
    </row>
    <row r="408" spans="1:8" ht="15" customHeight="1">
      <c r="A408" s="85"/>
      <c r="B408" s="32"/>
      <c r="C408" s="31"/>
      <c r="D408" s="31"/>
      <c r="E408" s="31"/>
      <c r="F408" s="86"/>
      <c r="G408" s="32"/>
      <c r="H408" s="32"/>
    </row>
    <row r="409" spans="1:8" ht="15" customHeight="1">
      <c r="A409" s="85"/>
      <c r="B409" s="32"/>
      <c r="C409" s="31"/>
      <c r="D409" s="31"/>
      <c r="E409" s="31"/>
      <c r="F409" s="86"/>
      <c r="G409" s="32"/>
      <c r="H409" s="32"/>
    </row>
    <row r="410" spans="1:8" ht="15" customHeight="1">
      <c r="A410" s="85"/>
      <c r="B410" s="32"/>
      <c r="C410" s="31"/>
      <c r="D410" s="31"/>
      <c r="E410" s="31"/>
      <c r="F410" s="86"/>
      <c r="G410" s="32"/>
      <c r="H410" s="32"/>
    </row>
    <row r="411" spans="1:8" ht="15" customHeight="1">
      <c r="A411" s="85"/>
      <c r="B411" s="32"/>
      <c r="C411" s="31"/>
      <c r="D411" s="31"/>
      <c r="E411" s="31"/>
      <c r="F411" s="86"/>
      <c r="G411" s="32"/>
      <c r="H411" s="32"/>
    </row>
    <row r="412" spans="1:8" ht="15" customHeight="1">
      <c r="A412" s="85"/>
      <c r="B412" s="32"/>
      <c r="C412" s="31"/>
      <c r="D412" s="31"/>
      <c r="E412" s="31"/>
      <c r="F412" s="86"/>
      <c r="G412" s="32"/>
      <c r="H41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55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2">
        <v>1</v>
      </c>
      <c r="B10" s="218">
        <v>45238</v>
      </c>
      <c r="C10" s="223"/>
      <c r="D10" s="227" t="s">
        <v>429</v>
      </c>
      <c r="E10" s="224" t="s">
        <v>886</v>
      </c>
      <c r="F10" s="217" t="s">
        <v>885</v>
      </c>
      <c r="G10" s="219">
        <v>102.9</v>
      </c>
      <c r="H10" s="217"/>
      <c r="I10" s="217" t="s">
        <v>877</v>
      </c>
      <c r="J10" s="219" t="s">
        <v>591</v>
      </c>
      <c r="K10" s="219"/>
      <c r="L10" s="221"/>
      <c r="M10" s="225"/>
      <c r="N10" s="219"/>
      <c r="O10" s="226"/>
      <c r="P10" s="221">
        <f>VLOOKUP(D10,'MidCap Intra'!$B$11:$C$568,2,0)</f>
        <v>110.7</v>
      </c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940</v>
      </c>
      <c r="K11" s="321">
        <f>H11-F11</f>
        <v>2.1499999999999986</v>
      </c>
      <c r="L11" s="322">
        <f>(F11*-0.3)/100</f>
        <v>-0.10935</v>
      </c>
      <c r="M11" s="323">
        <f t="shared" ref="M11" si="0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891</v>
      </c>
      <c r="G12" s="219">
        <v>254</v>
      </c>
      <c r="H12" s="217"/>
      <c r="I12" s="217" t="s">
        <v>890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893</v>
      </c>
      <c r="J13" s="302" t="s">
        <v>914</v>
      </c>
      <c r="K13" s="302">
        <f t="shared" ref="K13" si="1">H13-F13</f>
        <v>-115</v>
      </c>
      <c r="L13" s="303">
        <f>(F13*-0.3)/100</f>
        <v>-5.9249999999999998</v>
      </c>
      <c r="M13" s="304">
        <f t="shared" ref="M13" si="2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898</v>
      </c>
      <c r="G14" s="219">
        <v>593</v>
      </c>
      <c r="H14" s="217"/>
      <c r="I14" s="217" t="s">
        <v>899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222">
        <v>6</v>
      </c>
      <c r="B15" s="218">
        <v>45280</v>
      </c>
      <c r="C15" s="223"/>
      <c r="D15" s="227" t="s">
        <v>353</v>
      </c>
      <c r="E15" s="224" t="s">
        <v>590</v>
      </c>
      <c r="F15" s="217" t="s">
        <v>901</v>
      </c>
      <c r="G15" s="219">
        <v>1035</v>
      </c>
      <c r="H15" s="217"/>
      <c r="I15" s="217" t="s">
        <v>902</v>
      </c>
      <c r="J15" s="219" t="s">
        <v>591</v>
      </c>
      <c r="K15" s="219"/>
      <c r="L15" s="221"/>
      <c r="M15" s="225"/>
      <c r="N15" s="219"/>
      <c r="O15" s="226"/>
      <c r="P15" s="221">
        <f>VLOOKUP(D15,'MidCap Intra'!$B$11:$C$568,2,0)</f>
        <v>1143.45</v>
      </c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906</v>
      </c>
      <c r="G16" s="219">
        <v>1645</v>
      </c>
      <c r="H16" s="217"/>
      <c r="I16" s="217" t="s">
        <v>907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910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911</v>
      </c>
      <c r="J17" s="321" t="s">
        <v>950</v>
      </c>
      <c r="K17" s="321">
        <f>H17-F17</f>
        <v>28</v>
      </c>
      <c r="L17" s="322">
        <f>(F17*-0.3)/100</f>
        <v>-0.75450000000000006</v>
      </c>
      <c r="M17" s="323">
        <f t="shared" ref="M17" si="3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923</v>
      </c>
      <c r="J18" s="321" t="s">
        <v>1014</v>
      </c>
      <c r="K18" s="321">
        <f>H18-F18</f>
        <v>12.5</v>
      </c>
      <c r="L18" s="322">
        <f>(F18*-0.3)/100</f>
        <v>-0.61949999999999994</v>
      </c>
      <c r="M18" s="323">
        <f t="shared" ref="M18" si="4">(K18+L18)/F18</f>
        <v>5.7532687651331717E-2</v>
      </c>
      <c r="N18" s="321" t="s">
        <v>593</v>
      </c>
      <c r="O18" s="324">
        <v>45299</v>
      </c>
      <c r="P18" s="325"/>
      <c r="Q18" s="272"/>
      <c r="S18" s="37"/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933</v>
      </c>
      <c r="G19" s="219">
        <v>3540</v>
      </c>
      <c r="H19" s="217"/>
      <c r="I19" s="217" t="s">
        <v>934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/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935</v>
      </c>
      <c r="G20" s="219">
        <v>9340</v>
      </c>
      <c r="H20" s="217"/>
      <c r="I20" s="217" t="s">
        <v>936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/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937</v>
      </c>
      <c r="G21" s="219">
        <v>397</v>
      </c>
      <c r="H21" s="217"/>
      <c r="I21" s="217" t="s">
        <v>938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/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1011</v>
      </c>
      <c r="G22" s="219">
        <v>3590</v>
      </c>
      <c r="H22" s="217"/>
      <c r="I22" s="217" t="s">
        <v>1012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3984.65</v>
      </c>
      <c r="Q22" s="272"/>
      <c r="S22" s="37"/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1015</v>
      </c>
      <c r="G23" s="219">
        <v>258</v>
      </c>
      <c r="H23" s="217"/>
      <c r="I23" s="217" t="s">
        <v>1016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281.2</v>
      </c>
      <c r="Q23" s="272"/>
      <c r="S23" s="37"/>
    </row>
    <row r="24" spans="1:39" ht="15" customHeight="1">
      <c r="A24" s="222"/>
      <c r="B24" s="218"/>
      <c r="C24" s="223"/>
      <c r="D24" s="227"/>
      <c r="E24" s="224"/>
      <c r="F24" s="217"/>
      <c r="G24" s="219"/>
      <c r="H24" s="217"/>
      <c r="I24" s="217"/>
      <c r="J24" s="219"/>
      <c r="K24" s="219"/>
      <c r="L24" s="221"/>
      <c r="M24" s="225"/>
      <c r="N24" s="219"/>
      <c r="O24" s="226"/>
      <c r="P24" s="221"/>
      <c r="Q24" s="272"/>
      <c r="S24" s="37"/>
    </row>
    <row r="26" spans="1:39" ht="14.25" customHeight="1">
      <c r="A26" s="103"/>
      <c r="B26" s="104"/>
      <c r="C26" s="105"/>
      <c r="D26" s="106"/>
      <c r="E26" s="107"/>
      <c r="F26" s="107"/>
      <c r="G26" s="103"/>
      <c r="H26" s="107"/>
      <c r="I26" s="108"/>
      <c r="J26" s="109"/>
      <c r="K26" s="109"/>
      <c r="L26" s="110"/>
      <c r="M26" s="111"/>
      <c r="N26" s="112"/>
      <c r="O26" s="113"/>
      <c r="P26" s="114"/>
      <c r="Q26" s="114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 t="s">
        <v>594</v>
      </c>
      <c r="B27" s="116"/>
      <c r="C27" s="117"/>
      <c r="E27" s="118"/>
      <c r="F27" s="118"/>
      <c r="G27" s="118"/>
      <c r="H27" s="118"/>
      <c r="I27" s="118"/>
      <c r="J27" s="119"/>
      <c r="K27" s="118"/>
      <c r="L27" s="120"/>
      <c r="M27" s="55"/>
      <c r="N27" s="119"/>
      <c r="O27" s="1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1" t="s">
        <v>595</v>
      </c>
      <c r="B28" s="115"/>
      <c r="C28" s="115"/>
      <c r="D28" s="115"/>
      <c r="E28" s="37"/>
      <c r="F28" s="122" t="s">
        <v>596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597</v>
      </c>
      <c r="B29" s="115"/>
      <c r="C29" s="115"/>
      <c r="D29" s="115" t="s">
        <v>598</v>
      </c>
      <c r="E29" s="6"/>
      <c r="F29" s="122" t="s">
        <v>599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/>
      <c r="B30" s="115"/>
      <c r="C30" s="115"/>
      <c r="D30" s="115"/>
      <c r="E30" s="6"/>
      <c r="F30" s="6"/>
      <c r="G30" s="6"/>
      <c r="H30" s="6"/>
      <c r="I30" s="6"/>
      <c r="J30" s="127"/>
      <c r="K30" s="124"/>
      <c r="L30" s="124"/>
      <c r="M30" s="6"/>
      <c r="N30" s="128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34"/>
      <c r="B31" s="234"/>
      <c r="C31" s="234"/>
      <c r="D31" s="234"/>
      <c r="E31" s="235"/>
      <c r="F31" s="235"/>
      <c r="G31" s="235"/>
      <c r="H31" s="235"/>
      <c r="I31" s="235"/>
      <c r="J31" s="236"/>
      <c r="K31" s="237"/>
      <c r="L31" s="237"/>
      <c r="M31" s="235"/>
      <c r="N31" s="238"/>
      <c r="O31" s="239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5"/>
      <c r="M32" s="6"/>
      <c r="N32" s="128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8" t="s">
        <v>604</v>
      </c>
      <c r="B33" s="138"/>
      <c r="C33" s="138"/>
      <c r="D33" s="138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5" t="s">
        <v>16</v>
      </c>
      <c r="B34" s="95" t="s">
        <v>565</v>
      </c>
      <c r="C34" s="95"/>
      <c r="D34" s="96" t="s">
        <v>577</v>
      </c>
      <c r="E34" s="95" t="s">
        <v>578</v>
      </c>
      <c r="F34" s="95" t="s">
        <v>579</v>
      </c>
      <c r="G34" s="95" t="s">
        <v>600</v>
      </c>
      <c r="H34" s="95" t="s">
        <v>581</v>
      </c>
      <c r="I34" s="228" t="s">
        <v>582</v>
      </c>
      <c r="J34" s="230" t="s">
        <v>583</v>
      </c>
      <c r="K34" s="229" t="s">
        <v>605</v>
      </c>
      <c r="L34" s="97" t="s">
        <v>585</v>
      </c>
      <c r="M34" s="139" t="s">
        <v>606</v>
      </c>
      <c r="N34" s="95" t="s">
        <v>607</v>
      </c>
      <c r="O34" s="94" t="s">
        <v>587</v>
      </c>
      <c r="P34" s="96" t="s">
        <v>588</v>
      </c>
      <c r="Q34" s="276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20">
        <v>1</v>
      </c>
      <c r="B35" s="274">
        <v>45292</v>
      </c>
      <c r="C35" s="248"/>
      <c r="D35" s="248" t="s">
        <v>915</v>
      </c>
      <c r="E35" s="220" t="s">
        <v>602</v>
      </c>
      <c r="F35" s="220">
        <v>1463</v>
      </c>
      <c r="G35" s="220">
        <v>1448</v>
      </c>
      <c r="H35" s="220">
        <v>1479</v>
      </c>
      <c r="I35" s="215" t="s">
        <v>918</v>
      </c>
      <c r="J35" s="307" t="s">
        <v>919</v>
      </c>
      <c r="K35" s="231">
        <f t="shared" ref="K35:K36" si="5">H35-F35</f>
        <v>16</v>
      </c>
      <c r="L35" s="277">
        <f t="shared" ref="L35:L36" si="6">(H35*N35)*0.03%</f>
        <v>310.58999999999997</v>
      </c>
      <c r="M35" s="232">
        <f t="shared" ref="M35:M36" si="7">(K35*N35)-L35</f>
        <v>10889.41</v>
      </c>
      <c r="N35" s="231">
        <v>700</v>
      </c>
      <c r="O35" s="102" t="s">
        <v>593</v>
      </c>
      <c r="P35" s="233">
        <v>45292</v>
      </c>
      <c r="Q35" s="270"/>
      <c r="R35" s="140"/>
      <c r="S35" s="5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94">
        <v>2</v>
      </c>
      <c r="B36" s="308">
        <v>45292</v>
      </c>
      <c r="C36" s="309"/>
      <c r="D36" s="309" t="s">
        <v>916</v>
      </c>
      <c r="E36" s="294" t="s">
        <v>602</v>
      </c>
      <c r="F36" s="294">
        <v>2857</v>
      </c>
      <c r="G36" s="294">
        <v>2820</v>
      </c>
      <c r="H36" s="294">
        <v>2820</v>
      </c>
      <c r="I36" s="295" t="s">
        <v>920</v>
      </c>
      <c r="J36" s="310" t="s">
        <v>930</v>
      </c>
      <c r="K36" s="311">
        <f t="shared" si="5"/>
        <v>-37</v>
      </c>
      <c r="L36" s="312">
        <f t="shared" si="6"/>
        <v>253.79999999999998</v>
      </c>
      <c r="M36" s="313">
        <f t="shared" si="7"/>
        <v>-11353.8</v>
      </c>
      <c r="N36" s="311">
        <v>300</v>
      </c>
      <c r="O36" s="314" t="s">
        <v>603</v>
      </c>
      <c r="P36" s="315">
        <v>45293</v>
      </c>
      <c r="Q36" s="270"/>
      <c r="R36" s="140"/>
      <c r="S36" s="5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94">
        <v>3</v>
      </c>
      <c r="B37" s="308">
        <v>45292</v>
      </c>
      <c r="C37" s="309"/>
      <c r="D37" s="309" t="s">
        <v>917</v>
      </c>
      <c r="E37" s="294" t="s">
        <v>602</v>
      </c>
      <c r="F37" s="294">
        <v>870</v>
      </c>
      <c r="G37" s="294">
        <v>860</v>
      </c>
      <c r="H37" s="294">
        <v>860</v>
      </c>
      <c r="I37" s="295" t="s">
        <v>921</v>
      </c>
      <c r="J37" s="310" t="s">
        <v>929</v>
      </c>
      <c r="K37" s="311">
        <f t="shared" ref="K37" si="8">H37-F37</f>
        <v>-10</v>
      </c>
      <c r="L37" s="312">
        <f t="shared" ref="L37" si="9">(H37*N37)*0.03%</f>
        <v>258</v>
      </c>
      <c r="M37" s="313">
        <f t="shared" ref="M37" si="10">(K37*N37)-L37</f>
        <v>-10258</v>
      </c>
      <c r="N37" s="311">
        <v>1000</v>
      </c>
      <c r="O37" s="314" t="s">
        <v>603</v>
      </c>
      <c r="P37" s="315">
        <v>45293</v>
      </c>
      <c r="Q37" s="270"/>
      <c r="R37" s="140"/>
      <c r="S37" s="5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94">
        <v>4</v>
      </c>
      <c r="B38" s="308">
        <v>45293</v>
      </c>
      <c r="C38" s="309"/>
      <c r="D38" s="309" t="s">
        <v>915</v>
      </c>
      <c r="E38" s="294" t="s">
        <v>602</v>
      </c>
      <c r="F38" s="294">
        <v>1460</v>
      </c>
      <c r="G38" s="294">
        <v>1445</v>
      </c>
      <c r="H38" s="294">
        <v>1445</v>
      </c>
      <c r="I38" s="295" t="s">
        <v>931</v>
      </c>
      <c r="J38" s="310" t="s">
        <v>932</v>
      </c>
      <c r="K38" s="311">
        <f t="shared" ref="K38:K39" si="11">H38-F38</f>
        <v>-15</v>
      </c>
      <c r="L38" s="312">
        <f t="shared" ref="L38:L39" si="12">(H38*N38)*0.03%</f>
        <v>303.45</v>
      </c>
      <c r="M38" s="313">
        <f t="shared" ref="M38:M39" si="13">(K38*N38)-L38</f>
        <v>-10803.45</v>
      </c>
      <c r="N38" s="311">
        <v>700</v>
      </c>
      <c r="O38" s="314" t="s">
        <v>603</v>
      </c>
      <c r="P38" s="315">
        <v>45294</v>
      </c>
      <c r="Q38" s="270"/>
      <c r="R38" s="140"/>
      <c r="S38" s="5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333">
        <v>5</v>
      </c>
      <c r="B39" s="334">
        <v>45295</v>
      </c>
      <c r="C39" s="335"/>
      <c r="D39" s="335" t="s">
        <v>951</v>
      </c>
      <c r="E39" s="333" t="s">
        <v>602</v>
      </c>
      <c r="F39" s="333">
        <v>2626</v>
      </c>
      <c r="G39" s="333">
        <v>2592</v>
      </c>
      <c r="H39" s="333">
        <v>2627</v>
      </c>
      <c r="I39" s="336" t="s">
        <v>952</v>
      </c>
      <c r="J39" s="337" t="s">
        <v>806</v>
      </c>
      <c r="K39" s="338">
        <f t="shared" si="11"/>
        <v>1</v>
      </c>
      <c r="L39" s="339">
        <f t="shared" si="12"/>
        <v>236.42999999999998</v>
      </c>
      <c r="M39" s="340">
        <f t="shared" si="13"/>
        <v>63.570000000000022</v>
      </c>
      <c r="N39" s="338">
        <v>300</v>
      </c>
      <c r="O39" s="341" t="s">
        <v>610</v>
      </c>
      <c r="P39" s="342">
        <v>45296</v>
      </c>
      <c r="Q39" s="270"/>
      <c r="R39" s="140"/>
      <c r="S39" s="5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6</v>
      </c>
      <c r="B40" s="308">
        <v>45295</v>
      </c>
      <c r="C40" s="309"/>
      <c r="D40" s="309" t="s">
        <v>956</v>
      </c>
      <c r="E40" s="294" t="s">
        <v>602</v>
      </c>
      <c r="F40" s="294">
        <v>2724</v>
      </c>
      <c r="G40" s="294">
        <v>2693</v>
      </c>
      <c r="H40" s="294">
        <v>2693</v>
      </c>
      <c r="I40" s="295" t="s">
        <v>1009</v>
      </c>
      <c r="J40" s="310" t="s">
        <v>1010</v>
      </c>
      <c r="K40" s="311">
        <f t="shared" ref="K40" si="14">H40-F40</f>
        <v>-31</v>
      </c>
      <c r="L40" s="312">
        <f t="shared" ref="L40" si="15">(H40*N40)*0.03%</f>
        <v>323.15999999999997</v>
      </c>
      <c r="M40" s="313">
        <f t="shared" ref="M40" si="16">(K40*N40)-L40</f>
        <v>-12723.16</v>
      </c>
      <c r="N40" s="311">
        <v>400</v>
      </c>
      <c r="O40" s="314" t="s">
        <v>603</v>
      </c>
      <c r="P40" s="315">
        <v>45296</v>
      </c>
      <c r="Q40" s="270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7">
        <v>7</v>
      </c>
      <c r="B41" s="278">
        <v>45299</v>
      </c>
      <c r="C41" s="271"/>
      <c r="D41" s="271" t="s">
        <v>1017</v>
      </c>
      <c r="E41" s="217" t="s">
        <v>602</v>
      </c>
      <c r="F41" s="217" t="s">
        <v>1018</v>
      </c>
      <c r="G41" s="217">
        <v>9880</v>
      </c>
      <c r="H41" s="217"/>
      <c r="I41" s="219" t="s">
        <v>1019</v>
      </c>
      <c r="J41" s="216" t="s">
        <v>591</v>
      </c>
      <c r="K41" s="98"/>
      <c r="L41" s="101"/>
      <c r="M41" s="273"/>
      <c r="N41" s="98"/>
      <c r="O41" s="100"/>
      <c r="P41" s="280"/>
      <c r="Q41" s="270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17"/>
      <c r="B42" s="278"/>
      <c r="C42" s="271"/>
      <c r="D42" s="271"/>
      <c r="E42" s="217"/>
      <c r="F42" s="217"/>
      <c r="G42" s="217"/>
      <c r="H42" s="217"/>
      <c r="I42" s="219"/>
      <c r="J42" s="216"/>
      <c r="K42" s="98"/>
      <c r="L42" s="101"/>
      <c r="M42" s="273"/>
      <c r="N42" s="98"/>
      <c r="O42" s="100"/>
      <c r="P42" s="280"/>
      <c r="Q42" s="270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17"/>
      <c r="B43" s="278"/>
      <c r="C43" s="271"/>
      <c r="D43" s="271"/>
      <c r="E43" s="217"/>
      <c r="F43" s="217"/>
      <c r="G43" s="217"/>
      <c r="H43" s="217"/>
      <c r="I43" s="219"/>
      <c r="J43" s="216"/>
      <c r="K43" s="98"/>
      <c r="L43" s="279"/>
      <c r="M43" s="273"/>
      <c r="N43" s="98"/>
      <c r="O43" s="100"/>
      <c r="P43" s="280"/>
      <c r="Q43" s="270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5" spans="1:39" ht="12.75" customHeight="1">
      <c r="A45" s="141"/>
      <c r="B45" s="144"/>
      <c r="C45" s="140"/>
      <c r="D45" s="140"/>
      <c r="E45" s="141"/>
      <c r="F45" s="141"/>
      <c r="G45" s="141"/>
      <c r="H45" s="145"/>
      <c r="I45" s="145"/>
      <c r="J45" s="145"/>
      <c r="K45" s="140"/>
      <c r="L45" s="141"/>
      <c r="M45" s="141"/>
      <c r="N45" s="141"/>
      <c r="O45" s="145"/>
      <c r="P45" s="145"/>
      <c r="Q45" s="145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>
      <c r="A46" s="146" t="s">
        <v>608</v>
      </c>
      <c r="B46" s="146"/>
      <c r="C46" s="146"/>
      <c r="D46" s="146"/>
      <c r="E46" s="147"/>
      <c r="F46" s="108"/>
      <c r="G46" s="108"/>
      <c r="H46" s="108"/>
      <c r="I46" s="108"/>
      <c r="J46" s="1"/>
      <c r="K46" s="6"/>
      <c r="L46" s="6"/>
      <c r="M46" s="6"/>
      <c r="N46" s="1"/>
      <c r="O46" s="1"/>
      <c r="P46" s="37"/>
      <c r="Q46" s="37"/>
      <c r="R46" s="37"/>
      <c r="S46" s="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7"/>
      <c r="AH46" s="37"/>
      <c r="AI46" s="37"/>
      <c r="AJ46" s="37"/>
      <c r="AK46" s="37"/>
      <c r="AL46" s="37"/>
      <c r="AM46" s="37"/>
    </row>
    <row r="47" spans="1:39" ht="38.25">
      <c r="A47" s="95" t="s">
        <v>16</v>
      </c>
      <c r="B47" s="95" t="s">
        <v>565</v>
      </c>
      <c r="C47" s="95"/>
      <c r="D47" s="96" t="s">
        <v>577</v>
      </c>
      <c r="E47" s="95" t="s">
        <v>578</v>
      </c>
      <c r="F47" s="95" t="s">
        <v>579</v>
      </c>
      <c r="G47" s="95" t="s">
        <v>600</v>
      </c>
      <c r="H47" s="95" t="s">
        <v>581</v>
      </c>
      <c r="I47" s="95" t="s">
        <v>582</v>
      </c>
      <c r="J47" s="94" t="s">
        <v>583</v>
      </c>
      <c r="K47" s="94" t="s">
        <v>609</v>
      </c>
      <c r="L47" s="97" t="s">
        <v>585</v>
      </c>
      <c r="M47" s="139" t="s">
        <v>606</v>
      </c>
      <c r="N47" s="95" t="s">
        <v>607</v>
      </c>
      <c r="O47" s="95" t="s">
        <v>587</v>
      </c>
      <c r="P47" s="96" t="s">
        <v>588</v>
      </c>
      <c r="Q47" s="275"/>
      <c r="R47" s="37"/>
      <c r="S47" s="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7"/>
      <c r="AH47" s="37"/>
      <c r="AI47" s="37"/>
      <c r="AJ47" s="37"/>
      <c r="AK47" s="37"/>
      <c r="AL47" s="37"/>
      <c r="AM47" s="37"/>
    </row>
    <row r="48" spans="1:39" ht="12.75" customHeight="1">
      <c r="A48" s="365">
        <v>1</v>
      </c>
      <c r="B48" s="367">
        <v>45289</v>
      </c>
      <c r="C48" s="309"/>
      <c r="D48" s="309" t="s">
        <v>908</v>
      </c>
      <c r="E48" s="294" t="s">
        <v>602</v>
      </c>
      <c r="F48" s="294">
        <v>300</v>
      </c>
      <c r="G48" s="294"/>
      <c r="H48" s="294"/>
      <c r="I48" s="295"/>
      <c r="J48" s="363" t="s">
        <v>941</v>
      </c>
      <c r="K48" s="326">
        <f>H48-F48</f>
        <v>-300</v>
      </c>
      <c r="L48" s="327">
        <v>25</v>
      </c>
      <c r="M48" s="370">
        <v>-2975</v>
      </c>
      <c r="N48" s="311">
        <v>15</v>
      </c>
      <c r="O48" s="372" t="s">
        <v>603</v>
      </c>
      <c r="P48" s="374">
        <v>45294</v>
      </c>
      <c r="Q48" s="270"/>
      <c r="R48" s="140"/>
      <c r="S48" s="369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66"/>
      <c r="B49" s="368"/>
      <c r="C49" s="309"/>
      <c r="D49" s="309" t="s">
        <v>909</v>
      </c>
      <c r="E49" s="294" t="s">
        <v>889</v>
      </c>
      <c r="F49" s="294">
        <v>105</v>
      </c>
      <c r="G49" s="294"/>
      <c r="H49" s="294"/>
      <c r="I49" s="294"/>
      <c r="J49" s="364"/>
      <c r="K49" s="326">
        <f>F49-H49</f>
        <v>105</v>
      </c>
      <c r="L49" s="327">
        <v>25</v>
      </c>
      <c r="M49" s="371"/>
      <c r="N49" s="311">
        <v>15</v>
      </c>
      <c r="O49" s="373"/>
      <c r="P49" s="375"/>
      <c r="Q49" s="270"/>
      <c r="R49" s="140"/>
      <c r="S49" s="369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31">
        <v>2</v>
      </c>
      <c r="B50" s="332">
        <v>45295</v>
      </c>
      <c r="C50" s="248"/>
      <c r="D50" s="248" t="s">
        <v>953</v>
      </c>
      <c r="E50" s="220" t="s">
        <v>602</v>
      </c>
      <c r="F50" s="220">
        <v>300</v>
      </c>
      <c r="G50" s="220">
        <v>240</v>
      </c>
      <c r="H50" s="215">
        <v>362.5</v>
      </c>
      <c r="I50" s="215" t="s">
        <v>954</v>
      </c>
      <c r="J50" s="328" t="s">
        <v>955</v>
      </c>
      <c r="K50" s="329">
        <f>H50-F50</f>
        <v>62.5</v>
      </c>
      <c r="L50" s="330">
        <v>50</v>
      </c>
      <c r="M50" s="232">
        <f t="shared" ref="M50" si="17">(K50*N50)-L50</f>
        <v>887.5</v>
      </c>
      <c r="N50" s="231">
        <v>15</v>
      </c>
      <c r="O50" s="102" t="s">
        <v>593</v>
      </c>
      <c r="P50" s="233">
        <v>45295</v>
      </c>
      <c r="Q50" s="270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43">
        <v>3</v>
      </c>
      <c r="B51" s="344">
        <v>45299</v>
      </c>
      <c r="C51" s="309"/>
      <c r="D51" s="309" t="s">
        <v>1020</v>
      </c>
      <c r="E51" s="294" t="s">
        <v>602</v>
      </c>
      <c r="F51" s="294">
        <v>91.5</v>
      </c>
      <c r="G51" s="294">
        <v>60</v>
      </c>
      <c r="H51" s="294">
        <v>37.5</v>
      </c>
      <c r="I51" s="295" t="s">
        <v>1021</v>
      </c>
      <c r="J51" s="345" t="s">
        <v>1073</v>
      </c>
      <c r="K51" s="326">
        <f>H51-F51</f>
        <v>-54</v>
      </c>
      <c r="L51" s="327">
        <v>50</v>
      </c>
      <c r="M51" s="313">
        <f t="shared" ref="M51" si="18">(K51*N51)-L51</f>
        <v>-2750</v>
      </c>
      <c r="N51" s="311">
        <v>50</v>
      </c>
      <c r="O51" s="314" t="s">
        <v>603</v>
      </c>
      <c r="P51" s="315">
        <v>45300</v>
      </c>
      <c r="Q51" s="270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46">
        <v>4</v>
      </c>
      <c r="B52" s="347">
        <v>45300</v>
      </c>
      <c r="C52" s="335"/>
      <c r="D52" s="335" t="s">
        <v>1074</v>
      </c>
      <c r="E52" s="333" t="s">
        <v>1075</v>
      </c>
      <c r="F52" s="333">
        <v>280</v>
      </c>
      <c r="G52" s="333">
        <v>180</v>
      </c>
      <c r="H52" s="333">
        <v>280</v>
      </c>
      <c r="I52" s="336" t="s">
        <v>1076</v>
      </c>
      <c r="J52" s="348" t="s">
        <v>1077</v>
      </c>
      <c r="K52" s="349">
        <f>H52-F52</f>
        <v>0</v>
      </c>
      <c r="L52" s="350">
        <v>50</v>
      </c>
      <c r="M52" s="340">
        <f t="shared" ref="M52:M53" si="19">(K52*N52)-L52</f>
        <v>-50</v>
      </c>
      <c r="N52" s="338">
        <v>15</v>
      </c>
      <c r="O52" s="341" t="s">
        <v>603</v>
      </c>
      <c r="P52" s="342">
        <v>45300</v>
      </c>
      <c r="Q52" s="270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43">
        <v>5</v>
      </c>
      <c r="B53" s="344">
        <v>45300</v>
      </c>
      <c r="C53" s="309"/>
      <c r="D53" s="309" t="s">
        <v>1078</v>
      </c>
      <c r="E53" s="294" t="s">
        <v>602</v>
      </c>
      <c r="F53" s="294">
        <v>16</v>
      </c>
      <c r="G53" s="294">
        <v>0</v>
      </c>
      <c r="H53" s="294">
        <v>0</v>
      </c>
      <c r="I53" s="295" t="s">
        <v>1079</v>
      </c>
      <c r="J53" s="345" t="s">
        <v>1080</v>
      </c>
      <c r="K53" s="326">
        <f>H53-F53</f>
        <v>-16</v>
      </c>
      <c r="L53" s="327">
        <v>25</v>
      </c>
      <c r="M53" s="313">
        <f t="shared" si="19"/>
        <v>-665</v>
      </c>
      <c r="N53" s="311">
        <v>40</v>
      </c>
      <c r="O53" s="314" t="s">
        <v>603</v>
      </c>
      <c r="P53" s="315">
        <v>45300</v>
      </c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17"/>
      <c r="B54" s="278"/>
      <c r="C54" s="271"/>
      <c r="D54" s="271"/>
      <c r="E54" s="217"/>
      <c r="F54" s="217"/>
      <c r="G54" s="217"/>
      <c r="H54" s="217"/>
      <c r="I54" s="219"/>
      <c r="J54" s="219"/>
      <c r="K54" s="217"/>
      <c r="L54" s="281"/>
      <c r="M54" s="283"/>
      <c r="N54" s="217"/>
      <c r="O54" s="219"/>
      <c r="P54" s="278"/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38.25" customHeight="1">
      <c r="A55" s="93" t="s">
        <v>614</v>
      </c>
      <c r="B55" s="148"/>
      <c r="C55" s="148"/>
      <c r="D55" s="149"/>
      <c r="E55" s="129"/>
      <c r="F55" s="6"/>
      <c r="G55" s="6"/>
      <c r="H55" s="130"/>
      <c r="I55" s="150"/>
      <c r="J55" s="1"/>
      <c r="K55" s="6"/>
      <c r="L55" s="6"/>
      <c r="M55" s="6"/>
      <c r="N55" s="1"/>
      <c r="O55" s="1"/>
      <c r="R55" s="1"/>
      <c r="S55" s="6"/>
      <c r="T55" s="1"/>
      <c r="U55" s="1"/>
      <c r="V55" s="1"/>
      <c r="W55" s="1"/>
      <c r="X55" s="1"/>
      <c r="Y55" s="6"/>
      <c r="Z55" s="1"/>
      <c r="AA55" s="1"/>
      <c r="AB55" s="1"/>
      <c r="AC55" s="1"/>
      <c r="AD55" s="1"/>
      <c r="AE55" s="6"/>
      <c r="AF55" s="1"/>
      <c r="AG55" s="1"/>
      <c r="AH55" s="1"/>
      <c r="AI55" s="1"/>
      <c r="AJ55" s="1"/>
      <c r="AK55" s="6"/>
      <c r="AL55" s="1"/>
    </row>
    <row r="56" spans="1:39" ht="38.25">
      <c r="A56" s="94" t="s">
        <v>16</v>
      </c>
      <c r="B56" s="95" t="s">
        <v>565</v>
      </c>
      <c r="C56" s="95"/>
      <c r="D56" s="96" t="s">
        <v>577</v>
      </c>
      <c r="E56" s="95" t="s">
        <v>578</v>
      </c>
      <c r="F56" s="95" t="s">
        <v>579</v>
      </c>
      <c r="G56" s="95" t="s">
        <v>580</v>
      </c>
      <c r="H56" s="95" t="s">
        <v>581</v>
      </c>
      <c r="I56" s="95" t="s">
        <v>582</v>
      </c>
      <c r="J56" s="94" t="s">
        <v>583</v>
      </c>
      <c r="K56" s="133" t="s">
        <v>601</v>
      </c>
      <c r="L56" s="134" t="s">
        <v>585</v>
      </c>
      <c r="M56" s="97" t="s">
        <v>586</v>
      </c>
      <c r="N56" s="95" t="s">
        <v>587</v>
      </c>
      <c r="O56" s="96" t="s">
        <v>588</v>
      </c>
      <c r="P56" s="228" t="s">
        <v>589</v>
      </c>
      <c r="Q56" s="230" t="s">
        <v>872</v>
      </c>
      <c r="R56" s="37"/>
      <c r="S56" s="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</row>
    <row r="57" spans="1:39" ht="14.25" customHeight="1">
      <c r="A57" s="98">
        <v>1</v>
      </c>
      <c r="B57" s="99">
        <v>45252</v>
      </c>
      <c r="C57" s="143"/>
      <c r="D57" s="143" t="s">
        <v>365</v>
      </c>
      <c r="E57" s="98" t="s">
        <v>590</v>
      </c>
      <c r="F57" s="98" t="s">
        <v>882</v>
      </c>
      <c r="G57" s="98">
        <v>2480</v>
      </c>
      <c r="H57" s="98"/>
      <c r="I57" s="98" t="s">
        <v>883</v>
      </c>
      <c r="J57" s="100" t="s">
        <v>591</v>
      </c>
      <c r="K57" s="100"/>
      <c r="L57" s="101"/>
      <c r="M57" s="285"/>
      <c r="N57" s="282"/>
      <c r="O57" s="286"/>
      <c r="P57" s="221">
        <f>VLOOKUP(D57,'MidCap Intra'!$B$11:$C$568,2,0)</f>
        <v>2766.4</v>
      </c>
      <c r="Q57" s="218"/>
      <c r="R57" s="37"/>
      <c r="S57" s="37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</row>
    <row r="58" spans="1:39" ht="14.25" customHeight="1">
      <c r="A58" s="98">
        <v>2</v>
      </c>
      <c r="B58" s="99">
        <v>45261</v>
      </c>
      <c r="C58" s="143"/>
      <c r="D58" s="143" t="s">
        <v>406</v>
      </c>
      <c r="E58" s="98" t="s">
        <v>590</v>
      </c>
      <c r="F58" s="98" t="s">
        <v>887</v>
      </c>
      <c r="G58" s="98">
        <v>477</v>
      </c>
      <c r="H58" s="98"/>
      <c r="I58" s="98" t="s">
        <v>888</v>
      </c>
      <c r="J58" s="100" t="s">
        <v>591</v>
      </c>
      <c r="K58" s="100"/>
      <c r="L58" s="284"/>
      <c r="M58" s="225"/>
      <c r="N58" s="219"/>
      <c r="O58" s="226"/>
      <c r="P58" s="221">
        <f>VLOOKUP(D58,'MidCap Intra'!$B$11:$C$568,2,0)</f>
        <v>566.25</v>
      </c>
      <c r="Q58" s="218"/>
      <c r="R58" s="37"/>
      <c r="S58" s="37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4.25" customHeight="1">
      <c r="A59" s="98">
        <v>3</v>
      </c>
      <c r="B59" s="99">
        <v>45271</v>
      </c>
      <c r="C59" s="143"/>
      <c r="D59" s="143" t="s">
        <v>447</v>
      </c>
      <c r="E59" s="98" t="s">
        <v>590</v>
      </c>
      <c r="F59" s="98" t="s">
        <v>895</v>
      </c>
      <c r="G59" s="98">
        <v>390</v>
      </c>
      <c r="H59" s="98"/>
      <c r="I59" s="98" t="s">
        <v>894</v>
      </c>
      <c r="J59" s="100" t="s">
        <v>591</v>
      </c>
      <c r="K59" s="100"/>
      <c r="L59" s="284"/>
      <c r="M59" s="225"/>
      <c r="N59" s="219"/>
      <c r="O59" s="226"/>
      <c r="P59" s="221">
        <f>VLOOKUP(D59,'MidCap Intra'!$B$11:$C$568,2,0)</f>
        <v>450.5</v>
      </c>
      <c r="Q59" s="218"/>
      <c r="R59" s="37"/>
      <c r="S59" s="37" t="s">
        <v>592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</row>
    <row r="60" spans="1:39" ht="14.25" customHeight="1">
      <c r="A60" s="98"/>
      <c r="B60" s="99"/>
      <c r="C60" s="143"/>
      <c r="D60" s="143"/>
      <c r="E60" s="98"/>
      <c r="F60" s="98"/>
      <c r="G60" s="98"/>
      <c r="H60" s="98"/>
      <c r="I60" s="98"/>
      <c r="J60" s="100"/>
      <c r="K60" s="100"/>
      <c r="L60" s="284"/>
      <c r="M60" s="225"/>
      <c r="N60" s="219"/>
      <c r="O60" s="226"/>
      <c r="P60" s="218"/>
      <c r="Q60" s="218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</row>
    <row r="61" spans="1:39" ht="12.75" customHeight="1">
      <c r="A61" s="98"/>
      <c r="B61" s="99"/>
      <c r="C61" s="143"/>
      <c r="D61" s="143"/>
      <c r="E61" s="98"/>
      <c r="F61" s="98"/>
      <c r="G61" s="98"/>
      <c r="H61" s="98"/>
      <c r="I61" s="98"/>
      <c r="J61" s="100"/>
      <c r="K61" s="100"/>
      <c r="L61" s="284"/>
      <c r="M61" s="287"/>
      <c r="N61" s="219"/>
      <c r="O61" s="219"/>
      <c r="P61" s="218"/>
      <c r="Q61" s="218"/>
      <c r="S61" s="6"/>
      <c r="T61" s="1"/>
      <c r="U61" s="1"/>
      <c r="V61" s="1"/>
      <c r="W61" s="1"/>
      <c r="X61" s="1"/>
      <c r="Y61" s="1"/>
      <c r="Z61" s="1"/>
    </row>
    <row r="62" spans="1:39" ht="12.75" customHeight="1">
      <c r="A62" s="115" t="s">
        <v>594</v>
      </c>
      <c r="B62" s="115"/>
      <c r="C62" s="115"/>
      <c r="D62" s="115"/>
      <c r="E62" s="37"/>
      <c r="F62" s="122" t="s">
        <v>596</v>
      </c>
      <c r="G62" s="55"/>
      <c r="H62" s="55"/>
      <c r="I62" s="55"/>
      <c r="J62" s="6"/>
      <c r="K62" s="135"/>
      <c r="L62" s="136"/>
      <c r="M62" s="6"/>
      <c r="N62" s="105"/>
      <c r="O62" s="151"/>
      <c r="P62" s="1"/>
      <c r="Q62" s="239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 t="s">
        <v>595</v>
      </c>
      <c r="B63" s="115"/>
      <c r="C63" s="115"/>
      <c r="D63" s="115"/>
      <c r="E63" s="6"/>
      <c r="F63" s="122" t="s">
        <v>599</v>
      </c>
      <c r="G63" s="6"/>
      <c r="H63" s="6" t="s">
        <v>616</v>
      </c>
      <c r="I63" s="6"/>
      <c r="J63" s="1"/>
      <c r="K63" s="6"/>
      <c r="L63" s="6"/>
      <c r="M63" s="6"/>
      <c r="N63" s="1"/>
      <c r="O63" s="1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1"/>
      <c r="B64" s="115"/>
      <c r="C64" s="115"/>
      <c r="D64" s="115"/>
      <c r="E64" s="6"/>
      <c r="F64" s="122"/>
      <c r="G64" s="6"/>
      <c r="H64" s="6"/>
      <c r="I64" s="6"/>
      <c r="J64" s="1"/>
      <c r="K64" s="6"/>
      <c r="L64" s="6"/>
      <c r="M64" s="6"/>
      <c r="N64" s="1"/>
      <c r="O64" s="1"/>
      <c r="R64" s="1"/>
      <c r="S64" s="55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21"/>
      <c r="B65" s="115"/>
      <c r="C65" s="115"/>
      <c r="D65" s="115"/>
      <c r="E65" s="6"/>
      <c r="F65" s="122"/>
      <c r="G65" s="55"/>
      <c r="H65" s="37"/>
      <c r="I65" s="55"/>
      <c r="J65" s="6"/>
      <c r="K65" s="135"/>
      <c r="L65" s="136"/>
      <c r="M65" s="6"/>
      <c r="N65" s="105"/>
      <c r="O65" s="137"/>
      <c r="P65" s="1"/>
      <c r="Q65" s="239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21"/>
      <c r="B66" s="115"/>
      <c r="C66" s="115"/>
      <c r="D66" s="115"/>
      <c r="E66" s="6"/>
      <c r="F66" s="122"/>
      <c r="G66" s="55"/>
      <c r="H66" s="37"/>
      <c r="I66" s="55"/>
      <c r="J66" s="6"/>
      <c r="K66" s="135"/>
      <c r="L66" s="136"/>
      <c r="M66" s="6"/>
      <c r="N66" s="105"/>
      <c r="O66" s="137"/>
      <c r="P66" s="1"/>
      <c r="Q66" s="239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21"/>
      <c r="B67" s="115"/>
      <c r="C67" s="115"/>
      <c r="D67" s="115"/>
      <c r="E67" s="6"/>
      <c r="F67" s="122"/>
      <c r="G67" s="55"/>
      <c r="H67" s="37"/>
      <c r="I67" s="55"/>
      <c r="J67" s="6"/>
      <c r="K67" s="135"/>
      <c r="L67" s="136"/>
      <c r="M67" s="6"/>
      <c r="N67" s="105"/>
      <c r="O67" s="137"/>
      <c r="P67" s="1"/>
      <c r="Q67" s="239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21"/>
      <c r="B68" s="115"/>
      <c r="C68" s="115"/>
      <c r="D68" s="115"/>
      <c r="E68" s="6"/>
      <c r="F68" s="122"/>
      <c r="G68" s="55"/>
      <c r="H68" s="37"/>
      <c r="I68" s="55"/>
      <c r="J68" s="6"/>
      <c r="K68" s="135"/>
      <c r="L68" s="136"/>
      <c r="M68" s="6"/>
      <c r="N68" s="105"/>
      <c r="O68" s="137"/>
      <c r="P68" s="1"/>
      <c r="Q68" s="239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21"/>
      <c r="B69" s="115"/>
      <c r="C69" s="115"/>
      <c r="D69" s="115"/>
      <c r="E69" s="6"/>
      <c r="F69" s="122"/>
      <c r="G69" s="55"/>
      <c r="H69" s="37"/>
      <c r="I69" s="55"/>
      <c r="J69" s="6"/>
      <c r="K69" s="135"/>
      <c r="L69" s="136"/>
      <c r="M69" s="6"/>
      <c r="N69" s="105"/>
      <c r="O69" s="137"/>
      <c r="P69" s="1"/>
      <c r="Q69" s="239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21"/>
      <c r="B70" s="115"/>
      <c r="C70" s="115"/>
      <c r="D70" s="115"/>
      <c r="E70" s="6"/>
      <c r="F70" s="122"/>
      <c r="G70" s="55"/>
      <c r="H70" s="37"/>
      <c r="I70" s="55"/>
      <c r="J70" s="6"/>
      <c r="K70" s="135"/>
      <c r="L70" s="136"/>
      <c r="M70" s="6"/>
      <c r="N70" s="105"/>
      <c r="O70" s="137"/>
      <c r="P70" s="1"/>
      <c r="Q70" s="239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55"/>
      <c r="B71" s="104"/>
      <c r="C71" s="104"/>
      <c r="D71" s="37"/>
      <c r="E71" s="55"/>
      <c r="F71" s="55"/>
      <c r="G71" s="55"/>
      <c r="H71" s="37"/>
      <c r="I71" s="55"/>
      <c r="J71" s="6"/>
      <c r="K71" s="135"/>
      <c r="L71" s="136"/>
      <c r="M71" s="6"/>
      <c r="N71" s="105"/>
      <c r="O71" s="137"/>
      <c r="P71" s="1"/>
      <c r="Q71" s="239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38.25" customHeight="1">
      <c r="A72" s="37"/>
      <c r="B72" s="152" t="s">
        <v>617</v>
      </c>
      <c r="C72" s="152"/>
      <c r="D72" s="152"/>
      <c r="E72" s="152"/>
      <c r="F72" s="6"/>
      <c r="G72" s="6"/>
      <c r="H72" s="131"/>
      <c r="I72" s="6"/>
      <c r="J72" s="131"/>
      <c r="K72" s="132"/>
      <c r="L72" s="6"/>
      <c r="M72" s="6"/>
      <c r="N72" s="1"/>
      <c r="O72" s="1"/>
      <c r="P72" s="1"/>
      <c r="Q72" s="239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94" t="s">
        <v>16</v>
      </c>
      <c r="B73" s="95" t="s">
        <v>565</v>
      </c>
      <c r="C73" s="95"/>
      <c r="D73" s="96" t="s">
        <v>577</v>
      </c>
      <c r="E73" s="95" t="s">
        <v>578</v>
      </c>
      <c r="F73" s="95" t="s">
        <v>579</v>
      </c>
      <c r="G73" s="95" t="s">
        <v>618</v>
      </c>
      <c r="H73" s="95" t="s">
        <v>619</v>
      </c>
      <c r="I73" s="95" t="s">
        <v>582</v>
      </c>
      <c r="J73" s="153" t="s">
        <v>583</v>
      </c>
      <c r="K73" s="95" t="s">
        <v>584</v>
      </c>
      <c r="L73" s="95" t="s">
        <v>620</v>
      </c>
      <c r="M73" s="95" t="s">
        <v>587</v>
      </c>
      <c r="N73" s="96" t="s">
        <v>588</v>
      </c>
      <c r="O73" s="1"/>
      <c r="P73" s="1"/>
      <c r="Q73" s="239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1</v>
      </c>
      <c r="B74" s="155">
        <v>41579</v>
      </c>
      <c r="C74" s="155"/>
      <c r="D74" s="156" t="s">
        <v>621</v>
      </c>
      <c r="E74" s="157" t="s">
        <v>590</v>
      </c>
      <c r="F74" s="158">
        <v>82</v>
      </c>
      <c r="G74" s="157" t="s">
        <v>622</v>
      </c>
      <c r="H74" s="157">
        <v>100</v>
      </c>
      <c r="I74" s="159">
        <v>100</v>
      </c>
      <c r="J74" s="160" t="s">
        <v>623</v>
      </c>
      <c r="K74" s="161">
        <f t="shared" ref="K74:K126" si="20">H74-F74</f>
        <v>18</v>
      </c>
      <c r="L74" s="162">
        <f t="shared" ref="L74:L126" si="21">K74/F74</f>
        <v>0.21951219512195122</v>
      </c>
      <c r="M74" s="157" t="s">
        <v>593</v>
      </c>
      <c r="N74" s="163">
        <v>42657</v>
      </c>
      <c r="O74" s="1"/>
      <c r="P74" s="1"/>
      <c r="Q74" s="239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2</v>
      </c>
      <c r="B75" s="155">
        <v>41794</v>
      </c>
      <c r="C75" s="155"/>
      <c r="D75" s="156" t="s">
        <v>624</v>
      </c>
      <c r="E75" s="157" t="s">
        <v>602</v>
      </c>
      <c r="F75" s="158">
        <v>257</v>
      </c>
      <c r="G75" s="157" t="s">
        <v>622</v>
      </c>
      <c r="H75" s="157">
        <v>300</v>
      </c>
      <c r="I75" s="159">
        <v>300</v>
      </c>
      <c r="J75" s="160" t="s">
        <v>623</v>
      </c>
      <c r="K75" s="161">
        <f t="shared" si="20"/>
        <v>43</v>
      </c>
      <c r="L75" s="162">
        <f t="shared" si="21"/>
        <v>0.16731517509727625</v>
      </c>
      <c r="M75" s="157" t="s">
        <v>593</v>
      </c>
      <c r="N75" s="163">
        <v>41822</v>
      </c>
      <c r="O75" s="1"/>
      <c r="P75" s="1"/>
      <c r="Q75" s="239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3</v>
      </c>
      <c r="B76" s="155">
        <v>41828</v>
      </c>
      <c r="C76" s="155"/>
      <c r="D76" s="156" t="s">
        <v>625</v>
      </c>
      <c r="E76" s="157" t="s">
        <v>602</v>
      </c>
      <c r="F76" s="158">
        <v>393</v>
      </c>
      <c r="G76" s="157" t="s">
        <v>622</v>
      </c>
      <c r="H76" s="157">
        <v>468</v>
      </c>
      <c r="I76" s="159">
        <v>468</v>
      </c>
      <c r="J76" s="160" t="s">
        <v>623</v>
      </c>
      <c r="K76" s="161">
        <f t="shared" si="20"/>
        <v>75</v>
      </c>
      <c r="L76" s="162">
        <f t="shared" si="21"/>
        <v>0.19083969465648856</v>
      </c>
      <c r="M76" s="157" t="s">
        <v>593</v>
      </c>
      <c r="N76" s="163">
        <v>41863</v>
      </c>
      <c r="O76" s="1"/>
      <c r="P76" s="1"/>
      <c r="Q76" s="239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4</v>
      </c>
      <c r="B77" s="155">
        <v>41857</v>
      </c>
      <c r="C77" s="155"/>
      <c r="D77" s="156" t="s">
        <v>626</v>
      </c>
      <c r="E77" s="157" t="s">
        <v>602</v>
      </c>
      <c r="F77" s="158">
        <v>205</v>
      </c>
      <c r="G77" s="157" t="s">
        <v>622</v>
      </c>
      <c r="H77" s="157">
        <v>275</v>
      </c>
      <c r="I77" s="159">
        <v>250</v>
      </c>
      <c r="J77" s="160" t="s">
        <v>623</v>
      </c>
      <c r="K77" s="161">
        <f t="shared" si="20"/>
        <v>70</v>
      </c>
      <c r="L77" s="162">
        <f t="shared" si="21"/>
        <v>0.34146341463414637</v>
      </c>
      <c r="M77" s="157" t="s">
        <v>593</v>
      </c>
      <c r="N77" s="163">
        <v>41962</v>
      </c>
      <c r="O77" s="1"/>
      <c r="P77" s="1"/>
      <c r="Q77" s="239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5</v>
      </c>
      <c r="B78" s="155">
        <v>41886</v>
      </c>
      <c r="C78" s="155"/>
      <c r="D78" s="156" t="s">
        <v>627</v>
      </c>
      <c r="E78" s="157" t="s">
        <v>602</v>
      </c>
      <c r="F78" s="158">
        <v>162</v>
      </c>
      <c r="G78" s="157" t="s">
        <v>622</v>
      </c>
      <c r="H78" s="157">
        <v>190</v>
      </c>
      <c r="I78" s="159">
        <v>190</v>
      </c>
      <c r="J78" s="160" t="s">
        <v>623</v>
      </c>
      <c r="K78" s="161">
        <f t="shared" si="20"/>
        <v>28</v>
      </c>
      <c r="L78" s="162">
        <f t="shared" si="21"/>
        <v>0.1728395061728395</v>
      </c>
      <c r="M78" s="157" t="s">
        <v>593</v>
      </c>
      <c r="N78" s="163">
        <v>42006</v>
      </c>
      <c r="O78" s="1"/>
      <c r="P78" s="1"/>
      <c r="Q78" s="239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6</v>
      </c>
      <c r="B79" s="155">
        <v>41886</v>
      </c>
      <c r="C79" s="155"/>
      <c r="D79" s="156" t="s">
        <v>628</v>
      </c>
      <c r="E79" s="157" t="s">
        <v>602</v>
      </c>
      <c r="F79" s="158">
        <v>75</v>
      </c>
      <c r="G79" s="157" t="s">
        <v>622</v>
      </c>
      <c r="H79" s="157">
        <v>91.5</v>
      </c>
      <c r="I79" s="159" t="s">
        <v>615</v>
      </c>
      <c r="J79" s="160" t="s">
        <v>629</v>
      </c>
      <c r="K79" s="161">
        <f t="shared" si="20"/>
        <v>16.5</v>
      </c>
      <c r="L79" s="162">
        <f t="shared" si="21"/>
        <v>0.22</v>
      </c>
      <c r="M79" s="157" t="s">
        <v>593</v>
      </c>
      <c r="N79" s="163">
        <v>41954</v>
      </c>
      <c r="O79" s="1"/>
      <c r="P79" s="1"/>
      <c r="Q79" s="239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7</v>
      </c>
      <c r="B80" s="155">
        <v>41913</v>
      </c>
      <c r="C80" s="155"/>
      <c r="D80" s="156" t="s">
        <v>630</v>
      </c>
      <c r="E80" s="157" t="s">
        <v>602</v>
      </c>
      <c r="F80" s="158">
        <v>850</v>
      </c>
      <c r="G80" s="157" t="s">
        <v>622</v>
      </c>
      <c r="H80" s="157">
        <v>982.5</v>
      </c>
      <c r="I80" s="159">
        <v>1050</v>
      </c>
      <c r="J80" s="160" t="s">
        <v>631</v>
      </c>
      <c r="K80" s="161">
        <f t="shared" si="20"/>
        <v>132.5</v>
      </c>
      <c r="L80" s="162">
        <f t="shared" si="21"/>
        <v>0.15588235294117647</v>
      </c>
      <c r="M80" s="157" t="s">
        <v>593</v>
      </c>
      <c r="N80" s="163">
        <v>42039</v>
      </c>
      <c r="O80" s="1"/>
      <c r="P80" s="1"/>
      <c r="Q80" s="239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8</v>
      </c>
      <c r="B81" s="155">
        <v>41913</v>
      </c>
      <c r="C81" s="155"/>
      <c r="D81" s="156" t="s">
        <v>632</v>
      </c>
      <c r="E81" s="157" t="s">
        <v>602</v>
      </c>
      <c r="F81" s="158">
        <v>475</v>
      </c>
      <c r="G81" s="157" t="s">
        <v>622</v>
      </c>
      <c r="H81" s="157">
        <v>515</v>
      </c>
      <c r="I81" s="159">
        <v>600</v>
      </c>
      <c r="J81" s="160" t="s">
        <v>633</v>
      </c>
      <c r="K81" s="161">
        <f t="shared" si="20"/>
        <v>40</v>
      </c>
      <c r="L81" s="162">
        <f t="shared" si="21"/>
        <v>8.4210526315789472E-2</v>
      </c>
      <c r="M81" s="157" t="s">
        <v>593</v>
      </c>
      <c r="N81" s="163">
        <v>41939</v>
      </c>
      <c r="O81" s="1"/>
      <c r="P81" s="1"/>
      <c r="Q81" s="239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9</v>
      </c>
      <c r="B82" s="155">
        <v>41913</v>
      </c>
      <c r="C82" s="155"/>
      <c r="D82" s="156" t="s">
        <v>634</v>
      </c>
      <c r="E82" s="157" t="s">
        <v>602</v>
      </c>
      <c r="F82" s="158">
        <v>86</v>
      </c>
      <c r="G82" s="157" t="s">
        <v>622</v>
      </c>
      <c r="H82" s="157">
        <v>99</v>
      </c>
      <c r="I82" s="159">
        <v>140</v>
      </c>
      <c r="J82" s="160" t="s">
        <v>635</v>
      </c>
      <c r="K82" s="161">
        <f t="shared" si="20"/>
        <v>13</v>
      </c>
      <c r="L82" s="162">
        <f t="shared" si="21"/>
        <v>0.15116279069767441</v>
      </c>
      <c r="M82" s="157" t="s">
        <v>593</v>
      </c>
      <c r="N82" s="163">
        <v>41939</v>
      </c>
      <c r="O82" s="1"/>
      <c r="P82" s="1"/>
      <c r="Q82" s="239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10</v>
      </c>
      <c r="B83" s="155">
        <v>41926</v>
      </c>
      <c r="C83" s="155"/>
      <c r="D83" s="156" t="s">
        <v>636</v>
      </c>
      <c r="E83" s="157" t="s">
        <v>602</v>
      </c>
      <c r="F83" s="158">
        <v>496.6</v>
      </c>
      <c r="G83" s="157" t="s">
        <v>622</v>
      </c>
      <c r="H83" s="157">
        <v>621</v>
      </c>
      <c r="I83" s="159">
        <v>580</v>
      </c>
      <c r="J83" s="160" t="s">
        <v>623</v>
      </c>
      <c r="K83" s="161">
        <f t="shared" si="20"/>
        <v>124.39999999999998</v>
      </c>
      <c r="L83" s="162">
        <f t="shared" si="21"/>
        <v>0.25050342327829234</v>
      </c>
      <c r="M83" s="157" t="s">
        <v>593</v>
      </c>
      <c r="N83" s="163">
        <v>42605</v>
      </c>
      <c r="O83" s="1"/>
      <c r="P83" s="1"/>
      <c r="Q83" s="239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11</v>
      </c>
      <c r="B84" s="155">
        <v>41926</v>
      </c>
      <c r="C84" s="155"/>
      <c r="D84" s="156" t="s">
        <v>637</v>
      </c>
      <c r="E84" s="157" t="s">
        <v>602</v>
      </c>
      <c r="F84" s="158">
        <v>2481.9</v>
      </c>
      <c r="G84" s="157" t="s">
        <v>622</v>
      </c>
      <c r="H84" s="157">
        <v>2840</v>
      </c>
      <c r="I84" s="159">
        <v>2870</v>
      </c>
      <c r="J84" s="160" t="s">
        <v>638</v>
      </c>
      <c r="K84" s="161">
        <f t="shared" si="20"/>
        <v>358.09999999999991</v>
      </c>
      <c r="L84" s="162">
        <f t="shared" si="21"/>
        <v>0.14428462065353154</v>
      </c>
      <c r="M84" s="157" t="s">
        <v>593</v>
      </c>
      <c r="N84" s="163">
        <v>42017</v>
      </c>
      <c r="O84" s="1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12</v>
      </c>
      <c r="B85" s="155">
        <v>41928</v>
      </c>
      <c r="C85" s="155"/>
      <c r="D85" s="156" t="s">
        <v>639</v>
      </c>
      <c r="E85" s="157" t="s">
        <v>602</v>
      </c>
      <c r="F85" s="158">
        <v>84.5</v>
      </c>
      <c r="G85" s="157" t="s">
        <v>622</v>
      </c>
      <c r="H85" s="157">
        <v>93</v>
      </c>
      <c r="I85" s="159">
        <v>110</v>
      </c>
      <c r="J85" s="160" t="s">
        <v>640</v>
      </c>
      <c r="K85" s="161">
        <f t="shared" si="20"/>
        <v>8.5</v>
      </c>
      <c r="L85" s="162">
        <f t="shared" si="21"/>
        <v>0.10059171597633136</v>
      </c>
      <c r="M85" s="157" t="s">
        <v>593</v>
      </c>
      <c r="N85" s="163">
        <v>41939</v>
      </c>
      <c r="O85" s="1"/>
      <c r="P85" s="1"/>
      <c r="Q85" s="239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13</v>
      </c>
      <c r="B86" s="155">
        <v>41928</v>
      </c>
      <c r="C86" s="155"/>
      <c r="D86" s="156" t="s">
        <v>641</v>
      </c>
      <c r="E86" s="157" t="s">
        <v>602</v>
      </c>
      <c r="F86" s="158">
        <v>401</v>
      </c>
      <c r="G86" s="157" t="s">
        <v>622</v>
      </c>
      <c r="H86" s="157">
        <v>428</v>
      </c>
      <c r="I86" s="159">
        <v>450</v>
      </c>
      <c r="J86" s="160" t="s">
        <v>642</v>
      </c>
      <c r="K86" s="161">
        <f t="shared" si="20"/>
        <v>27</v>
      </c>
      <c r="L86" s="162">
        <f t="shared" si="21"/>
        <v>6.7331670822942641E-2</v>
      </c>
      <c r="M86" s="157" t="s">
        <v>593</v>
      </c>
      <c r="N86" s="163">
        <v>42020</v>
      </c>
      <c r="O86" s="1"/>
      <c r="P86" s="1"/>
      <c r="Q86" s="239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14</v>
      </c>
      <c r="B87" s="155">
        <v>41928</v>
      </c>
      <c r="C87" s="155"/>
      <c r="D87" s="156" t="s">
        <v>643</v>
      </c>
      <c r="E87" s="157" t="s">
        <v>602</v>
      </c>
      <c r="F87" s="158">
        <v>101</v>
      </c>
      <c r="G87" s="157" t="s">
        <v>622</v>
      </c>
      <c r="H87" s="157">
        <v>112</v>
      </c>
      <c r="I87" s="159">
        <v>120</v>
      </c>
      <c r="J87" s="160" t="s">
        <v>644</v>
      </c>
      <c r="K87" s="161">
        <f t="shared" si="20"/>
        <v>11</v>
      </c>
      <c r="L87" s="162">
        <f t="shared" si="21"/>
        <v>0.10891089108910891</v>
      </c>
      <c r="M87" s="157" t="s">
        <v>593</v>
      </c>
      <c r="N87" s="163">
        <v>41939</v>
      </c>
      <c r="O87" s="1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15</v>
      </c>
      <c r="B88" s="155">
        <v>41954</v>
      </c>
      <c r="C88" s="155"/>
      <c r="D88" s="156" t="s">
        <v>645</v>
      </c>
      <c r="E88" s="157" t="s">
        <v>602</v>
      </c>
      <c r="F88" s="158">
        <v>59</v>
      </c>
      <c r="G88" s="157" t="s">
        <v>622</v>
      </c>
      <c r="H88" s="157">
        <v>76</v>
      </c>
      <c r="I88" s="159">
        <v>76</v>
      </c>
      <c r="J88" s="160" t="s">
        <v>623</v>
      </c>
      <c r="K88" s="161">
        <f t="shared" si="20"/>
        <v>17</v>
      </c>
      <c r="L88" s="162">
        <f t="shared" si="21"/>
        <v>0.28813559322033899</v>
      </c>
      <c r="M88" s="157" t="s">
        <v>593</v>
      </c>
      <c r="N88" s="163">
        <v>43032</v>
      </c>
      <c r="O88" s="1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16</v>
      </c>
      <c r="B89" s="155">
        <v>41954</v>
      </c>
      <c r="C89" s="155"/>
      <c r="D89" s="156" t="s">
        <v>634</v>
      </c>
      <c r="E89" s="157" t="s">
        <v>602</v>
      </c>
      <c r="F89" s="158">
        <v>99</v>
      </c>
      <c r="G89" s="157" t="s">
        <v>622</v>
      </c>
      <c r="H89" s="157">
        <v>120</v>
      </c>
      <c r="I89" s="159">
        <v>120</v>
      </c>
      <c r="J89" s="160" t="s">
        <v>611</v>
      </c>
      <c r="K89" s="161">
        <f t="shared" si="20"/>
        <v>21</v>
      </c>
      <c r="L89" s="162">
        <f t="shared" si="21"/>
        <v>0.21212121212121213</v>
      </c>
      <c r="M89" s="157" t="s">
        <v>593</v>
      </c>
      <c r="N89" s="163">
        <v>41960</v>
      </c>
      <c r="O89" s="1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17</v>
      </c>
      <c r="B90" s="155">
        <v>41956</v>
      </c>
      <c r="C90" s="155"/>
      <c r="D90" s="156" t="s">
        <v>646</v>
      </c>
      <c r="E90" s="157" t="s">
        <v>602</v>
      </c>
      <c r="F90" s="158">
        <v>22</v>
      </c>
      <c r="G90" s="157" t="s">
        <v>622</v>
      </c>
      <c r="H90" s="157">
        <v>33.549999999999997</v>
      </c>
      <c r="I90" s="159">
        <v>32</v>
      </c>
      <c r="J90" s="160" t="s">
        <v>647</v>
      </c>
      <c r="K90" s="161">
        <f t="shared" si="20"/>
        <v>11.549999999999997</v>
      </c>
      <c r="L90" s="162">
        <f t="shared" si="21"/>
        <v>0.52499999999999991</v>
      </c>
      <c r="M90" s="157" t="s">
        <v>593</v>
      </c>
      <c r="N90" s="163">
        <v>42188</v>
      </c>
      <c r="O90" s="1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18</v>
      </c>
      <c r="B91" s="155">
        <v>41976</v>
      </c>
      <c r="C91" s="155"/>
      <c r="D91" s="156" t="s">
        <v>648</v>
      </c>
      <c r="E91" s="157" t="s">
        <v>602</v>
      </c>
      <c r="F91" s="158">
        <v>440</v>
      </c>
      <c r="G91" s="157" t="s">
        <v>622</v>
      </c>
      <c r="H91" s="157">
        <v>520</v>
      </c>
      <c r="I91" s="159">
        <v>520</v>
      </c>
      <c r="J91" s="160" t="s">
        <v>649</v>
      </c>
      <c r="K91" s="161">
        <f t="shared" si="20"/>
        <v>80</v>
      </c>
      <c r="L91" s="162">
        <f t="shared" si="21"/>
        <v>0.18181818181818182</v>
      </c>
      <c r="M91" s="157" t="s">
        <v>593</v>
      </c>
      <c r="N91" s="163">
        <v>42208</v>
      </c>
      <c r="O91" s="1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19</v>
      </c>
      <c r="B92" s="155">
        <v>41976</v>
      </c>
      <c r="C92" s="155"/>
      <c r="D92" s="156" t="s">
        <v>650</v>
      </c>
      <c r="E92" s="157" t="s">
        <v>602</v>
      </c>
      <c r="F92" s="158">
        <v>360</v>
      </c>
      <c r="G92" s="157" t="s">
        <v>622</v>
      </c>
      <c r="H92" s="157">
        <v>427</v>
      </c>
      <c r="I92" s="159">
        <v>425</v>
      </c>
      <c r="J92" s="160" t="s">
        <v>651</v>
      </c>
      <c r="K92" s="161">
        <f t="shared" si="20"/>
        <v>67</v>
      </c>
      <c r="L92" s="162">
        <f t="shared" si="21"/>
        <v>0.18611111111111112</v>
      </c>
      <c r="M92" s="157" t="s">
        <v>593</v>
      </c>
      <c r="N92" s="163">
        <v>42058</v>
      </c>
      <c r="O92" s="1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20</v>
      </c>
      <c r="B93" s="155">
        <v>42012</v>
      </c>
      <c r="C93" s="155"/>
      <c r="D93" s="156" t="s">
        <v>652</v>
      </c>
      <c r="E93" s="157" t="s">
        <v>602</v>
      </c>
      <c r="F93" s="158">
        <v>360</v>
      </c>
      <c r="G93" s="157" t="s">
        <v>622</v>
      </c>
      <c r="H93" s="157">
        <v>455</v>
      </c>
      <c r="I93" s="159">
        <v>420</v>
      </c>
      <c r="J93" s="160" t="s">
        <v>653</v>
      </c>
      <c r="K93" s="161">
        <f t="shared" si="20"/>
        <v>95</v>
      </c>
      <c r="L93" s="162">
        <f t="shared" si="21"/>
        <v>0.2638888888888889</v>
      </c>
      <c r="M93" s="157" t="s">
        <v>593</v>
      </c>
      <c r="N93" s="163">
        <v>42024</v>
      </c>
      <c r="O93" s="1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21</v>
      </c>
      <c r="B94" s="155">
        <v>42012</v>
      </c>
      <c r="C94" s="155"/>
      <c r="D94" s="156" t="s">
        <v>654</v>
      </c>
      <c r="E94" s="157" t="s">
        <v>602</v>
      </c>
      <c r="F94" s="158">
        <v>130</v>
      </c>
      <c r="G94" s="157"/>
      <c r="H94" s="157">
        <v>175.5</v>
      </c>
      <c r="I94" s="159">
        <v>165</v>
      </c>
      <c r="J94" s="160" t="s">
        <v>655</v>
      </c>
      <c r="K94" s="161">
        <f t="shared" si="20"/>
        <v>45.5</v>
      </c>
      <c r="L94" s="162">
        <f t="shared" si="21"/>
        <v>0.35</v>
      </c>
      <c r="M94" s="157" t="s">
        <v>593</v>
      </c>
      <c r="N94" s="163">
        <v>43088</v>
      </c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22</v>
      </c>
      <c r="B95" s="155">
        <v>42040</v>
      </c>
      <c r="C95" s="155"/>
      <c r="D95" s="156" t="s">
        <v>403</v>
      </c>
      <c r="E95" s="157" t="s">
        <v>590</v>
      </c>
      <c r="F95" s="158">
        <v>98</v>
      </c>
      <c r="G95" s="157"/>
      <c r="H95" s="157">
        <v>120</v>
      </c>
      <c r="I95" s="159">
        <v>120</v>
      </c>
      <c r="J95" s="160" t="s">
        <v>623</v>
      </c>
      <c r="K95" s="161">
        <f t="shared" si="20"/>
        <v>22</v>
      </c>
      <c r="L95" s="162">
        <f t="shared" si="21"/>
        <v>0.22448979591836735</v>
      </c>
      <c r="M95" s="157" t="s">
        <v>593</v>
      </c>
      <c r="N95" s="163">
        <v>42753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23</v>
      </c>
      <c r="B96" s="155">
        <v>42040</v>
      </c>
      <c r="C96" s="155"/>
      <c r="D96" s="156" t="s">
        <v>656</v>
      </c>
      <c r="E96" s="157" t="s">
        <v>590</v>
      </c>
      <c r="F96" s="158">
        <v>196</v>
      </c>
      <c r="G96" s="157"/>
      <c r="H96" s="157">
        <v>262</v>
      </c>
      <c r="I96" s="159">
        <v>255</v>
      </c>
      <c r="J96" s="160" t="s">
        <v>623</v>
      </c>
      <c r="K96" s="161">
        <f t="shared" si="20"/>
        <v>66</v>
      </c>
      <c r="L96" s="162">
        <f t="shared" si="21"/>
        <v>0.33673469387755101</v>
      </c>
      <c r="M96" s="157" t="s">
        <v>593</v>
      </c>
      <c r="N96" s="163">
        <v>42599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64">
        <v>24</v>
      </c>
      <c r="B97" s="165">
        <v>42067</v>
      </c>
      <c r="C97" s="165"/>
      <c r="D97" s="166" t="s">
        <v>402</v>
      </c>
      <c r="E97" s="167" t="s">
        <v>590</v>
      </c>
      <c r="F97" s="168">
        <v>235</v>
      </c>
      <c r="G97" s="168"/>
      <c r="H97" s="169">
        <v>77</v>
      </c>
      <c r="I97" s="169" t="s">
        <v>657</v>
      </c>
      <c r="J97" s="170" t="s">
        <v>658</v>
      </c>
      <c r="K97" s="171">
        <f t="shared" si="20"/>
        <v>-158</v>
      </c>
      <c r="L97" s="172">
        <f t="shared" si="21"/>
        <v>-0.67234042553191486</v>
      </c>
      <c r="M97" s="168" t="s">
        <v>603</v>
      </c>
      <c r="N97" s="165">
        <v>43522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25</v>
      </c>
      <c r="B98" s="155">
        <v>42067</v>
      </c>
      <c r="C98" s="155"/>
      <c r="D98" s="156" t="s">
        <v>659</v>
      </c>
      <c r="E98" s="157" t="s">
        <v>590</v>
      </c>
      <c r="F98" s="158">
        <v>185</v>
      </c>
      <c r="G98" s="157"/>
      <c r="H98" s="157">
        <v>224</v>
      </c>
      <c r="I98" s="159" t="s">
        <v>660</v>
      </c>
      <c r="J98" s="160" t="s">
        <v>623</v>
      </c>
      <c r="K98" s="161">
        <f t="shared" si="20"/>
        <v>39</v>
      </c>
      <c r="L98" s="162">
        <f t="shared" si="21"/>
        <v>0.21081081081081082</v>
      </c>
      <c r="M98" s="157" t="s">
        <v>593</v>
      </c>
      <c r="N98" s="163">
        <v>42647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64">
        <v>26</v>
      </c>
      <c r="B99" s="165">
        <v>42090</v>
      </c>
      <c r="C99" s="165"/>
      <c r="D99" s="173" t="s">
        <v>661</v>
      </c>
      <c r="E99" s="168" t="s">
        <v>590</v>
      </c>
      <c r="F99" s="168">
        <v>49.5</v>
      </c>
      <c r="G99" s="169"/>
      <c r="H99" s="169">
        <v>15.85</v>
      </c>
      <c r="I99" s="169">
        <v>67</v>
      </c>
      <c r="J99" s="170" t="s">
        <v>662</v>
      </c>
      <c r="K99" s="169">
        <f t="shared" si="20"/>
        <v>-33.65</v>
      </c>
      <c r="L99" s="174">
        <f t="shared" si="21"/>
        <v>-0.67979797979797973</v>
      </c>
      <c r="M99" s="168" t="s">
        <v>603</v>
      </c>
      <c r="N99" s="175">
        <v>43627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27</v>
      </c>
      <c r="B100" s="155">
        <v>42093</v>
      </c>
      <c r="C100" s="155"/>
      <c r="D100" s="156" t="s">
        <v>663</v>
      </c>
      <c r="E100" s="157" t="s">
        <v>590</v>
      </c>
      <c r="F100" s="158">
        <v>183.5</v>
      </c>
      <c r="G100" s="157"/>
      <c r="H100" s="157">
        <v>219</v>
      </c>
      <c r="I100" s="159">
        <v>218</v>
      </c>
      <c r="J100" s="160" t="s">
        <v>664</v>
      </c>
      <c r="K100" s="161">
        <f t="shared" si="20"/>
        <v>35.5</v>
      </c>
      <c r="L100" s="162">
        <f t="shared" si="21"/>
        <v>0.19346049046321526</v>
      </c>
      <c r="M100" s="157" t="s">
        <v>593</v>
      </c>
      <c r="N100" s="163">
        <v>42103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28</v>
      </c>
      <c r="B101" s="155">
        <v>42114</v>
      </c>
      <c r="C101" s="155"/>
      <c r="D101" s="156" t="s">
        <v>665</v>
      </c>
      <c r="E101" s="157" t="s">
        <v>590</v>
      </c>
      <c r="F101" s="158">
        <f>(227+237)/2</f>
        <v>232</v>
      </c>
      <c r="G101" s="157"/>
      <c r="H101" s="157">
        <v>298</v>
      </c>
      <c r="I101" s="159">
        <v>298</v>
      </c>
      <c r="J101" s="160" t="s">
        <v>623</v>
      </c>
      <c r="K101" s="161">
        <f t="shared" si="20"/>
        <v>66</v>
      </c>
      <c r="L101" s="162">
        <f t="shared" si="21"/>
        <v>0.28448275862068967</v>
      </c>
      <c r="M101" s="157" t="s">
        <v>593</v>
      </c>
      <c r="N101" s="163">
        <v>42823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29</v>
      </c>
      <c r="B102" s="155">
        <v>42128</v>
      </c>
      <c r="C102" s="155"/>
      <c r="D102" s="156" t="s">
        <v>666</v>
      </c>
      <c r="E102" s="157" t="s">
        <v>602</v>
      </c>
      <c r="F102" s="158">
        <v>385</v>
      </c>
      <c r="G102" s="157"/>
      <c r="H102" s="157">
        <f>212.5+331</f>
        <v>543.5</v>
      </c>
      <c r="I102" s="159">
        <v>510</v>
      </c>
      <c r="J102" s="160" t="s">
        <v>667</v>
      </c>
      <c r="K102" s="161">
        <f t="shared" si="20"/>
        <v>158.5</v>
      </c>
      <c r="L102" s="162">
        <f t="shared" si="21"/>
        <v>0.41168831168831171</v>
      </c>
      <c r="M102" s="157" t="s">
        <v>593</v>
      </c>
      <c r="N102" s="163">
        <v>42235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30</v>
      </c>
      <c r="B103" s="155">
        <v>42128</v>
      </c>
      <c r="C103" s="155"/>
      <c r="D103" s="156" t="s">
        <v>668</v>
      </c>
      <c r="E103" s="157" t="s">
        <v>602</v>
      </c>
      <c r="F103" s="158">
        <v>115.5</v>
      </c>
      <c r="G103" s="157"/>
      <c r="H103" s="157">
        <v>146</v>
      </c>
      <c r="I103" s="159">
        <v>142</v>
      </c>
      <c r="J103" s="160" t="s">
        <v>669</v>
      </c>
      <c r="K103" s="161">
        <f t="shared" si="20"/>
        <v>30.5</v>
      </c>
      <c r="L103" s="162">
        <f t="shared" si="21"/>
        <v>0.26406926406926406</v>
      </c>
      <c r="M103" s="157" t="s">
        <v>593</v>
      </c>
      <c r="N103" s="163">
        <v>42202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31</v>
      </c>
      <c r="B104" s="155">
        <v>42151</v>
      </c>
      <c r="C104" s="155"/>
      <c r="D104" s="156" t="s">
        <v>540</v>
      </c>
      <c r="E104" s="157" t="s">
        <v>602</v>
      </c>
      <c r="F104" s="158">
        <v>237.5</v>
      </c>
      <c r="G104" s="157"/>
      <c r="H104" s="157">
        <v>279.5</v>
      </c>
      <c r="I104" s="159">
        <v>278</v>
      </c>
      <c r="J104" s="160" t="s">
        <v>623</v>
      </c>
      <c r="K104" s="161">
        <f t="shared" si="20"/>
        <v>42</v>
      </c>
      <c r="L104" s="162">
        <f t="shared" si="21"/>
        <v>0.17684210526315788</v>
      </c>
      <c r="M104" s="157" t="s">
        <v>593</v>
      </c>
      <c r="N104" s="163">
        <v>42222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32</v>
      </c>
      <c r="B105" s="155">
        <v>42174</v>
      </c>
      <c r="C105" s="155"/>
      <c r="D105" s="156" t="s">
        <v>641</v>
      </c>
      <c r="E105" s="157" t="s">
        <v>590</v>
      </c>
      <c r="F105" s="158">
        <v>340</v>
      </c>
      <c r="G105" s="157"/>
      <c r="H105" s="157">
        <v>448</v>
      </c>
      <c r="I105" s="159">
        <v>448</v>
      </c>
      <c r="J105" s="160" t="s">
        <v>623</v>
      </c>
      <c r="K105" s="161">
        <f t="shared" si="20"/>
        <v>108</v>
      </c>
      <c r="L105" s="162">
        <f t="shared" si="21"/>
        <v>0.31764705882352939</v>
      </c>
      <c r="M105" s="157" t="s">
        <v>593</v>
      </c>
      <c r="N105" s="163">
        <v>43018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33</v>
      </c>
      <c r="B106" s="155">
        <v>42191</v>
      </c>
      <c r="C106" s="155"/>
      <c r="D106" s="156" t="s">
        <v>670</v>
      </c>
      <c r="E106" s="157" t="s">
        <v>590</v>
      </c>
      <c r="F106" s="158">
        <v>390</v>
      </c>
      <c r="G106" s="157"/>
      <c r="H106" s="157">
        <v>460</v>
      </c>
      <c r="I106" s="159">
        <v>460</v>
      </c>
      <c r="J106" s="160" t="s">
        <v>623</v>
      </c>
      <c r="K106" s="161">
        <f t="shared" si="20"/>
        <v>70</v>
      </c>
      <c r="L106" s="162">
        <f t="shared" si="21"/>
        <v>0.17948717948717949</v>
      </c>
      <c r="M106" s="157" t="s">
        <v>593</v>
      </c>
      <c r="N106" s="163">
        <v>42478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64">
        <v>34</v>
      </c>
      <c r="B107" s="165">
        <v>42195</v>
      </c>
      <c r="C107" s="165"/>
      <c r="D107" s="166" t="s">
        <v>671</v>
      </c>
      <c r="E107" s="167" t="s">
        <v>590</v>
      </c>
      <c r="F107" s="168">
        <v>122.5</v>
      </c>
      <c r="G107" s="168"/>
      <c r="H107" s="169">
        <v>61</v>
      </c>
      <c r="I107" s="169">
        <v>172</v>
      </c>
      <c r="J107" s="170" t="s">
        <v>672</v>
      </c>
      <c r="K107" s="171">
        <f t="shared" si="20"/>
        <v>-61.5</v>
      </c>
      <c r="L107" s="172">
        <f t="shared" si="21"/>
        <v>-0.50204081632653064</v>
      </c>
      <c r="M107" s="168" t="s">
        <v>603</v>
      </c>
      <c r="N107" s="165">
        <v>43333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35</v>
      </c>
      <c r="B108" s="155">
        <v>42219</v>
      </c>
      <c r="C108" s="155"/>
      <c r="D108" s="156" t="s">
        <v>673</v>
      </c>
      <c r="E108" s="157" t="s">
        <v>590</v>
      </c>
      <c r="F108" s="158">
        <v>297.5</v>
      </c>
      <c r="G108" s="157"/>
      <c r="H108" s="157">
        <v>350</v>
      </c>
      <c r="I108" s="159">
        <v>360</v>
      </c>
      <c r="J108" s="160" t="s">
        <v>674</v>
      </c>
      <c r="K108" s="161">
        <f t="shared" si="20"/>
        <v>52.5</v>
      </c>
      <c r="L108" s="162">
        <f t="shared" si="21"/>
        <v>0.17647058823529413</v>
      </c>
      <c r="M108" s="157" t="s">
        <v>593</v>
      </c>
      <c r="N108" s="163">
        <v>42232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36</v>
      </c>
      <c r="B109" s="155">
        <v>42219</v>
      </c>
      <c r="C109" s="155"/>
      <c r="D109" s="156" t="s">
        <v>675</v>
      </c>
      <c r="E109" s="157" t="s">
        <v>590</v>
      </c>
      <c r="F109" s="158">
        <v>115.5</v>
      </c>
      <c r="G109" s="157"/>
      <c r="H109" s="157">
        <v>149</v>
      </c>
      <c r="I109" s="159">
        <v>140</v>
      </c>
      <c r="J109" s="160" t="s">
        <v>676</v>
      </c>
      <c r="K109" s="161">
        <f t="shared" si="20"/>
        <v>33.5</v>
      </c>
      <c r="L109" s="162">
        <f t="shared" si="21"/>
        <v>0.29004329004329005</v>
      </c>
      <c r="M109" s="157" t="s">
        <v>593</v>
      </c>
      <c r="N109" s="163">
        <v>42740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37</v>
      </c>
      <c r="B110" s="155">
        <v>42251</v>
      </c>
      <c r="C110" s="155"/>
      <c r="D110" s="156" t="s">
        <v>540</v>
      </c>
      <c r="E110" s="157" t="s">
        <v>590</v>
      </c>
      <c r="F110" s="158">
        <v>226</v>
      </c>
      <c r="G110" s="157"/>
      <c r="H110" s="157">
        <v>292</v>
      </c>
      <c r="I110" s="159">
        <v>292</v>
      </c>
      <c r="J110" s="160" t="s">
        <v>677</v>
      </c>
      <c r="K110" s="161">
        <f t="shared" si="20"/>
        <v>66</v>
      </c>
      <c r="L110" s="162">
        <f t="shared" si="21"/>
        <v>0.29203539823008851</v>
      </c>
      <c r="M110" s="157" t="s">
        <v>593</v>
      </c>
      <c r="N110" s="163">
        <v>42286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38</v>
      </c>
      <c r="B111" s="155">
        <v>42254</v>
      </c>
      <c r="C111" s="155"/>
      <c r="D111" s="156" t="s">
        <v>665</v>
      </c>
      <c r="E111" s="157" t="s">
        <v>590</v>
      </c>
      <c r="F111" s="158">
        <v>232.5</v>
      </c>
      <c r="G111" s="157"/>
      <c r="H111" s="157">
        <v>312.5</v>
      </c>
      <c r="I111" s="159">
        <v>310</v>
      </c>
      <c r="J111" s="160" t="s">
        <v>623</v>
      </c>
      <c r="K111" s="161">
        <f t="shared" si="20"/>
        <v>80</v>
      </c>
      <c r="L111" s="162">
        <f t="shared" si="21"/>
        <v>0.34408602150537637</v>
      </c>
      <c r="M111" s="157" t="s">
        <v>593</v>
      </c>
      <c r="N111" s="163">
        <v>42823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39</v>
      </c>
      <c r="B112" s="155">
        <v>42268</v>
      </c>
      <c r="C112" s="155"/>
      <c r="D112" s="156" t="s">
        <v>678</v>
      </c>
      <c r="E112" s="157" t="s">
        <v>590</v>
      </c>
      <c r="F112" s="158">
        <v>196.5</v>
      </c>
      <c r="G112" s="157"/>
      <c r="H112" s="157">
        <v>238</v>
      </c>
      <c r="I112" s="159">
        <v>238</v>
      </c>
      <c r="J112" s="160" t="s">
        <v>677</v>
      </c>
      <c r="K112" s="161">
        <f t="shared" si="20"/>
        <v>41.5</v>
      </c>
      <c r="L112" s="162">
        <f t="shared" si="21"/>
        <v>0.21119592875318066</v>
      </c>
      <c r="M112" s="157" t="s">
        <v>593</v>
      </c>
      <c r="N112" s="163">
        <v>42291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40</v>
      </c>
      <c r="B113" s="155">
        <v>42271</v>
      </c>
      <c r="C113" s="155"/>
      <c r="D113" s="156" t="s">
        <v>621</v>
      </c>
      <c r="E113" s="157" t="s">
        <v>590</v>
      </c>
      <c r="F113" s="158">
        <v>65</v>
      </c>
      <c r="G113" s="157"/>
      <c r="H113" s="157">
        <v>82</v>
      </c>
      <c r="I113" s="159">
        <v>82</v>
      </c>
      <c r="J113" s="160" t="s">
        <v>677</v>
      </c>
      <c r="K113" s="161">
        <f t="shared" si="20"/>
        <v>17</v>
      </c>
      <c r="L113" s="162">
        <f t="shared" si="21"/>
        <v>0.26153846153846155</v>
      </c>
      <c r="M113" s="157" t="s">
        <v>593</v>
      </c>
      <c r="N113" s="163">
        <v>42578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41</v>
      </c>
      <c r="B114" s="155">
        <v>42291</v>
      </c>
      <c r="C114" s="155"/>
      <c r="D114" s="156" t="s">
        <v>679</v>
      </c>
      <c r="E114" s="157" t="s">
        <v>590</v>
      </c>
      <c r="F114" s="158">
        <v>144</v>
      </c>
      <c r="G114" s="157"/>
      <c r="H114" s="157">
        <v>182.5</v>
      </c>
      <c r="I114" s="159">
        <v>181</v>
      </c>
      <c r="J114" s="160" t="s">
        <v>677</v>
      </c>
      <c r="K114" s="161">
        <f t="shared" si="20"/>
        <v>38.5</v>
      </c>
      <c r="L114" s="162">
        <f t="shared" si="21"/>
        <v>0.2673611111111111</v>
      </c>
      <c r="M114" s="157" t="s">
        <v>593</v>
      </c>
      <c r="N114" s="163">
        <v>42817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42</v>
      </c>
      <c r="B115" s="155">
        <v>42291</v>
      </c>
      <c r="C115" s="155"/>
      <c r="D115" s="156" t="s">
        <v>680</v>
      </c>
      <c r="E115" s="157" t="s">
        <v>590</v>
      </c>
      <c r="F115" s="158">
        <v>264</v>
      </c>
      <c r="G115" s="157"/>
      <c r="H115" s="157">
        <v>311</v>
      </c>
      <c r="I115" s="159">
        <v>311</v>
      </c>
      <c r="J115" s="160" t="s">
        <v>677</v>
      </c>
      <c r="K115" s="161">
        <f t="shared" si="20"/>
        <v>47</v>
      </c>
      <c r="L115" s="162">
        <f t="shared" si="21"/>
        <v>0.17803030303030304</v>
      </c>
      <c r="M115" s="157" t="s">
        <v>593</v>
      </c>
      <c r="N115" s="163">
        <v>42604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43</v>
      </c>
      <c r="B116" s="155">
        <v>42318</v>
      </c>
      <c r="C116" s="155"/>
      <c r="D116" s="156" t="s">
        <v>681</v>
      </c>
      <c r="E116" s="157" t="s">
        <v>602</v>
      </c>
      <c r="F116" s="158">
        <v>549.5</v>
      </c>
      <c r="G116" s="157"/>
      <c r="H116" s="157">
        <v>630</v>
      </c>
      <c r="I116" s="159">
        <v>630</v>
      </c>
      <c r="J116" s="160" t="s">
        <v>677</v>
      </c>
      <c r="K116" s="161">
        <f t="shared" si="20"/>
        <v>80.5</v>
      </c>
      <c r="L116" s="162">
        <f t="shared" si="21"/>
        <v>0.1464968152866242</v>
      </c>
      <c r="M116" s="157" t="s">
        <v>593</v>
      </c>
      <c r="N116" s="163">
        <v>42419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44</v>
      </c>
      <c r="B117" s="155">
        <v>42342</v>
      </c>
      <c r="C117" s="155"/>
      <c r="D117" s="156" t="s">
        <v>682</v>
      </c>
      <c r="E117" s="157" t="s">
        <v>590</v>
      </c>
      <c r="F117" s="158">
        <v>1027.5</v>
      </c>
      <c r="G117" s="157"/>
      <c r="H117" s="157">
        <v>1315</v>
      </c>
      <c r="I117" s="159">
        <v>1250</v>
      </c>
      <c r="J117" s="160" t="s">
        <v>677</v>
      </c>
      <c r="K117" s="161">
        <f t="shared" si="20"/>
        <v>287.5</v>
      </c>
      <c r="L117" s="162">
        <f t="shared" si="21"/>
        <v>0.27980535279805352</v>
      </c>
      <c r="M117" s="157" t="s">
        <v>593</v>
      </c>
      <c r="N117" s="163">
        <v>43244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45</v>
      </c>
      <c r="B118" s="155">
        <v>42367</v>
      </c>
      <c r="C118" s="155"/>
      <c r="D118" s="156" t="s">
        <v>683</v>
      </c>
      <c r="E118" s="157" t="s">
        <v>590</v>
      </c>
      <c r="F118" s="158">
        <v>465</v>
      </c>
      <c r="G118" s="157"/>
      <c r="H118" s="157">
        <v>540</v>
      </c>
      <c r="I118" s="159">
        <v>540</v>
      </c>
      <c r="J118" s="160" t="s">
        <v>677</v>
      </c>
      <c r="K118" s="161">
        <f t="shared" si="20"/>
        <v>75</v>
      </c>
      <c r="L118" s="162">
        <f t="shared" si="21"/>
        <v>0.16129032258064516</v>
      </c>
      <c r="M118" s="157" t="s">
        <v>593</v>
      </c>
      <c r="N118" s="163">
        <v>42530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46</v>
      </c>
      <c r="B119" s="155">
        <v>42380</v>
      </c>
      <c r="C119" s="155"/>
      <c r="D119" s="156" t="s">
        <v>403</v>
      </c>
      <c r="E119" s="157" t="s">
        <v>602</v>
      </c>
      <c r="F119" s="158">
        <v>81</v>
      </c>
      <c r="G119" s="157"/>
      <c r="H119" s="157">
        <v>110</v>
      </c>
      <c r="I119" s="159">
        <v>110</v>
      </c>
      <c r="J119" s="160" t="s">
        <v>677</v>
      </c>
      <c r="K119" s="161">
        <f t="shared" si="20"/>
        <v>29</v>
      </c>
      <c r="L119" s="162">
        <f t="shared" si="21"/>
        <v>0.35802469135802467</v>
      </c>
      <c r="M119" s="157" t="s">
        <v>593</v>
      </c>
      <c r="N119" s="163">
        <v>42745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47</v>
      </c>
      <c r="B120" s="155">
        <v>42382</v>
      </c>
      <c r="C120" s="155"/>
      <c r="D120" s="156" t="s">
        <v>684</v>
      </c>
      <c r="E120" s="157" t="s">
        <v>602</v>
      </c>
      <c r="F120" s="158">
        <v>417.5</v>
      </c>
      <c r="G120" s="157"/>
      <c r="H120" s="157">
        <v>547</v>
      </c>
      <c r="I120" s="159">
        <v>535</v>
      </c>
      <c r="J120" s="160" t="s">
        <v>677</v>
      </c>
      <c r="K120" s="161">
        <f t="shared" si="20"/>
        <v>129.5</v>
      </c>
      <c r="L120" s="162">
        <f t="shared" si="21"/>
        <v>0.31017964071856285</v>
      </c>
      <c r="M120" s="157" t="s">
        <v>593</v>
      </c>
      <c r="N120" s="163">
        <v>42578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48</v>
      </c>
      <c r="B121" s="155">
        <v>42408</v>
      </c>
      <c r="C121" s="155"/>
      <c r="D121" s="156" t="s">
        <v>685</v>
      </c>
      <c r="E121" s="157" t="s">
        <v>590</v>
      </c>
      <c r="F121" s="158">
        <v>650</v>
      </c>
      <c r="G121" s="157"/>
      <c r="H121" s="157">
        <v>800</v>
      </c>
      <c r="I121" s="159">
        <v>800</v>
      </c>
      <c r="J121" s="160" t="s">
        <v>677</v>
      </c>
      <c r="K121" s="161">
        <f t="shared" si="20"/>
        <v>150</v>
      </c>
      <c r="L121" s="162">
        <f t="shared" si="21"/>
        <v>0.23076923076923078</v>
      </c>
      <c r="M121" s="157" t="s">
        <v>593</v>
      </c>
      <c r="N121" s="163">
        <v>43154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49</v>
      </c>
      <c r="B122" s="155">
        <v>42433</v>
      </c>
      <c r="C122" s="155"/>
      <c r="D122" s="156" t="s">
        <v>237</v>
      </c>
      <c r="E122" s="157" t="s">
        <v>590</v>
      </c>
      <c r="F122" s="158">
        <v>437.5</v>
      </c>
      <c r="G122" s="157"/>
      <c r="H122" s="157">
        <v>504.5</v>
      </c>
      <c r="I122" s="159">
        <v>522</v>
      </c>
      <c r="J122" s="160" t="s">
        <v>686</v>
      </c>
      <c r="K122" s="161">
        <f t="shared" si="20"/>
        <v>67</v>
      </c>
      <c r="L122" s="162">
        <f t="shared" si="21"/>
        <v>0.15314285714285714</v>
      </c>
      <c r="M122" s="157" t="s">
        <v>593</v>
      </c>
      <c r="N122" s="163">
        <v>42480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50</v>
      </c>
      <c r="B123" s="155">
        <v>42438</v>
      </c>
      <c r="C123" s="155"/>
      <c r="D123" s="156" t="s">
        <v>687</v>
      </c>
      <c r="E123" s="157" t="s">
        <v>590</v>
      </c>
      <c r="F123" s="158">
        <v>189.5</v>
      </c>
      <c r="G123" s="157"/>
      <c r="H123" s="157">
        <v>218</v>
      </c>
      <c r="I123" s="159">
        <v>218</v>
      </c>
      <c r="J123" s="160" t="s">
        <v>677</v>
      </c>
      <c r="K123" s="161">
        <f t="shared" si="20"/>
        <v>28.5</v>
      </c>
      <c r="L123" s="162">
        <f t="shared" si="21"/>
        <v>0.15039577836411611</v>
      </c>
      <c r="M123" s="157" t="s">
        <v>593</v>
      </c>
      <c r="N123" s="163">
        <v>43034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64">
        <v>51</v>
      </c>
      <c r="B124" s="165">
        <v>42471</v>
      </c>
      <c r="C124" s="165"/>
      <c r="D124" s="173" t="s">
        <v>688</v>
      </c>
      <c r="E124" s="168" t="s">
        <v>590</v>
      </c>
      <c r="F124" s="168">
        <v>36.5</v>
      </c>
      <c r="G124" s="169"/>
      <c r="H124" s="169">
        <v>15.85</v>
      </c>
      <c r="I124" s="169">
        <v>60</v>
      </c>
      <c r="J124" s="170" t="s">
        <v>689</v>
      </c>
      <c r="K124" s="171">
        <f t="shared" si="20"/>
        <v>-20.65</v>
      </c>
      <c r="L124" s="172">
        <f t="shared" si="21"/>
        <v>-0.5657534246575342</v>
      </c>
      <c r="M124" s="168" t="s">
        <v>603</v>
      </c>
      <c r="N124" s="176">
        <v>43627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52</v>
      </c>
      <c r="B125" s="155">
        <v>42472</v>
      </c>
      <c r="C125" s="155"/>
      <c r="D125" s="156" t="s">
        <v>690</v>
      </c>
      <c r="E125" s="157" t="s">
        <v>590</v>
      </c>
      <c r="F125" s="158">
        <v>93</v>
      </c>
      <c r="G125" s="157"/>
      <c r="H125" s="157">
        <v>149</v>
      </c>
      <c r="I125" s="159">
        <v>140</v>
      </c>
      <c r="J125" s="160" t="s">
        <v>691</v>
      </c>
      <c r="K125" s="161">
        <f t="shared" si="20"/>
        <v>56</v>
      </c>
      <c r="L125" s="162">
        <f t="shared" si="21"/>
        <v>0.60215053763440862</v>
      </c>
      <c r="M125" s="157" t="s">
        <v>593</v>
      </c>
      <c r="N125" s="163">
        <v>42740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53</v>
      </c>
      <c r="B126" s="155">
        <v>42472</v>
      </c>
      <c r="C126" s="155"/>
      <c r="D126" s="156" t="s">
        <v>692</v>
      </c>
      <c r="E126" s="157" t="s">
        <v>590</v>
      </c>
      <c r="F126" s="158">
        <v>130</v>
      </c>
      <c r="G126" s="157"/>
      <c r="H126" s="157">
        <v>150</v>
      </c>
      <c r="I126" s="159" t="s">
        <v>693</v>
      </c>
      <c r="J126" s="160" t="s">
        <v>677</v>
      </c>
      <c r="K126" s="161">
        <f t="shared" si="20"/>
        <v>20</v>
      </c>
      <c r="L126" s="162">
        <f t="shared" si="21"/>
        <v>0.15384615384615385</v>
      </c>
      <c r="M126" s="157" t="s">
        <v>593</v>
      </c>
      <c r="N126" s="163">
        <v>42564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54</v>
      </c>
      <c r="B127" s="155">
        <v>42473</v>
      </c>
      <c r="C127" s="155"/>
      <c r="D127" s="156" t="s">
        <v>694</v>
      </c>
      <c r="E127" s="157" t="s">
        <v>590</v>
      </c>
      <c r="F127" s="158">
        <v>196</v>
      </c>
      <c r="G127" s="157"/>
      <c r="H127" s="157">
        <v>299</v>
      </c>
      <c r="I127" s="159">
        <v>299</v>
      </c>
      <c r="J127" s="160" t="s">
        <v>677</v>
      </c>
      <c r="K127" s="161">
        <v>103</v>
      </c>
      <c r="L127" s="162">
        <v>0.52551020408163296</v>
      </c>
      <c r="M127" s="157" t="s">
        <v>593</v>
      </c>
      <c r="N127" s="163">
        <v>42620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55</v>
      </c>
      <c r="B128" s="155">
        <v>42473</v>
      </c>
      <c r="C128" s="155"/>
      <c r="D128" s="156" t="s">
        <v>695</v>
      </c>
      <c r="E128" s="157" t="s">
        <v>590</v>
      </c>
      <c r="F128" s="158">
        <v>88</v>
      </c>
      <c r="G128" s="157"/>
      <c r="H128" s="157">
        <v>103</v>
      </c>
      <c r="I128" s="159">
        <v>103</v>
      </c>
      <c r="J128" s="160" t="s">
        <v>677</v>
      </c>
      <c r="K128" s="161">
        <v>15</v>
      </c>
      <c r="L128" s="162">
        <v>0.170454545454545</v>
      </c>
      <c r="M128" s="157" t="s">
        <v>593</v>
      </c>
      <c r="N128" s="163">
        <v>42530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56</v>
      </c>
      <c r="B129" s="155">
        <v>42492</v>
      </c>
      <c r="C129" s="155"/>
      <c r="D129" s="156" t="s">
        <v>696</v>
      </c>
      <c r="E129" s="157" t="s">
        <v>590</v>
      </c>
      <c r="F129" s="158">
        <v>127.5</v>
      </c>
      <c r="G129" s="157"/>
      <c r="H129" s="157">
        <v>148</v>
      </c>
      <c r="I129" s="159" t="s">
        <v>697</v>
      </c>
      <c r="J129" s="160" t="s">
        <v>677</v>
      </c>
      <c r="K129" s="161">
        <f t="shared" ref="K129:K133" si="22">H129-F129</f>
        <v>20.5</v>
      </c>
      <c r="L129" s="162">
        <f t="shared" ref="L129:L133" si="23">K129/F129</f>
        <v>0.16078431372549021</v>
      </c>
      <c r="M129" s="157" t="s">
        <v>593</v>
      </c>
      <c r="N129" s="163">
        <v>42564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57</v>
      </c>
      <c r="B130" s="155">
        <v>42493</v>
      </c>
      <c r="C130" s="155"/>
      <c r="D130" s="156" t="s">
        <v>698</v>
      </c>
      <c r="E130" s="157" t="s">
        <v>590</v>
      </c>
      <c r="F130" s="158">
        <v>675</v>
      </c>
      <c r="G130" s="157"/>
      <c r="H130" s="157">
        <v>815</v>
      </c>
      <c r="I130" s="159" t="s">
        <v>699</v>
      </c>
      <c r="J130" s="160" t="s">
        <v>677</v>
      </c>
      <c r="K130" s="161">
        <f t="shared" si="22"/>
        <v>140</v>
      </c>
      <c r="L130" s="162">
        <f t="shared" si="23"/>
        <v>0.2074074074074074</v>
      </c>
      <c r="M130" s="157" t="s">
        <v>593</v>
      </c>
      <c r="N130" s="163">
        <v>43154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58</v>
      </c>
      <c r="B131" s="165">
        <v>42522</v>
      </c>
      <c r="C131" s="165"/>
      <c r="D131" s="166" t="s">
        <v>700</v>
      </c>
      <c r="E131" s="167" t="s">
        <v>590</v>
      </c>
      <c r="F131" s="168">
        <v>500</v>
      </c>
      <c r="G131" s="168"/>
      <c r="H131" s="169">
        <v>232.5</v>
      </c>
      <c r="I131" s="169" t="s">
        <v>701</v>
      </c>
      <c r="J131" s="170" t="s">
        <v>702</v>
      </c>
      <c r="K131" s="171">
        <f t="shared" si="22"/>
        <v>-267.5</v>
      </c>
      <c r="L131" s="172">
        <f t="shared" si="23"/>
        <v>-0.53500000000000003</v>
      </c>
      <c r="M131" s="168" t="s">
        <v>603</v>
      </c>
      <c r="N131" s="165">
        <v>43735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59</v>
      </c>
      <c r="B132" s="155">
        <v>42527</v>
      </c>
      <c r="C132" s="155"/>
      <c r="D132" s="156" t="s">
        <v>542</v>
      </c>
      <c r="E132" s="157" t="s">
        <v>590</v>
      </c>
      <c r="F132" s="158">
        <v>110</v>
      </c>
      <c r="G132" s="157"/>
      <c r="H132" s="157">
        <v>126.5</v>
      </c>
      <c r="I132" s="159">
        <v>125</v>
      </c>
      <c r="J132" s="160" t="s">
        <v>629</v>
      </c>
      <c r="K132" s="161">
        <f t="shared" si="22"/>
        <v>16.5</v>
      </c>
      <c r="L132" s="162">
        <f t="shared" si="23"/>
        <v>0.15</v>
      </c>
      <c r="M132" s="157" t="s">
        <v>593</v>
      </c>
      <c r="N132" s="163">
        <v>42552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60</v>
      </c>
      <c r="B133" s="155">
        <v>42538</v>
      </c>
      <c r="C133" s="155"/>
      <c r="D133" s="156" t="s">
        <v>703</v>
      </c>
      <c r="E133" s="157" t="s">
        <v>590</v>
      </c>
      <c r="F133" s="158">
        <v>44</v>
      </c>
      <c r="G133" s="157"/>
      <c r="H133" s="157">
        <v>69.5</v>
      </c>
      <c r="I133" s="159">
        <v>69.5</v>
      </c>
      <c r="J133" s="160" t="s">
        <v>704</v>
      </c>
      <c r="K133" s="161">
        <f t="shared" si="22"/>
        <v>25.5</v>
      </c>
      <c r="L133" s="162">
        <f t="shared" si="23"/>
        <v>0.57954545454545459</v>
      </c>
      <c r="M133" s="157" t="s">
        <v>593</v>
      </c>
      <c r="N133" s="163">
        <v>42977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61</v>
      </c>
      <c r="B134" s="155">
        <v>42549</v>
      </c>
      <c r="C134" s="155"/>
      <c r="D134" s="156" t="s">
        <v>705</v>
      </c>
      <c r="E134" s="157" t="s">
        <v>590</v>
      </c>
      <c r="F134" s="158">
        <v>262.5</v>
      </c>
      <c r="G134" s="157"/>
      <c r="H134" s="157">
        <v>340</v>
      </c>
      <c r="I134" s="159">
        <v>333</v>
      </c>
      <c r="J134" s="160" t="s">
        <v>706</v>
      </c>
      <c r="K134" s="161">
        <v>77.5</v>
      </c>
      <c r="L134" s="162">
        <v>0.29523809523809502</v>
      </c>
      <c r="M134" s="157" t="s">
        <v>593</v>
      </c>
      <c r="N134" s="163">
        <v>43017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62</v>
      </c>
      <c r="B135" s="155">
        <v>42549</v>
      </c>
      <c r="C135" s="155"/>
      <c r="D135" s="156" t="s">
        <v>707</v>
      </c>
      <c r="E135" s="157" t="s">
        <v>590</v>
      </c>
      <c r="F135" s="158">
        <v>840</v>
      </c>
      <c r="G135" s="157"/>
      <c r="H135" s="157">
        <v>1230</v>
      </c>
      <c r="I135" s="159">
        <v>1230</v>
      </c>
      <c r="J135" s="160" t="s">
        <v>677</v>
      </c>
      <c r="K135" s="161">
        <v>390</v>
      </c>
      <c r="L135" s="162">
        <v>0.46428571428571402</v>
      </c>
      <c r="M135" s="157" t="s">
        <v>593</v>
      </c>
      <c r="N135" s="163">
        <v>42649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77">
        <v>63</v>
      </c>
      <c r="B136" s="178">
        <v>42556</v>
      </c>
      <c r="C136" s="178"/>
      <c r="D136" s="179" t="s">
        <v>708</v>
      </c>
      <c r="E136" s="180" t="s">
        <v>590</v>
      </c>
      <c r="F136" s="180">
        <v>395</v>
      </c>
      <c r="G136" s="181"/>
      <c r="H136" s="181">
        <f>(468.5+342.5)/2</f>
        <v>405.5</v>
      </c>
      <c r="I136" s="181">
        <v>510</v>
      </c>
      <c r="J136" s="182" t="s">
        <v>709</v>
      </c>
      <c r="K136" s="183">
        <f t="shared" ref="K136:K142" si="24">H136-F136</f>
        <v>10.5</v>
      </c>
      <c r="L136" s="184">
        <f t="shared" ref="L136:L142" si="25">K136/F136</f>
        <v>2.6582278481012658E-2</v>
      </c>
      <c r="M136" s="180" t="s">
        <v>610</v>
      </c>
      <c r="N136" s="178">
        <v>43606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64">
        <v>64</v>
      </c>
      <c r="B137" s="165">
        <v>42584</v>
      </c>
      <c r="C137" s="165"/>
      <c r="D137" s="166" t="s">
        <v>710</v>
      </c>
      <c r="E137" s="167" t="s">
        <v>602</v>
      </c>
      <c r="F137" s="168">
        <f>169.5-12.8</f>
        <v>156.69999999999999</v>
      </c>
      <c r="G137" s="168"/>
      <c r="H137" s="169">
        <v>77</v>
      </c>
      <c r="I137" s="169" t="s">
        <v>711</v>
      </c>
      <c r="J137" s="170" t="s">
        <v>712</v>
      </c>
      <c r="K137" s="171">
        <f t="shared" si="24"/>
        <v>-79.699999999999989</v>
      </c>
      <c r="L137" s="172">
        <f t="shared" si="25"/>
        <v>-0.50861518825781749</v>
      </c>
      <c r="M137" s="168" t="s">
        <v>603</v>
      </c>
      <c r="N137" s="165">
        <v>43522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64">
        <v>65</v>
      </c>
      <c r="B138" s="165">
        <v>42586</v>
      </c>
      <c r="C138" s="165"/>
      <c r="D138" s="166" t="s">
        <v>713</v>
      </c>
      <c r="E138" s="167" t="s">
        <v>590</v>
      </c>
      <c r="F138" s="168">
        <v>400</v>
      </c>
      <c r="G138" s="168"/>
      <c r="H138" s="169">
        <v>305</v>
      </c>
      <c r="I138" s="169">
        <v>475</v>
      </c>
      <c r="J138" s="170" t="s">
        <v>714</v>
      </c>
      <c r="K138" s="171">
        <f t="shared" si="24"/>
        <v>-95</v>
      </c>
      <c r="L138" s="172">
        <f t="shared" si="25"/>
        <v>-0.23749999999999999</v>
      </c>
      <c r="M138" s="168" t="s">
        <v>603</v>
      </c>
      <c r="N138" s="165">
        <v>43606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66</v>
      </c>
      <c r="B139" s="155">
        <v>42593</v>
      </c>
      <c r="C139" s="155"/>
      <c r="D139" s="156" t="s">
        <v>715</v>
      </c>
      <c r="E139" s="157" t="s">
        <v>590</v>
      </c>
      <c r="F139" s="158">
        <v>86.5</v>
      </c>
      <c r="G139" s="157"/>
      <c r="H139" s="157">
        <v>130</v>
      </c>
      <c r="I139" s="159">
        <v>130</v>
      </c>
      <c r="J139" s="160" t="s">
        <v>716</v>
      </c>
      <c r="K139" s="161">
        <f t="shared" si="24"/>
        <v>43.5</v>
      </c>
      <c r="L139" s="162">
        <f t="shared" si="25"/>
        <v>0.50289017341040465</v>
      </c>
      <c r="M139" s="157" t="s">
        <v>593</v>
      </c>
      <c r="N139" s="163">
        <v>43091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4">
        <v>67</v>
      </c>
      <c r="B140" s="165">
        <v>42600</v>
      </c>
      <c r="C140" s="165"/>
      <c r="D140" s="166" t="s">
        <v>122</v>
      </c>
      <c r="E140" s="167" t="s">
        <v>590</v>
      </c>
      <c r="F140" s="168">
        <v>133.5</v>
      </c>
      <c r="G140" s="168"/>
      <c r="H140" s="169">
        <v>126.5</v>
      </c>
      <c r="I140" s="169">
        <v>178</v>
      </c>
      <c r="J140" s="170" t="s">
        <v>717</v>
      </c>
      <c r="K140" s="171">
        <f t="shared" si="24"/>
        <v>-7</v>
      </c>
      <c r="L140" s="172">
        <f t="shared" si="25"/>
        <v>-5.2434456928838954E-2</v>
      </c>
      <c r="M140" s="168" t="s">
        <v>603</v>
      </c>
      <c r="N140" s="165">
        <v>42615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68</v>
      </c>
      <c r="B141" s="155">
        <v>42613</v>
      </c>
      <c r="C141" s="155"/>
      <c r="D141" s="156" t="s">
        <v>718</v>
      </c>
      <c r="E141" s="157" t="s">
        <v>590</v>
      </c>
      <c r="F141" s="158">
        <v>560</v>
      </c>
      <c r="G141" s="157"/>
      <c r="H141" s="157">
        <v>725</v>
      </c>
      <c r="I141" s="159">
        <v>725</v>
      </c>
      <c r="J141" s="160" t="s">
        <v>623</v>
      </c>
      <c r="K141" s="161">
        <f t="shared" si="24"/>
        <v>165</v>
      </c>
      <c r="L141" s="162">
        <f t="shared" si="25"/>
        <v>0.29464285714285715</v>
      </c>
      <c r="M141" s="157" t="s">
        <v>593</v>
      </c>
      <c r="N141" s="163">
        <v>42456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69</v>
      </c>
      <c r="B142" s="155">
        <v>42614</v>
      </c>
      <c r="C142" s="155"/>
      <c r="D142" s="156" t="s">
        <v>719</v>
      </c>
      <c r="E142" s="157" t="s">
        <v>590</v>
      </c>
      <c r="F142" s="158">
        <v>160.5</v>
      </c>
      <c r="G142" s="157"/>
      <c r="H142" s="157">
        <v>210</v>
      </c>
      <c r="I142" s="159">
        <v>210</v>
      </c>
      <c r="J142" s="160" t="s">
        <v>623</v>
      </c>
      <c r="K142" s="161">
        <f t="shared" si="24"/>
        <v>49.5</v>
      </c>
      <c r="L142" s="162">
        <f t="shared" si="25"/>
        <v>0.30841121495327101</v>
      </c>
      <c r="M142" s="157" t="s">
        <v>593</v>
      </c>
      <c r="N142" s="163">
        <v>42871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70</v>
      </c>
      <c r="B143" s="155">
        <v>42646</v>
      </c>
      <c r="C143" s="155"/>
      <c r="D143" s="156" t="s">
        <v>415</v>
      </c>
      <c r="E143" s="157" t="s">
        <v>590</v>
      </c>
      <c r="F143" s="158">
        <v>430</v>
      </c>
      <c r="G143" s="157"/>
      <c r="H143" s="157">
        <v>596</v>
      </c>
      <c r="I143" s="159">
        <v>575</v>
      </c>
      <c r="J143" s="160" t="s">
        <v>720</v>
      </c>
      <c r="K143" s="161">
        <v>166</v>
      </c>
      <c r="L143" s="162">
        <v>0.38604651162790699</v>
      </c>
      <c r="M143" s="157" t="s">
        <v>593</v>
      </c>
      <c r="N143" s="163">
        <v>42769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71</v>
      </c>
      <c r="B144" s="155">
        <v>42657</v>
      </c>
      <c r="C144" s="155"/>
      <c r="D144" s="156" t="s">
        <v>721</v>
      </c>
      <c r="E144" s="157" t="s">
        <v>590</v>
      </c>
      <c r="F144" s="158">
        <v>280</v>
      </c>
      <c r="G144" s="157"/>
      <c r="H144" s="157">
        <v>345</v>
      </c>
      <c r="I144" s="159">
        <v>345</v>
      </c>
      <c r="J144" s="160" t="s">
        <v>623</v>
      </c>
      <c r="K144" s="161">
        <f t="shared" ref="K144:K149" si="26">H144-F144</f>
        <v>65</v>
      </c>
      <c r="L144" s="162">
        <f t="shared" ref="L144:L145" si="27">K144/F144</f>
        <v>0.23214285714285715</v>
      </c>
      <c r="M144" s="157" t="s">
        <v>593</v>
      </c>
      <c r="N144" s="163">
        <v>42814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72</v>
      </c>
      <c r="B145" s="155">
        <v>42657</v>
      </c>
      <c r="C145" s="155"/>
      <c r="D145" s="156" t="s">
        <v>722</v>
      </c>
      <c r="E145" s="157" t="s">
        <v>590</v>
      </c>
      <c r="F145" s="158">
        <v>245</v>
      </c>
      <c r="G145" s="157"/>
      <c r="H145" s="157">
        <v>325.5</v>
      </c>
      <c r="I145" s="159">
        <v>330</v>
      </c>
      <c r="J145" s="160" t="s">
        <v>723</v>
      </c>
      <c r="K145" s="161">
        <f t="shared" si="26"/>
        <v>80.5</v>
      </c>
      <c r="L145" s="162">
        <f t="shared" si="27"/>
        <v>0.32857142857142857</v>
      </c>
      <c r="M145" s="157" t="s">
        <v>593</v>
      </c>
      <c r="N145" s="163">
        <v>42769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73</v>
      </c>
      <c r="B146" s="155">
        <v>42660</v>
      </c>
      <c r="C146" s="155"/>
      <c r="D146" s="156" t="s">
        <v>724</v>
      </c>
      <c r="E146" s="157" t="s">
        <v>590</v>
      </c>
      <c r="F146" s="158">
        <v>125</v>
      </c>
      <c r="G146" s="157"/>
      <c r="H146" s="157">
        <v>160</v>
      </c>
      <c r="I146" s="159">
        <v>160</v>
      </c>
      <c r="J146" s="160" t="s">
        <v>677</v>
      </c>
      <c r="K146" s="161">
        <f t="shared" si="26"/>
        <v>35</v>
      </c>
      <c r="L146" s="162">
        <v>0.28000000000000003</v>
      </c>
      <c r="M146" s="157" t="s">
        <v>593</v>
      </c>
      <c r="N146" s="163">
        <v>42803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74</v>
      </c>
      <c r="B147" s="155">
        <v>42660</v>
      </c>
      <c r="C147" s="155"/>
      <c r="D147" s="156" t="s">
        <v>725</v>
      </c>
      <c r="E147" s="157" t="s">
        <v>590</v>
      </c>
      <c r="F147" s="158">
        <v>114</v>
      </c>
      <c r="G147" s="157"/>
      <c r="H147" s="157">
        <v>145</v>
      </c>
      <c r="I147" s="159">
        <v>145</v>
      </c>
      <c r="J147" s="160" t="s">
        <v>677</v>
      </c>
      <c r="K147" s="161">
        <f t="shared" si="26"/>
        <v>31</v>
      </c>
      <c r="L147" s="162">
        <f t="shared" ref="L147:L149" si="28">K147/F147</f>
        <v>0.27192982456140352</v>
      </c>
      <c r="M147" s="157" t="s">
        <v>593</v>
      </c>
      <c r="N147" s="163">
        <v>42859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75</v>
      </c>
      <c r="B148" s="155">
        <v>42660</v>
      </c>
      <c r="C148" s="155"/>
      <c r="D148" s="156" t="s">
        <v>726</v>
      </c>
      <c r="E148" s="157" t="s">
        <v>590</v>
      </c>
      <c r="F148" s="158">
        <v>212</v>
      </c>
      <c r="G148" s="157"/>
      <c r="H148" s="157">
        <v>280</v>
      </c>
      <c r="I148" s="159">
        <v>276</v>
      </c>
      <c r="J148" s="160" t="s">
        <v>727</v>
      </c>
      <c r="K148" s="161">
        <f t="shared" si="26"/>
        <v>68</v>
      </c>
      <c r="L148" s="162">
        <f t="shared" si="28"/>
        <v>0.32075471698113206</v>
      </c>
      <c r="M148" s="157" t="s">
        <v>593</v>
      </c>
      <c r="N148" s="163">
        <v>42858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76</v>
      </c>
      <c r="B149" s="155">
        <v>42678</v>
      </c>
      <c r="C149" s="155"/>
      <c r="D149" s="156" t="s">
        <v>464</v>
      </c>
      <c r="E149" s="157" t="s">
        <v>590</v>
      </c>
      <c r="F149" s="158">
        <v>155</v>
      </c>
      <c r="G149" s="157"/>
      <c r="H149" s="157">
        <v>210</v>
      </c>
      <c r="I149" s="159">
        <v>210</v>
      </c>
      <c r="J149" s="160" t="s">
        <v>728</v>
      </c>
      <c r="K149" s="161">
        <f t="shared" si="26"/>
        <v>55</v>
      </c>
      <c r="L149" s="162">
        <f t="shared" si="28"/>
        <v>0.35483870967741937</v>
      </c>
      <c r="M149" s="157" t="s">
        <v>593</v>
      </c>
      <c r="N149" s="163">
        <v>42944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64">
        <v>77</v>
      </c>
      <c r="B150" s="165">
        <v>42710</v>
      </c>
      <c r="C150" s="165"/>
      <c r="D150" s="166" t="s">
        <v>729</v>
      </c>
      <c r="E150" s="167" t="s">
        <v>590</v>
      </c>
      <c r="F150" s="168">
        <v>150.5</v>
      </c>
      <c r="G150" s="168"/>
      <c r="H150" s="169">
        <v>72.5</v>
      </c>
      <c r="I150" s="169">
        <v>174</v>
      </c>
      <c r="J150" s="170" t="s">
        <v>730</v>
      </c>
      <c r="K150" s="171">
        <v>-78</v>
      </c>
      <c r="L150" s="172">
        <v>-0.51827242524916906</v>
      </c>
      <c r="M150" s="168" t="s">
        <v>603</v>
      </c>
      <c r="N150" s="165">
        <v>43333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78</v>
      </c>
      <c r="B151" s="155">
        <v>42712</v>
      </c>
      <c r="C151" s="155"/>
      <c r="D151" s="156" t="s">
        <v>731</v>
      </c>
      <c r="E151" s="157" t="s">
        <v>590</v>
      </c>
      <c r="F151" s="158">
        <v>380</v>
      </c>
      <c r="G151" s="157"/>
      <c r="H151" s="157">
        <v>478</v>
      </c>
      <c r="I151" s="159">
        <v>468</v>
      </c>
      <c r="J151" s="160" t="s">
        <v>677</v>
      </c>
      <c r="K151" s="161">
        <f t="shared" ref="K151:K153" si="29">H151-F151</f>
        <v>98</v>
      </c>
      <c r="L151" s="162">
        <f t="shared" ref="L151:L153" si="30">K151/F151</f>
        <v>0.25789473684210529</v>
      </c>
      <c r="M151" s="157" t="s">
        <v>593</v>
      </c>
      <c r="N151" s="163">
        <v>43025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79</v>
      </c>
      <c r="B152" s="155">
        <v>42734</v>
      </c>
      <c r="C152" s="155"/>
      <c r="D152" s="156" t="s">
        <v>121</v>
      </c>
      <c r="E152" s="157" t="s">
        <v>590</v>
      </c>
      <c r="F152" s="158">
        <v>305</v>
      </c>
      <c r="G152" s="157"/>
      <c r="H152" s="157">
        <v>375</v>
      </c>
      <c r="I152" s="159">
        <v>375</v>
      </c>
      <c r="J152" s="160" t="s">
        <v>677</v>
      </c>
      <c r="K152" s="161">
        <f t="shared" si="29"/>
        <v>70</v>
      </c>
      <c r="L152" s="162">
        <f t="shared" si="30"/>
        <v>0.22950819672131148</v>
      </c>
      <c r="M152" s="157" t="s">
        <v>593</v>
      </c>
      <c r="N152" s="163">
        <v>42768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80</v>
      </c>
      <c r="B153" s="155">
        <v>42739</v>
      </c>
      <c r="C153" s="155"/>
      <c r="D153" s="156" t="s">
        <v>104</v>
      </c>
      <c r="E153" s="157" t="s">
        <v>590</v>
      </c>
      <c r="F153" s="158">
        <v>99.5</v>
      </c>
      <c r="G153" s="157"/>
      <c r="H153" s="157">
        <v>158</v>
      </c>
      <c r="I153" s="159">
        <v>158</v>
      </c>
      <c r="J153" s="160" t="s">
        <v>677</v>
      </c>
      <c r="K153" s="161">
        <f t="shared" si="29"/>
        <v>58.5</v>
      </c>
      <c r="L153" s="162">
        <f t="shared" si="30"/>
        <v>0.5879396984924623</v>
      </c>
      <c r="M153" s="157" t="s">
        <v>593</v>
      </c>
      <c r="N153" s="163">
        <v>42898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81</v>
      </c>
      <c r="B154" s="155">
        <v>42739</v>
      </c>
      <c r="C154" s="155"/>
      <c r="D154" s="156" t="s">
        <v>104</v>
      </c>
      <c r="E154" s="157" t="s">
        <v>590</v>
      </c>
      <c r="F154" s="158">
        <v>99.5</v>
      </c>
      <c r="G154" s="157"/>
      <c r="H154" s="157">
        <v>158</v>
      </c>
      <c r="I154" s="159">
        <v>158</v>
      </c>
      <c r="J154" s="160" t="s">
        <v>677</v>
      </c>
      <c r="K154" s="161">
        <v>58.5</v>
      </c>
      <c r="L154" s="162">
        <v>0.58793969849246197</v>
      </c>
      <c r="M154" s="157" t="s">
        <v>593</v>
      </c>
      <c r="N154" s="163">
        <v>42898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82</v>
      </c>
      <c r="B155" s="155">
        <v>42786</v>
      </c>
      <c r="C155" s="155"/>
      <c r="D155" s="156" t="s">
        <v>210</v>
      </c>
      <c r="E155" s="157" t="s">
        <v>590</v>
      </c>
      <c r="F155" s="158">
        <v>140.5</v>
      </c>
      <c r="G155" s="157"/>
      <c r="H155" s="157">
        <v>220</v>
      </c>
      <c r="I155" s="159">
        <v>220</v>
      </c>
      <c r="J155" s="160" t="s">
        <v>677</v>
      </c>
      <c r="K155" s="161">
        <f>H155-F155</f>
        <v>79.5</v>
      </c>
      <c r="L155" s="162">
        <f>K155/F155</f>
        <v>0.5658362989323843</v>
      </c>
      <c r="M155" s="157" t="s">
        <v>593</v>
      </c>
      <c r="N155" s="163">
        <v>42864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83</v>
      </c>
      <c r="B156" s="155">
        <v>42786</v>
      </c>
      <c r="C156" s="155"/>
      <c r="D156" s="156" t="s">
        <v>732</v>
      </c>
      <c r="E156" s="157" t="s">
        <v>590</v>
      </c>
      <c r="F156" s="158">
        <v>202.5</v>
      </c>
      <c r="G156" s="157"/>
      <c r="H156" s="157">
        <v>234</v>
      </c>
      <c r="I156" s="159">
        <v>234</v>
      </c>
      <c r="J156" s="160" t="s">
        <v>677</v>
      </c>
      <c r="K156" s="161">
        <v>31.5</v>
      </c>
      <c r="L156" s="162">
        <v>0.155555555555556</v>
      </c>
      <c r="M156" s="157" t="s">
        <v>593</v>
      </c>
      <c r="N156" s="163">
        <v>42836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84</v>
      </c>
      <c r="B157" s="155">
        <v>42818</v>
      </c>
      <c r="C157" s="155"/>
      <c r="D157" s="156" t="s">
        <v>733</v>
      </c>
      <c r="E157" s="157" t="s">
        <v>590</v>
      </c>
      <c r="F157" s="158">
        <v>300.5</v>
      </c>
      <c r="G157" s="157"/>
      <c r="H157" s="157">
        <v>417.5</v>
      </c>
      <c r="I157" s="159">
        <v>420</v>
      </c>
      <c r="J157" s="160" t="s">
        <v>734</v>
      </c>
      <c r="K157" s="161">
        <f>H157-F157</f>
        <v>117</v>
      </c>
      <c r="L157" s="162">
        <f>K157/F157</f>
        <v>0.38935108153078202</v>
      </c>
      <c r="M157" s="157" t="s">
        <v>593</v>
      </c>
      <c r="N157" s="163">
        <v>43070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85</v>
      </c>
      <c r="B158" s="155">
        <v>42818</v>
      </c>
      <c r="C158" s="155"/>
      <c r="D158" s="156" t="s">
        <v>707</v>
      </c>
      <c r="E158" s="157" t="s">
        <v>590</v>
      </c>
      <c r="F158" s="158">
        <v>850</v>
      </c>
      <c r="G158" s="157"/>
      <c r="H158" s="157">
        <v>1042.5</v>
      </c>
      <c r="I158" s="159">
        <v>1023</v>
      </c>
      <c r="J158" s="160" t="s">
        <v>735</v>
      </c>
      <c r="K158" s="161">
        <v>192.5</v>
      </c>
      <c r="L158" s="162">
        <v>0.22647058823529401</v>
      </c>
      <c r="M158" s="157" t="s">
        <v>593</v>
      </c>
      <c r="N158" s="163">
        <v>42830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86</v>
      </c>
      <c r="B159" s="155">
        <v>42830</v>
      </c>
      <c r="C159" s="155"/>
      <c r="D159" s="156" t="s">
        <v>495</v>
      </c>
      <c r="E159" s="157" t="s">
        <v>590</v>
      </c>
      <c r="F159" s="158">
        <v>785</v>
      </c>
      <c r="G159" s="157"/>
      <c r="H159" s="157">
        <v>930</v>
      </c>
      <c r="I159" s="159">
        <v>920</v>
      </c>
      <c r="J159" s="160" t="s">
        <v>736</v>
      </c>
      <c r="K159" s="161">
        <f>H159-F159</f>
        <v>145</v>
      </c>
      <c r="L159" s="162">
        <f>K159/F159</f>
        <v>0.18471337579617833</v>
      </c>
      <c r="M159" s="157" t="s">
        <v>593</v>
      </c>
      <c r="N159" s="163">
        <v>42976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87</v>
      </c>
      <c r="B160" s="165">
        <v>42831</v>
      </c>
      <c r="C160" s="165"/>
      <c r="D160" s="166" t="s">
        <v>737</v>
      </c>
      <c r="E160" s="167" t="s">
        <v>590</v>
      </c>
      <c r="F160" s="168">
        <v>40</v>
      </c>
      <c r="G160" s="168"/>
      <c r="H160" s="169">
        <v>13.1</v>
      </c>
      <c r="I160" s="169">
        <v>60</v>
      </c>
      <c r="J160" s="170" t="s">
        <v>738</v>
      </c>
      <c r="K160" s="171">
        <v>-26.9</v>
      </c>
      <c r="L160" s="172">
        <v>-0.67249999999999999</v>
      </c>
      <c r="M160" s="168" t="s">
        <v>603</v>
      </c>
      <c r="N160" s="165">
        <v>43138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88</v>
      </c>
      <c r="B161" s="155">
        <v>42837</v>
      </c>
      <c r="C161" s="155"/>
      <c r="D161" s="156" t="s">
        <v>102</v>
      </c>
      <c r="E161" s="157" t="s">
        <v>590</v>
      </c>
      <c r="F161" s="158">
        <v>289.5</v>
      </c>
      <c r="G161" s="157"/>
      <c r="H161" s="157">
        <v>354</v>
      </c>
      <c r="I161" s="159">
        <v>360</v>
      </c>
      <c r="J161" s="160" t="s">
        <v>739</v>
      </c>
      <c r="K161" s="161">
        <f t="shared" ref="K161:K169" si="31">H161-F161</f>
        <v>64.5</v>
      </c>
      <c r="L161" s="162">
        <f t="shared" ref="L161:L169" si="32">K161/F161</f>
        <v>0.22279792746113988</v>
      </c>
      <c r="M161" s="157" t="s">
        <v>593</v>
      </c>
      <c r="N161" s="163">
        <v>43040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89</v>
      </c>
      <c r="B162" s="155">
        <v>42845</v>
      </c>
      <c r="C162" s="155"/>
      <c r="D162" s="156" t="s">
        <v>435</v>
      </c>
      <c r="E162" s="157" t="s">
        <v>590</v>
      </c>
      <c r="F162" s="158">
        <v>700</v>
      </c>
      <c r="G162" s="157"/>
      <c r="H162" s="157">
        <v>840</v>
      </c>
      <c r="I162" s="159">
        <v>840</v>
      </c>
      <c r="J162" s="160" t="s">
        <v>740</v>
      </c>
      <c r="K162" s="161">
        <f t="shared" si="31"/>
        <v>140</v>
      </c>
      <c r="L162" s="162">
        <f t="shared" si="32"/>
        <v>0.2</v>
      </c>
      <c r="M162" s="157" t="s">
        <v>593</v>
      </c>
      <c r="N162" s="163">
        <v>42893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90</v>
      </c>
      <c r="B163" s="155">
        <v>42887</v>
      </c>
      <c r="C163" s="155"/>
      <c r="D163" s="156" t="s">
        <v>741</v>
      </c>
      <c r="E163" s="157" t="s">
        <v>590</v>
      </c>
      <c r="F163" s="158">
        <v>130</v>
      </c>
      <c r="G163" s="157"/>
      <c r="H163" s="157">
        <v>144.25</v>
      </c>
      <c r="I163" s="159">
        <v>170</v>
      </c>
      <c r="J163" s="160" t="s">
        <v>742</v>
      </c>
      <c r="K163" s="161">
        <f t="shared" si="31"/>
        <v>14.25</v>
      </c>
      <c r="L163" s="162">
        <f t="shared" si="32"/>
        <v>0.10961538461538461</v>
      </c>
      <c r="M163" s="157" t="s">
        <v>593</v>
      </c>
      <c r="N163" s="163">
        <v>43675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91</v>
      </c>
      <c r="B164" s="155">
        <v>42901</v>
      </c>
      <c r="C164" s="155"/>
      <c r="D164" s="156" t="s">
        <v>743</v>
      </c>
      <c r="E164" s="157" t="s">
        <v>590</v>
      </c>
      <c r="F164" s="158">
        <v>214.5</v>
      </c>
      <c r="G164" s="157"/>
      <c r="H164" s="157">
        <v>262</v>
      </c>
      <c r="I164" s="159">
        <v>262</v>
      </c>
      <c r="J164" s="160" t="s">
        <v>612</v>
      </c>
      <c r="K164" s="161">
        <f t="shared" si="31"/>
        <v>47.5</v>
      </c>
      <c r="L164" s="162">
        <f t="shared" si="32"/>
        <v>0.22144522144522144</v>
      </c>
      <c r="M164" s="157" t="s">
        <v>593</v>
      </c>
      <c r="N164" s="163">
        <v>42977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92</v>
      </c>
      <c r="B165" s="186">
        <v>42933</v>
      </c>
      <c r="C165" s="186"/>
      <c r="D165" s="187" t="s">
        <v>744</v>
      </c>
      <c r="E165" s="188" t="s">
        <v>590</v>
      </c>
      <c r="F165" s="189">
        <v>370</v>
      </c>
      <c r="G165" s="188"/>
      <c r="H165" s="188">
        <v>447.5</v>
      </c>
      <c r="I165" s="190">
        <v>450</v>
      </c>
      <c r="J165" s="191" t="s">
        <v>677</v>
      </c>
      <c r="K165" s="161">
        <f t="shared" si="31"/>
        <v>77.5</v>
      </c>
      <c r="L165" s="192">
        <f t="shared" si="32"/>
        <v>0.20945945945945946</v>
      </c>
      <c r="M165" s="188" t="s">
        <v>593</v>
      </c>
      <c r="N165" s="193">
        <v>43035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93</v>
      </c>
      <c r="B166" s="186">
        <v>42943</v>
      </c>
      <c r="C166" s="186"/>
      <c r="D166" s="187" t="s">
        <v>208</v>
      </c>
      <c r="E166" s="188" t="s">
        <v>590</v>
      </c>
      <c r="F166" s="189">
        <v>657.5</v>
      </c>
      <c r="G166" s="188"/>
      <c r="H166" s="188">
        <v>825</v>
      </c>
      <c r="I166" s="190">
        <v>820</v>
      </c>
      <c r="J166" s="191" t="s">
        <v>677</v>
      </c>
      <c r="K166" s="161">
        <f t="shared" si="31"/>
        <v>167.5</v>
      </c>
      <c r="L166" s="192">
        <f t="shared" si="32"/>
        <v>0.25475285171102663</v>
      </c>
      <c r="M166" s="188" t="s">
        <v>593</v>
      </c>
      <c r="N166" s="193">
        <v>43090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94</v>
      </c>
      <c r="B167" s="155">
        <v>42964</v>
      </c>
      <c r="C167" s="155"/>
      <c r="D167" s="156" t="s">
        <v>383</v>
      </c>
      <c r="E167" s="157" t="s">
        <v>590</v>
      </c>
      <c r="F167" s="158">
        <v>605</v>
      </c>
      <c r="G167" s="157"/>
      <c r="H167" s="157">
        <v>750</v>
      </c>
      <c r="I167" s="159">
        <v>750</v>
      </c>
      <c r="J167" s="160" t="s">
        <v>736</v>
      </c>
      <c r="K167" s="161">
        <f t="shared" si="31"/>
        <v>145</v>
      </c>
      <c r="L167" s="162">
        <f t="shared" si="32"/>
        <v>0.23966942148760331</v>
      </c>
      <c r="M167" s="157" t="s">
        <v>593</v>
      </c>
      <c r="N167" s="163">
        <v>43027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4">
        <v>95</v>
      </c>
      <c r="B168" s="165">
        <v>42979</v>
      </c>
      <c r="C168" s="165"/>
      <c r="D168" s="173" t="s">
        <v>745</v>
      </c>
      <c r="E168" s="168" t="s">
        <v>590</v>
      </c>
      <c r="F168" s="168">
        <v>255</v>
      </c>
      <c r="G168" s="169"/>
      <c r="H168" s="169">
        <v>217.25</v>
      </c>
      <c r="I168" s="169">
        <v>320</v>
      </c>
      <c r="J168" s="170" t="s">
        <v>746</v>
      </c>
      <c r="K168" s="171">
        <f t="shared" si="31"/>
        <v>-37.75</v>
      </c>
      <c r="L168" s="174">
        <f t="shared" si="32"/>
        <v>-0.14803921568627451</v>
      </c>
      <c r="M168" s="168" t="s">
        <v>603</v>
      </c>
      <c r="N168" s="165">
        <v>43661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96</v>
      </c>
      <c r="B169" s="155">
        <v>42997</v>
      </c>
      <c r="C169" s="155"/>
      <c r="D169" s="156" t="s">
        <v>747</v>
      </c>
      <c r="E169" s="157" t="s">
        <v>590</v>
      </c>
      <c r="F169" s="158">
        <v>215</v>
      </c>
      <c r="G169" s="157"/>
      <c r="H169" s="157">
        <v>258</v>
      </c>
      <c r="I169" s="159">
        <v>258</v>
      </c>
      <c r="J169" s="160" t="s">
        <v>677</v>
      </c>
      <c r="K169" s="161">
        <f t="shared" si="31"/>
        <v>43</v>
      </c>
      <c r="L169" s="162">
        <f t="shared" si="32"/>
        <v>0.2</v>
      </c>
      <c r="M169" s="157" t="s">
        <v>593</v>
      </c>
      <c r="N169" s="163">
        <v>43040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97</v>
      </c>
      <c r="B170" s="155">
        <v>42997</v>
      </c>
      <c r="C170" s="155"/>
      <c r="D170" s="156" t="s">
        <v>747</v>
      </c>
      <c r="E170" s="157" t="s">
        <v>590</v>
      </c>
      <c r="F170" s="158">
        <v>215</v>
      </c>
      <c r="G170" s="157"/>
      <c r="H170" s="157">
        <v>258</v>
      </c>
      <c r="I170" s="159">
        <v>258</v>
      </c>
      <c r="J170" s="191" t="s">
        <v>677</v>
      </c>
      <c r="K170" s="161">
        <v>43</v>
      </c>
      <c r="L170" s="162">
        <v>0.2</v>
      </c>
      <c r="M170" s="157" t="s">
        <v>593</v>
      </c>
      <c r="N170" s="163">
        <v>43040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98</v>
      </c>
      <c r="B171" s="186">
        <v>42998</v>
      </c>
      <c r="C171" s="186"/>
      <c r="D171" s="187" t="s">
        <v>748</v>
      </c>
      <c r="E171" s="188" t="s">
        <v>590</v>
      </c>
      <c r="F171" s="158">
        <v>75</v>
      </c>
      <c r="G171" s="188"/>
      <c r="H171" s="188">
        <v>90</v>
      </c>
      <c r="I171" s="190">
        <v>90</v>
      </c>
      <c r="J171" s="160" t="s">
        <v>749</v>
      </c>
      <c r="K171" s="161">
        <f t="shared" ref="K171:K176" si="33">H171-F171</f>
        <v>15</v>
      </c>
      <c r="L171" s="162">
        <f t="shared" ref="L171:L176" si="34">K171/F171</f>
        <v>0.2</v>
      </c>
      <c r="M171" s="157" t="s">
        <v>593</v>
      </c>
      <c r="N171" s="163">
        <v>43019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99</v>
      </c>
      <c r="B172" s="186">
        <v>43011</v>
      </c>
      <c r="C172" s="186"/>
      <c r="D172" s="187" t="s">
        <v>750</v>
      </c>
      <c r="E172" s="188" t="s">
        <v>590</v>
      </c>
      <c r="F172" s="189">
        <v>315</v>
      </c>
      <c r="G172" s="188"/>
      <c r="H172" s="188">
        <v>392</v>
      </c>
      <c r="I172" s="190">
        <v>384</v>
      </c>
      <c r="J172" s="191" t="s">
        <v>751</v>
      </c>
      <c r="K172" s="161">
        <f t="shared" si="33"/>
        <v>77</v>
      </c>
      <c r="L172" s="192">
        <f t="shared" si="34"/>
        <v>0.24444444444444444</v>
      </c>
      <c r="M172" s="188" t="s">
        <v>593</v>
      </c>
      <c r="N172" s="193">
        <v>43017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100</v>
      </c>
      <c r="B173" s="186">
        <v>43013</v>
      </c>
      <c r="C173" s="186"/>
      <c r="D173" s="187" t="s">
        <v>468</v>
      </c>
      <c r="E173" s="188" t="s">
        <v>590</v>
      </c>
      <c r="F173" s="189">
        <v>145</v>
      </c>
      <c r="G173" s="188"/>
      <c r="H173" s="188">
        <v>179</v>
      </c>
      <c r="I173" s="190">
        <v>180</v>
      </c>
      <c r="J173" s="191" t="s">
        <v>752</v>
      </c>
      <c r="K173" s="161">
        <f t="shared" si="33"/>
        <v>34</v>
      </c>
      <c r="L173" s="192">
        <f t="shared" si="34"/>
        <v>0.23448275862068965</v>
      </c>
      <c r="M173" s="188" t="s">
        <v>593</v>
      </c>
      <c r="N173" s="193">
        <v>43025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5">
        <v>101</v>
      </c>
      <c r="B174" s="186">
        <v>43014</v>
      </c>
      <c r="C174" s="186"/>
      <c r="D174" s="187" t="s">
        <v>358</v>
      </c>
      <c r="E174" s="188" t="s">
        <v>590</v>
      </c>
      <c r="F174" s="189">
        <v>256</v>
      </c>
      <c r="G174" s="188"/>
      <c r="H174" s="188">
        <v>323</v>
      </c>
      <c r="I174" s="190">
        <v>320</v>
      </c>
      <c r="J174" s="191" t="s">
        <v>677</v>
      </c>
      <c r="K174" s="161">
        <f t="shared" si="33"/>
        <v>67</v>
      </c>
      <c r="L174" s="192">
        <f t="shared" si="34"/>
        <v>0.26171875</v>
      </c>
      <c r="M174" s="188" t="s">
        <v>593</v>
      </c>
      <c r="N174" s="193">
        <v>43067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5">
        <v>102</v>
      </c>
      <c r="B175" s="186">
        <v>43017</v>
      </c>
      <c r="C175" s="186"/>
      <c r="D175" s="187" t="s">
        <v>372</v>
      </c>
      <c r="E175" s="188" t="s">
        <v>590</v>
      </c>
      <c r="F175" s="189">
        <v>137.5</v>
      </c>
      <c r="G175" s="188"/>
      <c r="H175" s="188">
        <v>184</v>
      </c>
      <c r="I175" s="190">
        <v>183</v>
      </c>
      <c r="J175" s="191" t="s">
        <v>753</v>
      </c>
      <c r="K175" s="161">
        <f t="shared" si="33"/>
        <v>46.5</v>
      </c>
      <c r="L175" s="192">
        <f t="shared" si="34"/>
        <v>0.33818181818181819</v>
      </c>
      <c r="M175" s="188" t="s">
        <v>593</v>
      </c>
      <c r="N175" s="193">
        <v>43108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5">
        <v>103</v>
      </c>
      <c r="B176" s="186">
        <v>43018</v>
      </c>
      <c r="C176" s="186"/>
      <c r="D176" s="187" t="s">
        <v>754</v>
      </c>
      <c r="E176" s="188" t="s">
        <v>590</v>
      </c>
      <c r="F176" s="189">
        <v>125.5</v>
      </c>
      <c r="G176" s="188"/>
      <c r="H176" s="188">
        <v>158</v>
      </c>
      <c r="I176" s="190">
        <v>155</v>
      </c>
      <c r="J176" s="191" t="s">
        <v>755</v>
      </c>
      <c r="K176" s="161">
        <f t="shared" si="33"/>
        <v>32.5</v>
      </c>
      <c r="L176" s="192">
        <f t="shared" si="34"/>
        <v>0.25896414342629481</v>
      </c>
      <c r="M176" s="188" t="s">
        <v>593</v>
      </c>
      <c r="N176" s="193">
        <v>43067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5">
        <v>104</v>
      </c>
      <c r="B177" s="186">
        <v>43018</v>
      </c>
      <c r="C177" s="186"/>
      <c r="D177" s="187" t="s">
        <v>756</v>
      </c>
      <c r="E177" s="188" t="s">
        <v>590</v>
      </c>
      <c r="F177" s="189">
        <v>895</v>
      </c>
      <c r="G177" s="188"/>
      <c r="H177" s="188">
        <v>1122.5</v>
      </c>
      <c r="I177" s="190">
        <v>1078</v>
      </c>
      <c r="J177" s="191" t="s">
        <v>757</v>
      </c>
      <c r="K177" s="161">
        <v>227.5</v>
      </c>
      <c r="L177" s="192">
        <v>0.25418994413407803</v>
      </c>
      <c r="M177" s="188" t="s">
        <v>593</v>
      </c>
      <c r="N177" s="193">
        <v>43117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5">
        <v>105</v>
      </c>
      <c r="B178" s="186">
        <v>43020</v>
      </c>
      <c r="C178" s="186"/>
      <c r="D178" s="187" t="s">
        <v>367</v>
      </c>
      <c r="E178" s="188" t="s">
        <v>590</v>
      </c>
      <c r="F178" s="189">
        <v>525</v>
      </c>
      <c r="G178" s="188"/>
      <c r="H178" s="188">
        <v>629</v>
      </c>
      <c r="I178" s="190">
        <v>629</v>
      </c>
      <c r="J178" s="191" t="s">
        <v>677</v>
      </c>
      <c r="K178" s="161">
        <v>104</v>
      </c>
      <c r="L178" s="192">
        <v>0.19809523809523799</v>
      </c>
      <c r="M178" s="188" t="s">
        <v>593</v>
      </c>
      <c r="N178" s="193">
        <v>43119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5">
        <v>106</v>
      </c>
      <c r="B179" s="186">
        <v>43046</v>
      </c>
      <c r="C179" s="186"/>
      <c r="D179" s="187" t="s">
        <v>408</v>
      </c>
      <c r="E179" s="188" t="s">
        <v>590</v>
      </c>
      <c r="F179" s="189">
        <v>740</v>
      </c>
      <c r="G179" s="188"/>
      <c r="H179" s="188">
        <v>892.5</v>
      </c>
      <c r="I179" s="190">
        <v>900</v>
      </c>
      <c r="J179" s="191" t="s">
        <v>758</v>
      </c>
      <c r="K179" s="161">
        <f t="shared" ref="K179:K181" si="35">H179-F179</f>
        <v>152.5</v>
      </c>
      <c r="L179" s="192">
        <f t="shared" ref="L179:L181" si="36">K179/F179</f>
        <v>0.20608108108108109</v>
      </c>
      <c r="M179" s="188" t="s">
        <v>593</v>
      </c>
      <c r="N179" s="193">
        <v>43052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107</v>
      </c>
      <c r="B180" s="155">
        <v>43073</v>
      </c>
      <c r="C180" s="155"/>
      <c r="D180" s="156" t="s">
        <v>759</v>
      </c>
      <c r="E180" s="157" t="s">
        <v>590</v>
      </c>
      <c r="F180" s="158">
        <v>118.5</v>
      </c>
      <c r="G180" s="157"/>
      <c r="H180" s="157">
        <v>143.5</v>
      </c>
      <c r="I180" s="159">
        <v>145</v>
      </c>
      <c r="J180" s="160" t="s">
        <v>760</v>
      </c>
      <c r="K180" s="161">
        <f t="shared" si="35"/>
        <v>25</v>
      </c>
      <c r="L180" s="162">
        <f t="shared" si="36"/>
        <v>0.2109704641350211</v>
      </c>
      <c r="M180" s="157" t="s">
        <v>593</v>
      </c>
      <c r="N180" s="163">
        <v>43097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108</v>
      </c>
      <c r="B181" s="165">
        <v>43090</v>
      </c>
      <c r="C181" s="165"/>
      <c r="D181" s="166" t="s">
        <v>440</v>
      </c>
      <c r="E181" s="167" t="s">
        <v>590</v>
      </c>
      <c r="F181" s="168">
        <v>715</v>
      </c>
      <c r="G181" s="168"/>
      <c r="H181" s="169">
        <v>500</v>
      </c>
      <c r="I181" s="169">
        <v>872</v>
      </c>
      <c r="J181" s="170" t="s">
        <v>761</v>
      </c>
      <c r="K181" s="171">
        <f t="shared" si="35"/>
        <v>-215</v>
      </c>
      <c r="L181" s="172">
        <f t="shared" si="36"/>
        <v>-0.30069930069930068</v>
      </c>
      <c r="M181" s="168" t="s">
        <v>603</v>
      </c>
      <c r="N181" s="165">
        <v>43670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109</v>
      </c>
      <c r="B182" s="155">
        <v>43098</v>
      </c>
      <c r="C182" s="155"/>
      <c r="D182" s="156" t="s">
        <v>750</v>
      </c>
      <c r="E182" s="157" t="s">
        <v>590</v>
      </c>
      <c r="F182" s="158">
        <v>435</v>
      </c>
      <c r="G182" s="157"/>
      <c r="H182" s="157">
        <v>542.5</v>
      </c>
      <c r="I182" s="159">
        <v>539</v>
      </c>
      <c r="J182" s="160" t="s">
        <v>677</v>
      </c>
      <c r="K182" s="161">
        <v>107.5</v>
      </c>
      <c r="L182" s="162">
        <v>0.247126436781609</v>
      </c>
      <c r="M182" s="157" t="s">
        <v>593</v>
      </c>
      <c r="N182" s="163">
        <v>43206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110</v>
      </c>
      <c r="B183" s="155">
        <v>43098</v>
      </c>
      <c r="C183" s="155"/>
      <c r="D183" s="156" t="s">
        <v>559</v>
      </c>
      <c r="E183" s="157" t="s">
        <v>590</v>
      </c>
      <c r="F183" s="158">
        <v>885</v>
      </c>
      <c r="G183" s="157"/>
      <c r="H183" s="157">
        <v>1090</v>
      </c>
      <c r="I183" s="159">
        <v>1084</v>
      </c>
      <c r="J183" s="160" t="s">
        <v>677</v>
      </c>
      <c r="K183" s="161">
        <v>205</v>
      </c>
      <c r="L183" s="162">
        <v>0.23163841807909599</v>
      </c>
      <c r="M183" s="157" t="s">
        <v>593</v>
      </c>
      <c r="N183" s="163">
        <v>43213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94">
        <v>111</v>
      </c>
      <c r="B184" s="195">
        <v>43192</v>
      </c>
      <c r="C184" s="195"/>
      <c r="D184" s="173" t="s">
        <v>762</v>
      </c>
      <c r="E184" s="168" t="s">
        <v>590</v>
      </c>
      <c r="F184" s="196">
        <v>478.5</v>
      </c>
      <c r="G184" s="168"/>
      <c r="H184" s="168">
        <v>442</v>
      </c>
      <c r="I184" s="169">
        <v>613</v>
      </c>
      <c r="J184" s="170" t="s">
        <v>763</v>
      </c>
      <c r="K184" s="171">
        <f t="shared" ref="K184:K187" si="37">H184-F184</f>
        <v>-36.5</v>
      </c>
      <c r="L184" s="172">
        <f t="shared" ref="L184:L187" si="38">K184/F184</f>
        <v>-7.6280041797283177E-2</v>
      </c>
      <c r="M184" s="168" t="s">
        <v>603</v>
      </c>
      <c r="N184" s="165">
        <v>43762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112</v>
      </c>
      <c r="B185" s="165">
        <v>43194</v>
      </c>
      <c r="C185" s="165"/>
      <c r="D185" s="166" t="s">
        <v>764</v>
      </c>
      <c r="E185" s="167" t="s">
        <v>590</v>
      </c>
      <c r="F185" s="168">
        <f>141.5-7.3</f>
        <v>134.19999999999999</v>
      </c>
      <c r="G185" s="168"/>
      <c r="H185" s="169">
        <v>77</v>
      </c>
      <c r="I185" s="169">
        <v>180</v>
      </c>
      <c r="J185" s="170" t="s">
        <v>765</v>
      </c>
      <c r="K185" s="171">
        <f t="shared" si="37"/>
        <v>-57.199999999999989</v>
      </c>
      <c r="L185" s="172">
        <f t="shared" si="38"/>
        <v>-0.42622950819672129</v>
      </c>
      <c r="M185" s="168" t="s">
        <v>603</v>
      </c>
      <c r="N185" s="165">
        <v>43522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113</v>
      </c>
      <c r="B186" s="165">
        <v>43209</v>
      </c>
      <c r="C186" s="165"/>
      <c r="D186" s="166" t="s">
        <v>766</v>
      </c>
      <c r="E186" s="167" t="s">
        <v>590</v>
      </c>
      <c r="F186" s="168">
        <v>430</v>
      </c>
      <c r="G186" s="168"/>
      <c r="H186" s="169">
        <v>220</v>
      </c>
      <c r="I186" s="169">
        <v>537</v>
      </c>
      <c r="J186" s="170" t="s">
        <v>767</v>
      </c>
      <c r="K186" s="171">
        <f t="shared" si="37"/>
        <v>-210</v>
      </c>
      <c r="L186" s="172">
        <f t="shared" si="38"/>
        <v>-0.48837209302325579</v>
      </c>
      <c r="M186" s="168" t="s">
        <v>603</v>
      </c>
      <c r="N186" s="165">
        <v>43252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114</v>
      </c>
      <c r="B187" s="186">
        <v>43220</v>
      </c>
      <c r="C187" s="186"/>
      <c r="D187" s="187" t="s">
        <v>768</v>
      </c>
      <c r="E187" s="188" t="s">
        <v>590</v>
      </c>
      <c r="F187" s="188">
        <v>153.5</v>
      </c>
      <c r="G187" s="188"/>
      <c r="H187" s="188">
        <v>196</v>
      </c>
      <c r="I187" s="190">
        <v>196</v>
      </c>
      <c r="J187" s="160" t="s">
        <v>769</v>
      </c>
      <c r="K187" s="161">
        <f t="shared" si="37"/>
        <v>42.5</v>
      </c>
      <c r="L187" s="162">
        <f t="shared" si="38"/>
        <v>0.27687296416938112</v>
      </c>
      <c r="M187" s="157" t="s">
        <v>593</v>
      </c>
      <c r="N187" s="163">
        <v>43605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115</v>
      </c>
      <c r="B188" s="165">
        <v>43306</v>
      </c>
      <c r="C188" s="165"/>
      <c r="D188" s="166" t="s">
        <v>737</v>
      </c>
      <c r="E188" s="167" t="s">
        <v>590</v>
      </c>
      <c r="F188" s="168">
        <v>27.5</v>
      </c>
      <c r="G188" s="168"/>
      <c r="H188" s="169">
        <v>13.1</v>
      </c>
      <c r="I188" s="169">
        <v>60</v>
      </c>
      <c r="J188" s="170" t="s">
        <v>770</v>
      </c>
      <c r="K188" s="171">
        <v>-14.4</v>
      </c>
      <c r="L188" s="172">
        <v>-0.52363636363636401</v>
      </c>
      <c r="M188" s="168" t="s">
        <v>603</v>
      </c>
      <c r="N188" s="165">
        <v>43138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94">
        <v>116</v>
      </c>
      <c r="B189" s="195">
        <v>43318</v>
      </c>
      <c r="C189" s="195"/>
      <c r="D189" s="173" t="s">
        <v>771</v>
      </c>
      <c r="E189" s="168" t="s">
        <v>590</v>
      </c>
      <c r="F189" s="168">
        <v>148.5</v>
      </c>
      <c r="G189" s="168"/>
      <c r="H189" s="168">
        <v>102</v>
      </c>
      <c r="I189" s="169">
        <v>182</v>
      </c>
      <c r="J189" s="170" t="s">
        <v>772</v>
      </c>
      <c r="K189" s="171">
        <f>H189-F189</f>
        <v>-46.5</v>
      </c>
      <c r="L189" s="172">
        <f>K189/F189</f>
        <v>-0.31313131313131315</v>
      </c>
      <c r="M189" s="168" t="s">
        <v>603</v>
      </c>
      <c r="N189" s="165">
        <v>43661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117</v>
      </c>
      <c r="B190" s="155">
        <v>43335</v>
      </c>
      <c r="C190" s="155"/>
      <c r="D190" s="156" t="s">
        <v>773</v>
      </c>
      <c r="E190" s="157" t="s">
        <v>590</v>
      </c>
      <c r="F190" s="188">
        <v>285</v>
      </c>
      <c r="G190" s="157"/>
      <c r="H190" s="157">
        <v>355</v>
      </c>
      <c r="I190" s="159">
        <v>364</v>
      </c>
      <c r="J190" s="160" t="s">
        <v>774</v>
      </c>
      <c r="K190" s="161">
        <v>70</v>
      </c>
      <c r="L190" s="162">
        <v>0.24561403508771901</v>
      </c>
      <c r="M190" s="157" t="s">
        <v>593</v>
      </c>
      <c r="N190" s="163">
        <v>43455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118</v>
      </c>
      <c r="B191" s="155">
        <v>43341</v>
      </c>
      <c r="C191" s="155"/>
      <c r="D191" s="156" t="s">
        <v>398</v>
      </c>
      <c r="E191" s="157" t="s">
        <v>590</v>
      </c>
      <c r="F191" s="188">
        <v>525</v>
      </c>
      <c r="G191" s="157"/>
      <c r="H191" s="157">
        <v>585</v>
      </c>
      <c r="I191" s="159">
        <v>635</v>
      </c>
      <c r="J191" s="160" t="s">
        <v>775</v>
      </c>
      <c r="K191" s="161">
        <f t="shared" ref="K191:K242" si="39">H191-F191</f>
        <v>60</v>
      </c>
      <c r="L191" s="162">
        <f t="shared" ref="L191:L242" si="40">K191/F191</f>
        <v>0.11428571428571428</v>
      </c>
      <c r="M191" s="157" t="s">
        <v>593</v>
      </c>
      <c r="N191" s="163">
        <v>43662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119</v>
      </c>
      <c r="B192" s="155">
        <v>43395</v>
      </c>
      <c r="C192" s="155"/>
      <c r="D192" s="156" t="s">
        <v>383</v>
      </c>
      <c r="E192" s="157" t="s">
        <v>590</v>
      </c>
      <c r="F192" s="188">
        <v>475</v>
      </c>
      <c r="G192" s="157"/>
      <c r="H192" s="157">
        <v>574</v>
      </c>
      <c r="I192" s="159">
        <v>570</v>
      </c>
      <c r="J192" s="160" t="s">
        <v>677</v>
      </c>
      <c r="K192" s="161">
        <f t="shared" si="39"/>
        <v>99</v>
      </c>
      <c r="L192" s="162">
        <f t="shared" si="40"/>
        <v>0.20842105263157895</v>
      </c>
      <c r="M192" s="157" t="s">
        <v>593</v>
      </c>
      <c r="N192" s="163">
        <v>43403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120</v>
      </c>
      <c r="B193" s="186">
        <v>43397</v>
      </c>
      <c r="C193" s="186"/>
      <c r="D193" s="187" t="s">
        <v>776</v>
      </c>
      <c r="E193" s="188" t="s">
        <v>590</v>
      </c>
      <c r="F193" s="188">
        <v>707.5</v>
      </c>
      <c r="G193" s="188"/>
      <c r="H193" s="188">
        <v>872</v>
      </c>
      <c r="I193" s="190">
        <v>872</v>
      </c>
      <c r="J193" s="191" t="s">
        <v>677</v>
      </c>
      <c r="K193" s="161">
        <f t="shared" si="39"/>
        <v>164.5</v>
      </c>
      <c r="L193" s="192">
        <f t="shared" si="40"/>
        <v>0.23250883392226149</v>
      </c>
      <c r="M193" s="188" t="s">
        <v>593</v>
      </c>
      <c r="N193" s="193">
        <v>43482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121</v>
      </c>
      <c r="B194" s="186">
        <v>43398</v>
      </c>
      <c r="C194" s="186"/>
      <c r="D194" s="187" t="s">
        <v>777</v>
      </c>
      <c r="E194" s="188" t="s">
        <v>590</v>
      </c>
      <c r="F194" s="188">
        <v>162</v>
      </c>
      <c r="G194" s="188"/>
      <c r="H194" s="188">
        <v>204</v>
      </c>
      <c r="I194" s="190">
        <v>209</v>
      </c>
      <c r="J194" s="191" t="s">
        <v>778</v>
      </c>
      <c r="K194" s="161">
        <f t="shared" si="39"/>
        <v>42</v>
      </c>
      <c r="L194" s="192">
        <f t="shared" si="40"/>
        <v>0.25925925925925924</v>
      </c>
      <c r="M194" s="188" t="s">
        <v>593</v>
      </c>
      <c r="N194" s="193">
        <v>43539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122</v>
      </c>
      <c r="B195" s="186">
        <v>43399</v>
      </c>
      <c r="C195" s="186"/>
      <c r="D195" s="187" t="s">
        <v>488</v>
      </c>
      <c r="E195" s="188" t="s">
        <v>590</v>
      </c>
      <c r="F195" s="188">
        <v>240</v>
      </c>
      <c r="G195" s="188"/>
      <c r="H195" s="188">
        <v>297</v>
      </c>
      <c r="I195" s="190">
        <v>297</v>
      </c>
      <c r="J195" s="191" t="s">
        <v>677</v>
      </c>
      <c r="K195" s="197">
        <f t="shared" si="39"/>
        <v>57</v>
      </c>
      <c r="L195" s="192">
        <f t="shared" si="40"/>
        <v>0.23749999999999999</v>
      </c>
      <c r="M195" s="188" t="s">
        <v>593</v>
      </c>
      <c r="N195" s="193">
        <v>43417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123</v>
      </c>
      <c r="B196" s="155">
        <v>43439</v>
      </c>
      <c r="C196" s="155"/>
      <c r="D196" s="156" t="s">
        <v>779</v>
      </c>
      <c r="E196" s="157" t="s">
        <v>590</v>
      </c>
      <c r="F196" s="157">
        <v>202.5</v>
      </c>
      <c r="G196" s="157"/>
      <c r="H196" s="157">
        <v>255</v>
      </c>
      <c r="I196" s="159">
        <v>252</v>
      </c>
      <c r="J196" s="160" t="s">
        <v>677</v>
      </c>
      <c r="K196" s="161">
        <f t="shared" si="39"/>
        <v>52.5</v>
      </c>
      <c r="L196" s="162">
        <f t="shared" si="40"/>
        <v>0.25925925925925924</v>
      </c>
      <c r="M196" s="157" t="s">
        <v>593</v>
      </c>
      <c r="N196" s="163">
        <v>43542</v>
      </c>
      <c r="O196" s="1"/>
      <c r="P196" s="1"/>
      <c r="Q196" s="239"/>
      <c r="R196" s="1"/>
      <c r="S196" s="6" t="s">
        <v>780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124</v>
      </c>
      <c r="B197" s="186">
        <v>43465</v>
      </c>
      <c r="C197" s="155"/>
      <c r="D197" s="187" t="s">
        <v>159</v>
      </c>
      <c r="E197" s="188" t="s">
        <v>590</v>
      </c>
      <c r="F197" s="188">
        <v>710</v>
      </c>
      <c r="G197" s="188"/>
      <c r="H197" s="188">
        <v>866</v>
      </c>
      <c r="I197" s="190">
        <v>866</v>
      </c>
      <c r="J197" s="191" t="s">
        <v>677</v>
      </c>
      <c r="K197" s="161">
        <f t="shared" si="39"/>
        <v>156</v>
      </c>
      <c r="L197" s="162">
        <f t="shared" si="40"/>
        <v>0.21971830985915494</v>
      </c>
      <c r="M197" s="157" t="s">
        <v>593</v>
      </c>
      <c r="N197" s="163">
        <v>43553</v>
      </c>
      <c r="O197" s="1"/>
      <c r="P197" s="1"/>
      <c r="Q197" s="239"/>
      <c r="R197" s="1"/>
      <c r="S197" s="6" t="s">
        <v>780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125</v>
      </c>
      <c r="B198" s="186">
        <v>43522</v>
      </c>
      <c r="C198" s="186"/>
      <c r="D198" s="187" t="s">
        <v>174</v>
      </c>
      <c r="E198" s="188" t="s">
        <v>590</v>
      </c>
      <c r="F198" s="188">
        <v>337.25</v>
      </c>
      <c r="G198" s="188"/>
      <c r="H198" s="188">
        <v>398.5</v>
      </c>
      <c r="I198" s="190">
        <v>411</v>
      </c>
      <c r="J198" s="160" t="s">
        <v>781</v>
      </c>
      <c r="K198" s="161">
        <f t="shared" si="39"/>
        <v>61.25</v>
      </c>
      <c r="L198" s="162">
        <f t="shared" si="40"/>
        <v>0.1816160118606375</v>
      </c>
      <c r="M198" s="157" t="s">
        <v>593</v>
      </c>
      <c r="N198" s="163">
        <v>43760</v>
      </c>
      <c r="O198" s="1"/>
      <c r="P198" s="1"/>
      <c r="Q198" s="239"/>
      <c r="R198" s="1"/>
      <c r="S198" s="6" t="s">
        <v>780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8">
        <v>126</v>
      </c>
      <c r="B199" s="199">
        <v>43559</v>
      </c>
      <c r="C199" s="199"/>
      <c r="D199" s="200" t="s">
        <v>782</v>
      </c>
      <c r="E199" s="201" t="s">
        <v>590</v>
      </c>
      <c r="F199" s="201">
        <v>130</v>
      </c>
      <c r="G199" s="201"/>
      <c r="H199" s="201">
        <v>65</v>
      </c>
      <c r="I199" s="202">
        <v>158</v>
      </c>
      <c r="J199" s="170" t="s">
        <v>783</v>
      </c>
      <c r="K199" s="171">
        <f t="shared" si="39"/>
        <v>-65</v>
      </c>
      <c r="L199" s="172">
        <f t="shared" si="40"/>
        <v>-0.5</v>
      </c>
      <c r="M199" s="168" t="s">
        <v>603</v>
      </c>
      <c r="N199" s="165">
        <v>43726</v>
      </c>
      <c r="O199" s="1"/>
      <c r="P199" s="1"/>
      <c r="Q199" s="239"/>
      <c r="R199" s="1"/>
      <c r="S199" s="6" t="s">
        <v>784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127</v>
      </c>
      <c r="B200" s="186">
        <v>43017</v>
      </c>
      <c r="C200" s="186"/>
      <c r="D200" s="187" t="s">
        <v>210</v>
      </c>
      <c r="E200" s="188" t="s">
        <v>590</v>
      </c>
      <c r="F200" s="188">
        <v>141.5</v>
      </c>
      <c r="G200" s="188"/>
      <c r="H200" s="188">
        <v>183.5</v>
      </c>
      <c r="I200" s="190">
        <v>210</v>
      </c>
      <c r="J200" s="160" t="s">
        <v>778</v>
      </c>
      <c r="K200" s="161">
        <f t="shared" si="39"/>
        <v>42</v>
      </c>
      <c r="L200" s="162">
        <f t="shared" si="40"/>
        <v>0.29681978798586572</v>
      </c>
      <c r="M200" s="157" t="s">
        <v>593</v>
      </c>
      <c r="N200" s="163">
        <v>43042</v>
      </c>
      <c r="O200" s="1"/>
      <c r="P200" s="1"/>
      <c r="Q200" s="239"/>
      <c r="R200" s="1"/>
      <c r="S200" s="6" t="s">
        <v>784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98">
        <v>128</v>
      </c>
      <c r="B201" s="199">
        <v>43074</v>
      </c>
      <c r="C201" s="199"/>
      <c r="D201" s="200" t="s">
        <v>785</v>
      </c>
      <c r="E201" s="201" t="s">
        <v>590</v>
      </c>
      <c r="F201" s="196">
        <v>172</v>
      </c>
      <c r="G201" s="201"/>
      <c r="H201" s="201">
        <v>155.25</v>
      </c>
      <c r="I201" s="202">
        <v>230</v>
      </c>
      <c r="J201" s="170" t="s">
        <v>786</v>
      </c>
      <c r="K201" s="171">
        <f t="shared" si="39"/>
        <v>-16.75</v>
      </c>
      <c r="L201" s="172">
        <f t="shared" si="40"/>
        <v>-9.7383720930232565E-2</v>
      </c>
      <c r="M201" s="168" t="s">
        <v>603</v>
      </c>
      <c r="N201" s="165">
        <v>43787</v>
      </c>
      <c r="O201" s="1"/>
      <c r="P201" s="1"/>
      <c r="Q201" s="239"/>
      <c r="R201" s="1"/>
      <c r="S201" s="6" t="s">
        <v>784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129</v>
      </c>
      <c r="B202" s="186">
        <v>43398</v>
      </c>
      <c r="C202" s="186"/>
      <c r="D202" s="187" t="s">
        <v>120</v>
      </c>
      <c r="E202" s="188" t="s">
        <v>590</v>
      </c>
      <c r="F202" s="188">
        <v>698.5</v>
      </c>
      <c r="G202" s="188"/>
      <c r="H202" s="188">
        <v>890</v>
      </c>
      <c r="I202" s="190">
        <v>890</v>
      </c>
      <c r="J202" s="160" t="s">
        <v>787</v>
      </c>
      <c r="K202" s="161">
        <f t="shared" si="39"/>
        <v>191.5</v>
      </c>
      <c r="L202" s="162">
        <f t="shared" si="40"/>
        <v>0.27415891195418757</v>
      </c>
      <c r="M202" s="157" t="s">
        <v>593</v>
      </c>
      <c r="N202" s="163">
        <v>44328</v>
      </c>
      <c r="O202" s="1"/>
      <c r="P202" s="1"/>
      <c r="Q202" s="239"/>
      <c r="R202" s="1"/>
      <c r="S202" s="6" t="s">
        <v>780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130</v>
      </c>
      <c r="B203" s="186">
        <v>42877</v>
      </c>
      <c r="C203" s="186"/>
      <c r="D203" s="187" t="s">
        <v>788</v>
      </c>
      <c r="E203" s="188" t="s">
        <v>590</v>
      </c>
      <c r="F203" s="188">
        <v>127.6</v>
      </c>
      <c r="G203" s="188"/>
      <c r="H203" s="188">
        <v>138</v>
      </c>
      <c r="I203" s="190">
        <v>190</v>
      </c>
      <c r="J203" s="160" t="s">
        <v>789</v>
      </c>
      <c r="K203" s="161">
        <f t="shared" si="39"/>
        <v>10.400000000000006</v>
      </c>
      <c r="L203" s="162">
        <f t="shared" si="40"/>
        <v>8.1504702194357417E-2</v>
      </c>
      <c r="M203" s="157" t="s">
        <v>593</v>
      </c>
      <c r="N203" s="163">
        <v>43774</v>
      </c>
      <c r="O203" s="1"/>
      <c r="P203" s="1"/>
      <c r="Q203" s="239"/>
      <c r="R203" s="1"/>
      <c r="S203" s="6" t="s">
        <v>784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131</v>
      </c>
      <c r="B204" s="186">
        <v>43158</v>
      </c>
      <c r="C204" s="186"/>
      <c r="D204" s="187" t="s">
        <v>790</v>
      </c>
      <c r="E204" s="188" t="s">
        <v>590</v>
      </c>
      <c r="F204" s="188">
        <v>317</v>
      </c>
      <c r="G204" s="188"/>
      <c r="H204" s="188">
        <v>382.5</v>
      </c>
      <c r="I204" s="190">
        <v>398</v>
      </c>
      <c r="J204" s="160" t="s">
        <v>791</v>
      </c>
      <c r="K204" s="161">
        <f t="shared" si="39"/>
        <v>65.5</v>
      </c>
      <c r="L204" s="162">
        <f t="shared" si="40"/>
        <v>0.20662460567823343</v>
      </c>
      <c r="M204" s="157" t="s">
        <v>593</v>
      </c>
      <c r="N204" s="163">
        <v>44238</v>
      </c>
      <c r="O204" s="1"/>
      <c r="P204" s="1"/>
      <c r="Q204" s="239"/>
      <c r="R204" s="1"/>
      <c r="S204" s="6" t="s">
        <v>784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8">
        <v>132</v>
      </c>
      <c r="B205" s="199">
        <v>43164</v>
      </c>
      <c r="C205" s="199"/>
      <c r="D205" s="200" t="s">
        <v>166</v>
      </c>
      <c r="E205" s="201" t="s">
        <v>590</v>
      </c>
      <c r="F205" s="196">
        <f>510-14.4</f>
        <v>495.6</v>
      </c>
      <c r="G205" s="201"/>
      <c r="H205" s="201">
        <v>350</v>
      </c>
      <c r="I205" s="202">
        <v>672</v>
      </c>
      <c r="J205" s="170" t="s">
        <v>792</v>
      </c>
      <c r="K205" s="171">
        <f t="shared" si="39"/>
        <v>-145.60000000000002</v>
      </c>
      <c r="L205" s="172">
        <f t="shared" si="40"/>
        <v>-0.29378531073446329</v>
      </c>
      <c r="M205" s="168" t="s">
        <v>603</v>
      </c>
      <c r="N205" s="165">
        <v>43887</v>
      </c>
      <c r="O205" s="1"/>
      <c r="P205" s="1"/>
      <c r="Q205" s="239"/>
      <c r="R205" s="1"/>
      <c r="S205" s="6" t="s">
        <v>780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8">
        <v>133</v>
      </c>
      <c r="B206" s="199">
        <v>43237</v>
      </c>
      <c r="C206" s="199"/>
      <c r="D206" s="200" t="s">
        <v>793</v>
      </c>
      <c r="E206" s="201" t="s">
        <v>590</v>
      </c>
      <c r="F206" s="196">
        <v>230.3</v>
      </c>
      <c r="G206" s="201"/>
      <c r="H206" s="201">
        <v>102.5</v>
      </c>
      <c r="I206" s="202">
        <v>348</v>
      </c>
      <c r="J206" s="170" t="s">
        <v>794</v>
      </c>
      <c r="K206" s="171">
        <f t="shared" si="39"/>
        <v>-127.80000000000001</v>
      </c>
      <c r="L206" s="172">
        <f t="shared" si="40"/>
        <v>-0.55492835432045162</v>
      </c>
      <c r="M206" s="168" t="s">
        <v>603</v>
      </c>
      <c r="N206" s="165">
        <v>43896</v>
      </c>
      <c r="O206" s="1"/>
      <c r="P206" s="1"/>
      <c r="Q206" s="239"/>
      <c r="R206" s="1"/>
      <c r="S206" s="6" t="s">
        <v>780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134</v>
      </c>
      <c r="B207" s="186">
        <v>43258</v>
      </c>
      <c r="C207" s="186"/>
      <c r="D207" s="187" t="s">
        <v>444</v>
      </c>
      <c r="E207" s="188" t="s">
        <v>590</v>
      </c>
      <c r="F207" s="188">
        <f>342.5-5.1</f>
        <v>337.4</v>
      </c>
      <c r="G207" s="188"/>
      <c r="H207" s="188">
        <v>412.5</v>
      </c>
      <c r="I207" s="190">
        <v>439</v>
      </c>
      <c r="J207" s="160" t="s">
        <v>795</v>
      </c>
      <c r="K207" s="161">
        <f t="shared" si="39"/>
        <v>75.100000000000023</v>
      </c>
      <c r="L207" s="162">
        <f t="shared" si="40"/>
        <v>0.22258446947243635</v>
      </c>
      <c r="M207" s="157" t="s">
        <v>593</v>
      </c>
      <c r="N207" s="163">
        <v>44230</v>
      </c>
      <c r="O207" s="1"/>
      <c r="P207" s="1"/>
      <c r="Q207" s="239"/>
      <c r="R207" s="1"/>
      <c r="S207" s="6" t="s">
        <v>784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79">
        <v>135</v>
      </c>
      <c r="B208" s="178">
        <v>43285</v>
      </c>
      <c r="C208" s="178"/>
      <c r="D208" s="179" t="s">
        <v>58</v>
      </c>
      <c r="E208" s="180" t="s">
        <v>590</v>
      </c>
      <c r="F208" s="180">
        <f>127.5-5.53</f>
        <v>121.97</v>
      </c>
      <c r="G208" s="181"/>
      <c r="H208" s="181">
        <v>122.5</v>
      </c>
      <c r="I208" s="181">
        <v>170</v>
      </c>
      <c r="J208" s="182" t="s">
        <v>796</v>
      </c>
      <c r="K208" s="183">
        <f t="shared" si="39"/>
        <v>0.53000000000000114</v>
      </c>
      <c r="L208" s="184">
        <f t="shared" si="40"/>
        <v>4.3453308190538747E-3</v>
      </c>
      <c r="M208" s="180" t="s">
        <v>610</v>
      </c>
      <c r="N208" s="178">
        <v>44431</v>
      </c>
      <c r="O208" s="1"/>
      <c r="P208" s="1"/>
      <c r="Q208" s="239"/>
      <c r="R208" s="1"/>
      <c r="S208" s="6" t="s">
        <v>780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136</v>
      </c>
      <c r="B209" s="199">
        <v>43294</v>
      </c>
      <c r="C209" s="199"/>
      <c r="D209" s="200" t="s">
        <v>797</v>
      </c>
      <c r="E209" s="201" t="s">
        <v>590</v>
      </c>
      <c r="F209" s="196">
        <v>46.5</v>
      </c>
      <c r="G209" s="201"/>
      <c r="H209" s="201">
        <v>17</v>
      </c>
      <c r="I209" s="202">
        <v>59</v>
      </c>
      <c r="J209" s="170" t="s">
        <v>798</v>
      </c>
      <c r="K209" s="171">
        <f t="shared" si="39"/>
        <v>-29.5</v>
      </c>
      <c r="L209" s="172">
        <f t="shared" si="40"/>
        <v>-0.63440860215053763</v>
      </c>
      <c r="M209" s="168" t="s">
        <v>603</v>
      </c>
      <c r="N209" s="165">
        <v>43887</v>
      </c>
      <c r="O209" s="1"/>
      <c r="P209" s="1"/>
      <c r="Q209" s="239"/>
      <c r="R209" s="1"/>
      <c r="S209" s="6" t="s">
        <v>780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137</v>
      </c>
      <c r="B210" s="186">
        <v>43396</v>
      </c>
      <c r="C210" s="186"/>
      <c r="D210" s="187" t="s">
        <v>427</v>
      </c>
      <c r="E210" s="188" t="s">
        <v>590</v>
      </c>
      <c r="F210" s="188">
        <v>156.5</v>
      </c>
      <c r="G210" s="188"/>
      <c r="H210" s="188">
        <v>207.5</v>
      </c>
      <c r="I210" s="190">
        <v>191</v>
      </c>
      <c r="J210" s="160" t="s">
        <v>677</v>
      </c>
      <c r="K210" s="161">
        <f t="shared" si="39"/>
        <v>51</v>
      </c>
      <c r="L210" s="162">
        <f t="shared" si="40"/>
        <v>0.32587859424920129</v>
      </c>
      <c r="M210" s="157" t="s">
        <v>593</v>
      </c>
      <c r="N210" s="163">
        <v>44369</v>
      </c>
      <c r="O210" s="1"/>
      <c r="P210" s="1"/>
      <c r="Q210" s="239"/>
      <c r="R210" s="1"/>
      <c r="S210" s="6" t="s">
        <v>780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138</v>
      </c>
      <c r="B211" s="186">
        <v>43439</v>
      </c>
      <c r="C211" s="186"/>
      <c r="D211" s="187" t="s">
        <v>346</v>
      </c>
      <c r="E211" s="188" t="s">
        <v>590</v>
      </c>
      <c r="F211" s="188">
        <v>259.5</v>
      </c>
      <c r="G211" s="188"/>
      <c r="H211" s="188">
        <v>320</v>
      </c>
      <c r="I211" s="190">
        <v>320</v>
      </c>
      <c r="J211" s="160" t="s">
        <v>677</v>
      </c>
      <c r="K211" s="161">
        <f t="shared" si="39"/>
        <v>60.5</v>
      </c>
      <c r="L211" s="162">
        <f t="shared" si="40"/>
        <v>0.23314065510597304</v>
      </c>
      <c r="M211" s="157" t="s">
        <v>593</v>
      </c>
      <c r="N211" s="163">
        <v>44323</v>
      </c>
      <c r="O211" s="1"/>
      <c r="P211" s="1"/>
      <c r="Q211" s="239"/>
      <c r="R211" s="1"/>
      <c r="S211" s="6" t="s">
        <v>780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98">
        <v>139</v>
      </c>
      <c r="B212" s="199">
        <v>43439</v>
      </c>
      <c r="C212" s="199"/>
      <c r="D212" s="200" t="s">
        <v>799</v>
      </c>
      <c r="E212" s="201" t="s">
        <v>590</v>
      </c>
      <c r="F212" s="201">
        <v>715</v>
      </c>
      <c r="G212" s="201"/>
      <c r="H212" s="201">
        <v>445</v>
      </c>
      <c r="I212" s="202">
        <v>840</v>
      </c>
      <c r="J212" s="170" t="s">
        <v>800</v>
      </c>
      <c r="K212" s="171">
        <f t="shared" si="39"/>
        <v>-270</v>
      </c>
      <c r="L212" s="172">
        <f t="shared" si="40"/>
        <v>-0.3776223776223776</v>
      </c>
      <c r="M212" s="168" t="s">
        <v>603</v>
      </c>
      <c r="N212" s="165">
        <v>43800</v>
      </c>
      <c r="O212" s="1"/>
      <c r="P212" s="1"/>
      <c r="Q212" s="239"/>
      <c r="R212" s="1"/>
      <c r="S212" s="6" t="s">
        <v>780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140</v>
      </c>
      <c r="B213" s="186">
        <v>43469</v>
      </c>
      <c r="C213" s="186"/>
      <c r="D213" s="187" t="s">
        <v>180</v>
      </c>
      <c r="E213" s="188" t="s">
        <v>590</v>
      </c>
      <c r="F213" s="188">
        <v>875</v>
      </c>
      <c r="G213" s="188"/>
      <c r="H213" s="188">
        <v>1165</v>
      </c>
      <c r="I213" s="190">
        <v>1185</v>
      </c>
      <c r="J213" s="160" t="s">
        <v>801</v>
      </c>
      <c r="K213" s="161">
        <f t="shared" si="39"/>
        <v>290</v>
      </c>
      <c r="L213" s="162">
        <f t="shared" si="40"/>
        <v>0.33142857142857141</v>
      </c>
      <c r="M213" s="157" t="s">
        <v>593</v>
      </c>
      <c r="N213" s="163">
        <v>43847</v>
      </c>
      <c r="O213" s="1"/>
      <c r="P213" s="1"/>
      <c r="Q213" s="239"/>
      <c r="R213" s="1"/>
      <c r="S213" s="6" t="s">
        <v>780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141</v>
      </c>
      <c r="B214" s="186">
        <v>43559</v>
      </c>
      <c r="C214" s="186"/>
      <c r="D214" s="187" t="s">
        <v>364</v>
      </c>
      <c r="E214" s="188" t="s">
        <v>590</v>
      </c>
      <c r="F214" s="188">
        <f>387-14.63</f>
        <v>372.37</v>
      </c>
      <c r="G214" s="188"/>
      <c r="H214" s="188">
        <v>490</v>
      </c>
      <c r="I214" s="190">
        <v>490</v>
      </c>
      <c r="J214" s="160" t="s">
        <v>677</v>
      </c>
      <c r="K214" s="161">
        <f t="shared" si="39"/>
        <v>117.63</v>
      </c>
      <c r="L214" s="162">
        <f t="shared" si="40"/>
        <v>0.31589548030185027</v>
      </c>
      <c r="M214" s="157" t="s">
        <v>593</v>
      </c>
      <c r="N214" s="163">
        <v>43850</v>
      </c>
      <c r="O214" s="1"/>
      <c r="P214" s="1"/>
      <c r="Q214" s="239"/>
      <c r="R214" s="1"/>
      <c r="S214" s="6" t="s">
        <v>780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8">
        <v>142</v>
      </c>
      <c r="B215" s="199">
        <v>43578</v>
      </c>
      <c r="C215" s="199"/>
      <c r="D215" s="200" t="s">
        <v>802</v>
      </c>
      <c r="E215" s="201" t="s">
        <v>602</v>
      </c>
      <c r="F215" s="201">
        <v>220</v>
      </c>
      <c r="G215" s="201"/>
      <c r="H215" s="201">
        <v>127.5</v>
      </c>
      <c r="I215" s="202">
        <v>284</v>
      </c>
      <c r="J215" s="170" t="s">
        <v>803</v>
      </c>
      <c r="K215" s="171">
        <f t="shared" si="39"/>
        <v>-92.5</v>
      </c>
      <c r="L215" s="172">
        <f t="shared" si="40"/>
        <v>-0.42045454545454547</v>
      </c>
      <c r="M215" s="168" t="s">
        <v>603</v>
      </c>
      <c r="N215" s="165">
        <v>43896</v>
      </c>
      <c r="O215" s="1"/>
      <c r="P215" s="1"/>
      <c r="Q215" s="239"/>
      <c r="R215" s="1"/>
      <c r="S215" s="6" t="s">
        <v>780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143</v>
      </c>
      <c r="B216" s="186">
        <v>43622</v>
      </c>
      <c r="C216" s="186"/>
      <c r="D216" s="187" t="s">
        <v>489</v>
      </c>
      <c r="E216" s="188" t="s">
        <v>602</v>
      </c>
      <c r="F216" s="188">
        <v>332.8</v>
      </c>
      <c r="G216" s="188"/>
      <c r="H216" s="188">
        <v>405</v>
      </c>
      <c r="I216" s="190">
        <v>419</v>
      </c>
      <c r="J216" s="160" t="s">
        <v>804</v>
      </c>
      <c r="K216" s="161">
        <f t="shared" si="39"/>
        <v>72.199999999999989</v>
      </c>
      <c r="L216" s="162">
        <f t="shared" si="40"/>
        <v>0.21694711538461534</v>
      </c>
      <c r="M216" s="157" t="s">
        <v>593</v>
      </c>
      <c r="N216" s="163">
        <v>43860</v>
      </c>
      <c r="O216" s="1"/>
      <c r="P216" s="1"/>
      <c r="Q216" s="239"/>
      <c r="R216" s="1"/>
      <c r="S216" s="6" t="s">
        <v>784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9">
        <v>144</v>
      </c>
      <c r="B217" s="178">
        <v>43641</v>
      </c>
      <c r="C217" s="178"/>
      <c r="D217" s="179" t="s">
        <v>172</v>
      </c>
      <c r="E217" s="180" t="s">
        <v>590</v>
      </c>
      <c r="F217" s="180">
        <v>386</v>
      </c>
      <c r="G217" s="181"/>
      <c r="H217" s="181">
        <v>395</v>
      </c>
      <c r="I217" s="181">
        <v>452</v>
      </c>
      <c r="J217" s="182" t="s">
        <v>805</v>
      </c>
      <c r="K217" s="183">
        <f t="shared" si="39"/>
        <v>9</v>
      </c>
      <c r="L217" s="184">
        <f t="shared" si="40"/>
        <v>2.3316062176165803E-2</v>
      </c>
      <c r="M217" s="180" t="s">
        <v>610</v>
      </c>
      <c r="N217" s="178">
        <v>43868</v>
      </c>
      <c r="O217" s="1"/>
      <c r="P217" s="1"/>
      <c r="Q217" s="239"/>
      <c r="R217" s="1"/>
      <c r="S217" s="6" t="s">
        <v>784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79">
        <v>145</v>
      </c>
      <c r="B218" s="178">
        <v>43707</v>
      </c>
      <c r="C218" s="178"/>
      <c r="D218" s="179" t="s">
        <v>146</v>
      </c>
      <c r="E218" s="180" t="s">
        <v>590</v>
      </c>
      <c r="F218" s="180">
        <v>137.5</v>
      </c>
      <c r="G218" s="181"/>
      <c r="H218" s="181">
        <v>138.5</v>
      </c>
      <c r="I218" s="181">
        <v>190</v>
      </c>
      <c r="J218" s="182" t="s">
        <v>806</v>
      </c>
      <c r="K218" s="183">
        <f t="shared" si="39"/>
        <v>1</v>
      </c>
      <c r="L218" s="184">
        <f t="shared" si="40"/>
        <v>7.2727272727272727E-3</v>
      </c>
      <c r="M218" s="180" t="s">
        <v>610</v>
      </c>
      <c r="N218" s="178">
        <v>44432</v>
      </c>
      <c r="O218" s="1"/>
      <c r="P218" s="1"/>
      <c r="Q218" s="239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146</v>
      </c>
      <c r="B219" s="186">
        <v>43731</v>
      </c>
      <c r="C219" s="186"/>
      <c r="D219" s="187" t="s">
        <v>437</v>
      </c>
      <c r="E219" s="188" t="s">
        <v>590</v>
      </c>
      <c r="F219" s="188">
        <v>235</v>
      </c>
      <c r="G219" s="188"/>
      <c r="H219" s="188">
        <v>295</v>
      </c>
      <c r="I219" s="190">
        <v>296</v>
      </c>
      <c r="J219" s="160" t="s">
        <v>807</v>
      </c>
      <c r="K219" s="161">
        <f t="shared" si="39"/>
        <v>60</v>
      </c>
      <c r="L219" s="162">
        <f t="shared" si="40"/>
        <v>0.25531914893617019</v>
      </c>
      <c r="M219" s="157" t="s">
        <v>593</v>
      </c>
      <c r="N219" s="163">
        <v>43844</v>
      </c>
      <c r="O219" s="1"/>
      <c r="P219" s="1"/>
      <c r="Q219" s="239"/>
      <c r="R219" s="1"/>
      <c r="S219" s="6" t="s">
        <v>784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147</v>
      </c>
      <c r="B220" s="186">
        <v>43752</v>
      </c>
      <c r="C220" s="186"/>
      <c r="D220" s="187" t="s">
        <v>808</v>
      </c>
      <c r="E220" s="188" t="s">
        <v>590</v>
      </c>
      <c r="F220" s="188">
        <v>277.5</v>
      </c>
      <c r="G220" s="188"/>
      <c r="H220" s="188">
        <v>333</v>
      </c>
      <c r="I220" s="190">
        <v>333</v>
      </c>
      <c r="J220" s="160" t="s">
        <v>809</v>
      </c>
      <c r="K220" s="161">
        <f t="shared" si="39"/>
        <v>55.5</v>
      </c>
      <c r="L220" s="162">
        <f t="shared" si="40"/>
        <v>0.2</v>
      </c>
      <c r="M220" s="157" t="s">
        <v>593</v>
      </c>
      <c r="N220" s="163">
        <v>43846</v>
      </c>
      <c r="O220" s="1"/>
      <c r="P220" s="1"/>
      <c r="Q220" s="239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148</v>
      </c>
      <c r="B221" s="186">
        <v>43752</v>
      </c>
      <c r="C221" s="186"/>
      <c r="D221" s="187" t="s">
        <v>810</v>
      </c>
      <c r="E221" s="188" t="s">
        <v>590</v>
      </c>
      <c r="F221" s="188">
        <v>930</v>
      </c>
      <c r="G221" s="188"/>
      <c r="H221" s="188">
        <v>1165</v>
      </c>
      <c r="I221" s="190">
        <v>1200</v>
      </c>
      <c r="J221" s="160" t="s">
        <v>811</v>
      </c>
      <c r="K221" s="161">
        <f t="shared" si="39"/>
        <v>235</v>
      </c>
      <c r="L221" s="162">
        <f t="shared" si="40"/>
        <v>0.25268817204301075</v>
      </c>
      <c r="M221" s="157" t="s">
        <v>593</v>
      </c>
      <c r="N221" s="163">
        <v>43847</v>
      </c>
      <c r="O221" s="1"/>
      <c r="P221" s="1"/>
      <c r="Q221" s="239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149</v>
      </c>
      <c r="B222" s="186">
        <v>43753</v>
      </c>
      <c r="C222" s="186"/>
      <c r="D222" s="187" t="s">
        <v>812</v>
      </c>
      <c r="E222" s="188" t="s">
        <v>590</v>
      </c>
      <c r="F222" s="158">
        <v>111</v>
      </c>
      <c r="G222" s="188"/>
      <c r="H222" s="188">
        <v>141</v>
      </c>
      <c r="I222" s="190">
        <v>141</v>
      </c>
      <c r="J222" s="160" t="s">
        <v>813</v>
      </c>
      <c r="K222" s="161">
        <f t="shared" si="39"/>
        <v>30</v>
      </c>
      <c r="L222" s="162">
        <f t="shared" si="40"/>
        <v>0.27027027027027029</v>
      </c>
      <c r="M222" s="157" t="s">
        <v>593</v>
      </c>
      <c r="N222" s="163">
        <v>44328</v>
      </c>
      <c r="O222" s="1"/>
      <c r="P222" s="1"/>
      <c r="Q222" s="239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150</v>
      </c>
      <c r="B223" s="186">
        <v>43753</v>
      </c>
      <c r="C223" s="186"/>
      <c r="D223" s="187" t="s">
        <v>814</v>
      </c>
      <c r="E223" s="188" t="s">
        <v>590</v>
      </c>
      <c r="F223" s="158">
        <v>296</v>
      </c>
      <c r="G223" s="188"/>
      <c r="H223" s="188">
        <v>370</v>
      </c>
      <c r="I223" s="190">
        <v>370</v>
      </c>
      <c r="J223" s="160" t="s">
        <v>677</v>
      </c>
      <c r="K223" s="161">
        <f t="shared" si="39"/>
        <v>74</v>
      </c>
      <c r="L223" s="162">
        <f t="shared" si="40"/>
        <v>0.25</v>
      </c>
      <c r="M223" s="157" t="s">
        <v>593</v>
      </c>
      <c r="N223" s="163">
        <v>43853</v>
      </c>
      <c r="O223" s="1"/>
      <c r="P223" s="1"/>
      <c r="Q223" s="239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151</v>
      </c>
      <c r="B224" s="186">
        <v>43754</v>
      </c>
      <c r="C224" s="186"/>
      <c r="D224" s="187" t="s">
        <v>815</v>
      </c>
      <c r="E224" s="188" t="s">
        <v>590</v>
      </c>
      <c r="F224" s="158">
        <v>300</v>
      </c>
      <c r="G224" s="188"/>
      <c r="H224" s="188">
        <v>382.5</v>
      </c>
      <c r="I224" s="190">
        <v>344</v>
      </c>
      <c r="J224" s="160" t="s">
        <v>816</v>
      </c>
      <c r="K224" s="161">
        <f t="shared" si="39"/>
        <v>82.5</v>
      </c>
      <c r="L224" s="162">
        <f t="shared" si="40"/>
        <v>0.27500000000000002</v>
      </c>
      <c r="M224" s="157" t="s">
        <v>593</v>
      </c>
      <c r="N224" s="163">
        <v>44238</v>
      </c>
      <c r="O224" s="1"/>
      <c r="P224" s="1"/>
      <c r="Q224" s="239"/>
      <c r="R224" s="1"/>
      <c r="S224" s="6" t="s">
        <v>784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152</v>
      </c>
      <c r="B225" s="186">
        <v>43832</v>
      </c>
      <c r="C225" s="186"/>
      <c r="D225" s="187" t="s">
        <v>817</v>
      </c>
      <c r="E225" s="188" t="s">
        <v>590</v>
      </c>
      <c r="F225" s="158">
        <v>495</v>
      </c>
      <c r="G225" s="188"/>
      <c r="H225" s="188">
        <v>595</v>
      </c>
      <c r="I225" s="190">
        <v>590</v>
      </c>
      <c r="J225" s="160" t="s">
        <v>613</v>
      </c>
      <c r="K225" s="161">
        <f t="shared" si="39"/>
        <v>100</v>
      </c>
      <c r="L225" s="162">
        <f t="shared" si="40"/>
        <v>0.20202020202020202</v>
      </c>
      <c r="M225" s="157" t="s">
        <v>593</v>
      </c>
      <c r="N225" s="163">
        <v>44589</v>
      </c>
      <c r="O225" s="1"/>
      <c r="P225" s="1"/>
      <c r="Q225" s="239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153</v>
      </c>
      <c r="B226" s="186">
        <v>43966</v>
      </c>
      <c r="C226" s="186"/>
      <c r="D226" s="187" t="s">
        <v>76</v>
      </c>
      <c r="E226" s="188" t="s">
        <v>590</v>
      </c>
      <c r="F226" s="158">
        <v>67.5</v>
      </c>
      <c r="G226" s="188"/>
      <c r="H226" s="188">
        <v>86</v>
      </c>
      <c r="I226" s="190">
        <v>86</v>
      </c>
      <c r="J226" s="160" t="s">
        <v>818</v>
      </c>
      <c r="K226" s="161">
        <f t="shared" si="39"/>
        <v>18.5</v>
      </c>
      <c r="L226" s="162">
        <f t="shared" si="40"/>
        <v>0.27407407407407408</v>
      </c>
      <c r="M226" s="157" t="s">
        <v>593</v>
      </c>
      <c r="N226" s="163">
        <v>44008</v>
      </c>
      <c r="O226" s="1"/>
      <c r="P226" s="1"/>
      <c r="Q226" s="239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154</v>
      </c>
      <c r="B227" s="186">
        <v>44035</v>
      </c>
      <c r="C227" s="186"/>
      <c r="D227" s="187" t="s">
        <v>488</v>
      </c>
      <c r="E227" s="188" t="s">
        <v>590</v>
      </c>
      <c r="F227" s="158">
        <v>231</v>
      </c>
      <c r="G227" s="188"/>
      <c r="H227" s="188">
        <v>281</v>
      </c>
      <c r="I227" s="190">
        <v>281</v>
      </c>
      <c r="J227" s="160" t="s">
        <v>677</v>
      </c>
      <c r="K227" s="161">
        <f t="shared" si="39"/>
        <v>50</v>
      </c>
      <c r="L227" s="162">
        <f t="shared" si="40"/>
        <v>0.21645021645021645</v>
      </c>
      <c r="M227" s="157" t="s">
        <v>593</v>
      </c>
      <c r="N227" s="163">
        <v>44358</v>
      </c>
      <c r="O227" s="1"/>
      <c r="P227" s="1"/>
      <c r="Q227" s="239"/>
      <c r="R227" s="1"/>
      <c r="S227" s="6" t="s">
        <v>784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155</v>
      </c>
      <c r="B228" s="186">
        <v>44092</v>
      </c>
      <c r="C228" s="186"/>
      <c r="D228" s="187" t="s">
        <v>144</v>
      </c>
      <c r="E228" s="188" t="s">
        <v>590</v>
      </c>
      <c r="F228" s="188">
        <v>206</v>
      </c>
      <c r="G228" s="188"/>
      <c r="H228" s="188">
        <v>248</v>
      </c>
      <c r="I228" s="190">
        <v>248</v>
      </c>
      <c r="J228" s="160" t="s">
        <v>677</v>
      </c>
      <c r="K228" s="161">
        <f t="shared" si="39"/>
        <v>42</v>
      </c>
      <c r="L228" s="162">
        <f t="shared" si="40"/>
        <v>0.20388349514563106</v>
      </c>
      <c r="M228" s="157" t="s">
        <v>593</v>
      </c>
      <c r="N228" s="163">
        <v>44214</v>
      </c>
      <c r="O228" s="1"/>
      <c r="P228" s="1"/>
      <c r="Q228" s="239"/>
      <c r="R228" s="1"/>
      <c r="S228" s="6" t="s">
        <v>784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156</v>
      </c>
      <c r="B229" s="186">
        <v>44140</v>
      </c>
      <c r="C229" s="186"/>
      <c r="D229" s="187" t="s">
        <v>144</v>
      </c>
      <c r="E229" s="188" t="s">
        <v>590</v>
      </c>
      <c r="F229" s="188">
        <v>182.5</v>
      </c>
      <c r="G229" s="188"/>
      <c r="H229" s="188">
        <v>248</v>
      </c>
      <c r="I229" s="190">
        <v>248</v>
      </c>
      <c r="J229" s="160" t="s">
        <v>677</v>
      </c>
      <c r="K229" s="161">
        <f t="shared" si="39"/>
        <v>65.5</v>
      </c>
      <c r="L229" s="162">
        <f t="shared" si="40"/>
        <v>0.35890410958904112</v>
      </c>
      <c r="M229" s="157" t="s">
        <v>593</v>
      </c>
      <c r="N229" s="163">
        <v>44214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157</v>
      </c>
      <c r="B230" s="186">
        <v>44140</v>
      </c>
      <c r="C230" s="186"/>
      <c r="D230" s="187" t="s">
        <v>346</v>
      </c>
      <c r="E230" s="188" t="s">
        <v>590</v>
      </c>
      <c r="F230" s="188">
        <v>247.5</v>
      </c>
      <c r="G230" s="188"/>
      <c r="H230" s="188">
        <v>320</v>
      </c>
      <c r="I230" s="190">
        <v>320</v>
      </c>
      <c r="J230" s="160" t="s">
        <v>677</v>
      </c>
      <c r="K230" s="161">
        <f t="shared" si="39"/>
        <v>72.5</v>
      </c>
      <c r="L230" s="162">
        <f t="shared" si="40"/>
        <v>0.29292929292929293</v>
      </c>
      <c r="M230" s="157" t="s">
        <v>593</v>
      </c>
      <c r="N230" s="163">
        <v>44323</v>
      </c>
      <c r="O230" s="1"/>
      <c r="P230" s="1"/>
      <c r="Q230" s="239"/>
      <c r="R230" s="1"/>
      <c r="S230" s="6" t="s">
        <v>784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158</v>
      </c>
      <c r="B231" s="186">
        <v>44140</v>
      </c>
      <c r="C231" s="186"/>
      <c r="D231" s="187" t="s">
        <v>203</v>
      </c>
      <c r="E231" s="188" t="s">
        <v>590</v>
      </c>
      <c r="F231" s="158">
        <v>925</v>
      </c>
      <c r="G231" s="188"/>
      <c r="H231" s="188">
        <v>1095</v>
      </c>
      <c r="I231" s="190">
        <v>1093</v>
      </c>
      <c r="J231" s="160" t="s">
        <v>819</v>
      </c>
      <c r="K231" s="161">
        <f t="shared" si="39"/>
        <v>170</v>
      </c>
      <c r="L231" s="162">
        <f t="shared" si="40"/>
        <v>0.18378378378378379</v>
      </c>
      <c r="M231" s="157" t="s">
        <v>593</v>
      </c>
      <c r="N231" s="163">
        <v>44201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159</v>
      </c>
      <c r="B232" s="186">
        <v>44140</v>
      </c>
      <c r="C232" s="186"/>
      <c r="D232" s="187" t="s">
        <v>364</v>
      </c>
      <c r="E232" s="188" t="s">
        <v>590</v>
      </c>
      <c r="F232" s="158">
        <v>332.5</v>
      </c>
      <c r="G232" s="188"/>
      <c r="H232" s="188">
        <v>393</v>
      </c>
      <c r="I232" s="190">
        <v>406</v>
      </c>
      <c r="J232" s="160" t="s">
        <v>820</v>
      </c>
      <c r="K232" s="161">
        <f t="shared" si="39"/>
        <v>60.5</v>
      </c>
      <c r="L232" s="162">
        <f t="shared" si="40"/>
        <v>0.18195488721804512</v>
      </c>
      <c r="M232" s="157" t="s">
        <v>593</v>
      </c>
      <c r="N232" s="163">
        <v>44256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160</v>
      </c>
      <c r="B233" s="186">
        <v>44141</v>
      </c>
      <c r="C233" s="186"/>
      <c r="D233" s="187" t="s">
        <v>488</v>
      </c>
      <c r="E233" s="188" t="s">
        <v>590</v>
      </c>
      <c r="F233" s="158">
        <v>231</v>
      </c>
      <c r="G233" s="188"/>
      <c r="H233" s="188">
        <v>281</v>
      </c>
      <c r="I233" s="190">
        <v>281</v>
      </c>
      <c r="J233" s="160" t="s">
        <v>677</v>
      </c>
      <c r="K233" s="161">
        <f t="shared" si="39"/>
        <v>50</v>
      </c>
      <c r="L233" s="162">
        <f t="shared" si="40"/>
        <v>0.21645021645021645</v>
      </c>
      <c r="M233" s="157" t="s">
        <v>593</v>
      </c>
      <c r="N233" s="163">
        <v>44358</v>
      </c>
      <c r="O233" s="1"/>
      <c r="P233" s="1"/>
      <c r="Q233" s="239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161</v>
      </c>
      <c r="B234" s="186">
        <v>44187</v>
      </c>
      <c r="C234" s="186"/>
      <c r="D234" s="187" t="s">
        <v>821</v>
      </c>
      <c r="E234" s="188" t="s">
        <v>590</v>
      </c>
      <c r="F234" s="158">
        <v>190</v>
      </c>
      <c r="G234" s="188"/>
      <c r="H234" s="188">
        <v>239</v>
      </c>
      <c r="I234" s="190">
        <v>239</v>
      </c>
      <c r="J234" s="160" t="s">
        <v>822</v>
      </c>
      <c r="K234" s="161">
        <f t="shared" si="39"/>
        <v>49</v>
      </c>
      <c r="L234" s="162">
        <f t="shared" si="40"/>
        <v>0.25789473684210529</v>
      </c>
      <c r="M234" s="157" t="s">
        <v>593</v>
      </c>
      <c r="N234" s="163">
        <v>44844</v>
      </c>
      <c r="O234" s="1"/>
      <c r="P234" s="1"/>
      <c r="Q234" s="239"/>
      <c r="R234" s="1"/>
      <c r="S234" s="6" t="s">
        <v>784</v>
      </c>
    </row>
    <row r="235" spans="1:27" ht="12.75" customHeight="1">
      <c r="A235" s="185">
        <v>162</v>
      </c>
      <c r="B235" s="186">
        <v>44258</v>
      </c>
      <c r="C235" s="186"/>
      <c r="D235" s="187" t="s">
        <v>817</v>
      </c>
      <c r="E235" s="188" t="s">
        <v>590</v>
      </c>
      <c r="F235" s="158">
        <v>495</v>
      </c>
      <c r="G235" s="188"/>
      <c r="H235" s="188">
        <v>595</v>
      </c>
      <c r="I235" s="190">
        <v>590</v>
      </c>
      <c r="J235" s="160" t="s">
        <v>613</v>
      </c>
      <c r="K235" s="161">
        <f t="shared" si="39"/>
        <v>100</v>
      </c>
      <c r="L235" s="162">
        <f t="shared" si="40"/>
        <v>0.20202020202020202</v>
      </c>
      <c r="M235" s="157" t="s">
        <v>593</v>
      </c>
      <c r="N235" s="163">
        <v>44589</v>
      </c>
      <c r="O235" s="1"/>
      <c r="P235" s="1"/>
      <c r="Q235" s="239"/>
      <c r="S235" s="6" t="s">
        <v>784</v>
      </c>
    </row>
    <row r="236" spans="1:27" ht="12.75" customHeight="1">
      <c r="A236" s="185">
        <v>163</v>
      </c>
      <c r="B236" s="186">
        <v>44274</v>
      </c>
      <c r="C236" s="186"/>
      <c r="D236" s="187" t="s">
        <v>364</v>
      </c>
      <c r="E236" s="188" t="s">
        <v>590</v>
      </c>
      <c r="F236" s="158">
        <v>355</v>
      </c>
      <c r="G236" s="188"/>
      <c r="H236" s="188">
        <v>422.5</v>
      </c>
      <c r="I236" s="190">
        <v>420</v>
      </c>
      <c r="J236" s="160" t="s">
        <v>823</v>
      </c>
      <c r="K236" s="161">
        <f t="shared" si="39"/>
        <v>67.5</v>
      </c>
      <c r="L236" s="162">
        <f t="shared" si="40"/>
        <v>0.19014084507042253</v>
      </c>
      <c r="M236" s="157" t="s">
        <v>593</v>
      </c>
      <c r="N236" s="163">
        <v>44361</v>
      </c>
      <c r="O236" s="1"/>
      <c r="S236" s="203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164</v>
      </c>
      <c r="B237" s="186">
        <v>44295</v>
      </c>
      <c r="C237" s="186"/>
      <c r="D237" s="187" t="s">
        <v>326</v>
      </c>
      <c r="E237" s="188" t="s">
        <v>590</v>
      </c>
      <c r="F237" s="158">
        <v>555</v>
      </c>
      <c r="G237" s="188"/>
      <c r="H237" s="188">
        <v>663</v>
      </c>
      <c r="I237" s="190">
        <v>663</v>
      </c>
      <c r="J237" s="160" t="s">
        <v>824</v>
      </c>
      <c r="K237" s="161">
        <f t="shared" si="39"/>
        <v>108</v>
      </c>
      <c r="L237" s="162">
        <f t="shared" si="40"/>
        <v>0.19459459459459461</v>
      </c>
      <c r="M237" s="157" t="s">
        <v>593</v>
      </c>
      <c r="N237" s="163">
        <v>44321</v>
      </c>
      <c r="O237" s="1"/>
      <c r="P237" s="1"/>
      <c r="Q237" s="239"/>
      <c r="R237" s="1"/>
      <c r="S237" s="203" t="s">
        <v>784</v>
      </c>
    </row>
    <row r="238" spans="1:27" ht="12.75" customHeight="1">
      <c r="A238" s="185">
        <v>165</v>
      </c>
      <c r="B238" s="186">
        <v>44308</v>
      </c>
      <c r="C238" s="186"/>
      <c r="D238" s="187" t="s">
        <v>788</v>
      </c>
      <c r="E238" s="188" t="s">
        <v>590</v>
      </c>
      <c r="F238" s="158">
        <v>126.5</v>
      </c>
      <c r="G238" s="188"/>
      <c r="H238" s="188">
        <v>155</v>
      </c>
      <c r="I238" s="190">
        <v>155</v>
      </c>
      <c r="J238" s="160" t="s">
        <v>677</v>
      </c>
      <c r="K238" s="161">
        <f t="shared" si="39"/>
        <v>28.5</v>
      </c>
      <c r="L238" s="162">
        <f t="shared" si="40"/>
        <v>0.22529644268774704</v>
      </c>
      <c r="M238" s="157" t="s">
        <v>593</v>
      </c>
      <c r="N238" s="163">
        <v>44362</v>
      </c>
      <c r="O238" s="1"/>
      <c r="S238" s="203" t="s">
        <v>784</v>
      </c>
    </row>
    <row r="239" spans="1:27" ht="12.75" customHeight="1">
      <c r="A239" s="164">
        <v>166</v>
      </c>
      <c r="B239" s="195">
        <v>44368</v>
      </c>
      <c r="C239" s="195"/>
      <c r="D239" s="166" t="s">
        <v>825</v>
      </c>
      <c r="E239" s="168" t="s">
        <v>590</v>
      </c>
      <c r="F239" s="196">
        <v>287.5</v>
      </c>
      <c r="G239" s="168"/>
      <c r="H239" s="168">
        <v>245</v>
      </c>
      <c r="I239" s="169">
        <v>344</v>
      </c>
      <c r="J239" s="170" t="s">
        <v>826</v>
      </c>
      <c r="K239" s="171">
        <f t="shared" si="39"/>
        <v>-42.5</v>
      </c>
      <c r="L239" s="172">
        <f t="shared" si="40"/>
        <v>-0.14782608695652175</v>
      </c>
      <c r="M239" s="168" t="s">
        <v>603</v>
      </c>
      <c r="N239" s="165">
        <v>44508</v>
      </c>
      <c r="O239" s="1"/>
      <c r="S239" s="203" t="s">
        <v>784</v>
      </c>
    </row>
    <row r="240" spans="1:27" ht="12.75" customHeight="1">
      <c r="A240" s="185">
        <v>167</v>
      </c>
      <c r="B240" s="186">
        <v>44368</v>
      </c>
      <c r="C240" s="186"/>
      <c r="D240" s="187" t="s">
        <v>488</v>
      </c>
      <c r="E240" s="188" t="s">
        <v>590</v>
      </c>
      <c r="F240" s="158">
        <v>241</v>
      </c>
      <c r="G240" s="188"/>
      <c r="H240" s="188">
        <v>298</v>
      </c>
      <c r="I240" s="190">
        <v>320</v>
      </c>
      <c r="J240" s="160" t="s">
        <v>677</v>
      </c>
      <c r="K240" s="161">
        <f t="shared" si="39"/>
        <v>57</v>
      </c>
      <c r="L240" s="162">
        <f t="shared" si="40"/>
        <v>0.23651452282157676</v>
      </c>
      <c r="M240" s="157" t="s">
        <v>593</v>
      </c>
      <c r="N240" s="163">
        <v>44802</v>
      </c>
      <c r="O240" s="37"/>
      <c r="S240" s="203" t="s">
        <v>784</v>
      </c>
    </row>
    <row r="241" spans="1:19" ht="12.75" customHeight="1">
      <c r="A241" s="185">
        <v>168</v>
      </c>
      <c r="B241" s="186">
        <v>44406</v>
      </c>
      <c r="C241" s="186"/>
      <c r="D241" s="187" t="s">
        <v>788</v>
      </c>
      <c r="E241" s="188" t="s">
        <v>590</v>
      </c>
      <c r="F241" s="158">
        <v>162.5</v>
      </c>
      <c r="G241" s="188"/>
      <c r="H241" s="188">
        <v>200</v>
      </c>
      <c r="I241" s="190">
        <v>200</v>
      </c>
      <c r="J241" s="160" t="s">
        <v>677</v>
      </c>
      <c r="K241" s="161">
        <f t="shared" si="39"/>
        <v>37.5</v>
      </c>
      <c r="L241" s="162">
        <f t="shared" si="40"/>
        <v>0.23076923076923078</v>
      </c>
      <c r="M241" s="157" t="s">
        <v>593</v>
      </c>
      <c r="N241" s="163">
        <v>44802</v>
      </c>
      <c r="O241" s="1"/>
      <c r="S241" s="203" t="s">
        <v>784</v>
      </c>
    </row>
    <row r="242" spans="1:19" ht="12.75" customHeight="1">
      <c r="A242" s="185">
        <v>169</v>
      </c>
      <c r="B242" s="186">
        <v>44462</v>
      </c>
      <c r="C242" s="186"/>
      <c r="D242" s="187" t="s">
        <v>445</v>
      </c>
      <c r="E242" s="188" t="s">
        <v>590</v>
      </c>
      <c r="F242" s="158">
        <v>1235</v>
      </c>
      <c r="G242" s="188"/>
      <c r="H242" s="188">
        <v>1505</v>
      </c>
      <c r="I242" s="190">
        <v>1500</v>
      </c>
      <c r="J242" s="160" t="s">
        <v>677</v>
      </c>
      <c r="K242" s="161">
        <f t="shared" si="39"/>
        <v>270</v>
      </c>
      <c r="L242" s="162">
        <f t="shared" si="40"/>
        <v>0.21862348178137653</v>
      </c>
      <c r="M242" s="157" t="s">
        <v>593</v>
      </c>
      <c r="N242" s="163">
        <v>44564</v>
      </c>
      <c r="O242" s="1"/>
      <c r="S242" s="203" t="s">
        <v>784</v>
      </c>
    </row>
    <row r="243" spans="1:19" ht="12.75" customHeight="1">
      <c r="A243" s="204">
        <v>170</v>
      </c>
      <c r="B243" s="205">
        <v>44480</v>
      </c>
      <c r="C243" s="205"/>
      <c r="D243" s="206" t="s">
        <v>827</v>
      </c>
      <c r="E243" s="207" t="s">
        <v>590</v>
      </c>
      <c r="F243" s="55">
        <v>58.75</v>
      </c>
      <c r="G243" s="207"/>
      <c r="H243" s="208"/>
      <c r="I243" s="51"/>
      <c r="J243" s="209" t="s">
        <v>591</v>
      </c>
      <c r="K243" s="204"/>
      <c r="L243" s="205"/>
      <c r="M243" s="205"/>
      <c r="N243" s="206"/>
      <c r="O243" s="37"/>
      <c r="S243" s="203" t="s">
        <v>784</v>
      </c>
    </row>
    <row r="244" spans="1:19" ht="12.75" customHeight="1">
      <c r="A244" s="154">
        <v>171</v>
      </c>
      <c r="B244" s="155">
        <v>44481</v>
      </c>
      <c r="C244" s="155"/>
      <c r="D244" s="156" t="s">
        <v>278</v>
      </c>
      <c r="E244" s="157" t="s">
        <v>590</v>
      </c>
      <c r="F244" s="158">
        <v>315</v>
      </c>
      <c r="G244" s="157"/>
      <c r="H244" s="157">
        <v>335</v>
      </c>
      <c r="I244" s="159">
        <v>380</v>
      </c>
      <c r="J244" s="160" t="s">
        <v>1013</v>
      </c>
      <c r="K244" s="161">
        <f t="shared" ref="K244" si="41">H244-F244</f>
        <v>20</v>
      </c>
      <c r="L244" s="162">
        <f t="shared" ref="L244" si="42">K244/F244</f>
        <v>6.3492063492063489E-2</v>
      </c>
      <c r="M244" s="157" t="s">
        <v>593</v>
      </c>
      <c r="N244" s="163">
        <v>45297</v>
      </c>
      <c r="O244" s="37"/>
      <c r="S244" s="203" t="s">
        <v>784</v>
      </c>
    </row>
    <row r="245" spans="1:19" ht="12.75" customHeight="1">
      <c r="A245" s="154">
        <v>172</v>
      </c>
      <c r="B245" s="155">
        <v>44481</v>
      </c>
      <c r="C245" s="155"/>
      <c r="D245" s="156" t="s">
        <v>828</v>
      </c>
      <c r="E245" s="157" t="s">
        <v>590</v>
      </c>
      <c r="F245" s="158">
        <v>45.5</v>
      </c>
      <c r="G245" s="157"/>
      <c r="H245" s="157">
        <v>56.5</v>
      </c>
      <c r="I245" s="159">
        <v>56</v>
      </c>
      <c r="J245" s="160" t="s">
        <v>677</v>
      </c>
      <c r="K245" s="161">
        <f t="shared" ref="K245:K246" si="43">H245-F245</f>
        <v>11</v>
      </c>
      <c r="L245" s="162">
        <f t="shared" ref="L245:L246" si="44">K245/F245</f>
        <v>0.24175824175824176</v>
      </c>
      <c r="M245" s="157" t="s">
        <v>593</v>
      </c>
      <c r="N245" s="163">
        <v>44881</v>
      </c>
      <c r="O245" s="37"/>
      <c r="S245" s="203"/>
    </row>
    <row r="246" spans="1:19" ht="12.75" customHeight="1">
      <c r="A246" s="154">
        <v>173</v>
      </c>
      <c r="B246" s="155">
        <v>44551</v>
      </c>
      <c r="C246" s="155"/>
      <c r="D246" s="156" t="s">
        <v>131</v>
      </c>
      <c r="E246" s="157" t="s">
        <v>590</v>
      </c>
      <c r="F246" s="158">
        <v>2300</v>
      </c>
      <c r="G246" s="157"/>
      <c r="H246" s="157">
        <f>(2820+2200)/2</f>
        <v>2510</v>
      </c>
      <c r="I246" s="159">
        <v>3000</v>
      </c>
      <c r="J246" s="160" t="s">
        <v>829</v>
      </c>
      <c r="K246" s="161">
        <f t="shared" si="43"/>
        <v>210</v>
      </c>
      <c r="L246" s="162">
        <f t="shared" si="44"/>
        <v>9.1304347826086957E-2</v>
      </c>
      <c r="M246" s="157" t="s">
        <v>593</v>
      </c>
      <c r="N246" s="163">
        <v>44649</v>
      </c>
      <c r="O246" s="1"/>
      <c r="S246" s="203"/>
    </row>
    <row r="247" spans="1:19" ht="12.75" customHeight="1">
      <c r="A247" s="154">
        <v>174</v>
      </c>
      <c r="B247" s="155">
        <v>44606</v>
      </c>
      <c r="C247" s="155"/>
      <c r="D247" s="156" t="s">
        <v>435</v>
      </c>
      <c r="E247" s="157" t="s">
        <v>590</v>
      </c>
      <c r="F247" s="158">
        <v>635</v>
      </c>
      <c r="G247" s="157"/>
      <c r="H247" s="157">
        <v>700</v>
      </c>
      <c r="I247" s="159">
        <v>764</v>
      </c>
      <c r="J247" s="160" t="s">
        <v>863</v>
      </c>
      <c r="K247" s="161">
        <f t="shared" ref="K247" si="45">H247-F247</f>
        <v>65</v>
      </c>
      <c r="L247" s="162">
        <f t="shared" ref="L247" si="46">K247/F247</f>
        <v>0.10236220472440945</v>
      </c>
      <c r="M247" s="157" t="s">
        <v>593</v>
      </c>
      <c r="N247" s="163">
        <v>45159</v>
      </c>
      <c r="O247" s="37"/>
      <c r="S247" s="203"/>
    </row>
    <row r="248" spans="1:19" ht="12.75" customHeight="1">
      <c r="A248" s="154">
        <v>175</v>
      </c>
      <c r="B248" s="155">
        <v>44613</v>
      </c>
      <c r="C248" s="155"/>
      <c r="D248" s="156" t="s">
        <v>445</v>
      </c>
      <c r="E248" s="157" t="s">
        <v>590</v>
      </c>
      <c r="F248" s="158">
        <v>1255</v>
      </c>
      <c r="G248" s="157"/>
      <c r="H248" s="157">
        <v>1515</v>
      </c>
      <c r="I248" s="159">
        <v>1510</v>
      </c>
      <c r="J248" s="160" t="s">
        <v>677</v>
      </c>
      <c r="K248" s="161">
        <f>H248-F248</f>
        <v>260</v>
      </c>
      <c r="L248" s="162">
        <f>K248/F248</f>
        <v>0.20717131474103587</v>
      </c>
      <c r="M248" s="157" t="s">
        <v>593</v>
      </c>
      <c r="N248" s="163">
        <v>44834</v>
      </c>
      <c r="O248" s="37"/>
      <c r="S248" s="203"/>
    </row>
    <row r="249" spans="1:19" ht="12.75" customHeight="1">
      <c r="A249">
        <v>176</v>
      </c>
      <c r="B249" s="211">
        <v>44670</v>
      </c>
      <c r="C249" s="211"/>
      <c r="D249" s="53" t="s">
        <v>551</v>
      </c>
      <c r="E249" s="212" t="s">
        <v>590</v>
      </c>
      <c r="F249" s="51" t="s">
        <v>830</v>
      </c>
      <c r="G249" s="51"/>
      <c r="H249" s="51"/>
      <c r="I249" s="51">
        <v>553</v>
      </c>
      <c r="J249" s="51" t="s">
        <v>591</v>
      </c>
      <c r="K249" s="51"/>
      <c r="L249" s="51"/>
      <c r="M249" s="51"/>
      <c r="N249" s="51"/>
      <c r="O249" s="37"/>
      <c r="S249" s="203"/>
    </row>
    <row r="250" spans="1:19" ht="12.75" customHeight="1">
      <c r="A250" s="185">
        <v>177</v>
      </c>
      <c r="B250" s="186">
        <v>44746</v>
      </c>
      <c r="C250" s="186"/>
      <c r="D250" s="187" t="s">
        <v>831</v>
      </c>
      <c r="E250" s="188" t="s">
        <v>590</v>
      </c>
      <c r="F250" s="188">
        <v>207.5</v>
      </c>
      <c r="G250" s="188"/>
      <c r="H250" s="188">
        <v>254</v>
      </c>
      <c r="I250" s="190">
        <v>254</v>
      </c>
      <c r="J250" s="160" t="s">
        <v>677</v>
      </c>
      <c r="K250" s="161">
        <f t="shared" ref="K250:K252" si="47">H250-F250</f>
        <v>46.5</v>
      </c>
      <c r="L250" s="162">
        <f t="shared" ref="L250:L252" si="48">K250/F250</f>
        <v>0.22409638554216868</v>
      </c>
      <c r="M250" s="157" t="s">
        <v>593</v>
      </c>
      <c r="N250" s="163">
        <v>44792</v>
      </c>
      <c r="O250" s="1"/>
      <c r="S250" s="203"/>
    </row>
    <row r="251" spans="1:19" ht="12.75" customHeight="1">
      <c r="A251" s="185">
        <v>178</v>
      </c>
      <c r="B251" s="186">
        <v>44775</v>
      </c>
      <c r="C251" s="186"/>
      <c r="D251" s="187" t="s">
        <v>490</v>
      </c>
      <c r="E251" s="188" t="s">
        <v>590</v>
      </c>
      <c r="F251" s="188">
        <v>31.25</v>
      </c>
      <c r="G251" s="188"/>
      <c r="H251" s="188">
        <v>38.75</v>
      </c>
      <c r="I251" s="190">
        <v>38</v>
      </c>
      <c r="J251" s="160" t="s">
        <v>677</v>
      </c>
      <c r="K251" s="161">
        <f t="shared" si="47"/>
        <v>7.5</v>
      </c>
      <c r="L251" s="162">
        <f t="shared" si="48"/>
        <v>0.24</v>
      </c>
      <c r="M251" s="157" t="s">
        <v>593</v>
      </c>
      <c r="N251" s="163">
        <v>44844</v>
      </c>
      <c r="O251" s="37"/>
      <c r="S251" s="55"/>
    </row>
    <row r="252" spans="1:19" ht="12.75" customHeight="1">
      <c r="A252" s="185">
        <v>179</v>
      </c>
      <c r="B252" s="186">
        <v>44841</v>
      </c>
      <c r="C252" s="186"/>
      <c r="D252" s="187" t="s">
        <v>832</v>
      </c>
      <c r="E252" s="188" t="s">
        <v>590</v>
      </c>
      <c r="F252" s="158">
        <v>665</v>
      </c>
      <c r="G252" s="188"/>
      <c r="H252" s="188">
        <v>807.5</v>
      </c>
      <c r="I252" s="190">
        <v>840</v>
      </c>
      <c r="J252" s="160" t="s">
        <v>829</v>
      </c>
      <c r="K252" s="161">
        <f t="shared" si="47"/>
        <v>142.5</v>
      </c>
      <c r="L252" s="162">
        <f t="shared" si="48"/>
        <v>0.21428571428571427</v>
      </c>
      <c r="M252" s="157" t="s">
        <v>593</v>
      </c>
      <c r="N252" s="163">
        <v>45097</v>
      </c>
      <c r="O252" s="37"/>
      <c r="S252" s="55"/>
    </row>
    <row r="253" spans="1:19" ht="12.75" customHeight="1">
      <c r="A253" s="185">
        <v>180</v>
      </c>
      <c r="B253" s="186">
        <v>44844</v>
      </c>
      <c r="C253" s="186"/>
      <c r="D253" s="187" t="s">
        <v>437</v>
      </c>
      <c r="E253" s="188" t="s">
        <v>590</v>
      </c>
      <c r="F253" s="158">
        <v>227.5</v>
      </c>
      <c r="G253" s="188"/>
      <c r="H253" s="188">
        <v>270</v>
      </c>
      <c r="I253" s="190">
        <v>291</v>
      </c>
      <c r="J253" s="160" t="s">
        <v>865</v>
      </c>
      <c r="K253" s="161">
        <f t="shared" ref="K253" si="49">H253-F253</f>
        <v>42.5</v>
      </c>
      <c r="L253" s="162">
        <f t="shared" ref="L253" si="50">K253/F253</f>
        <v>0.18681318681318682</v>
      </c>
      <c r="M253" s="157" t="s">
        <v>593</v>
      </c>
      <c r="N253" s="163">
        <v>45160</v>
      </c>
      <c r="O253" s="37"/>
      <c r="R253" s="37"/>
      <c r="S253" s="55"/>
    </row>
    <row r="254" spans="1:19" ht="12.75" customHeight="1">
      <c r="A254" s="185">
        <v>181</v>
      </c>
      <c r="B254" s="186">
        <v>44845</v>
      </c>
      <c r="C254" s="186"/>
      <c r="D254" s="187" t="s">
        <v>435</v>
      </c>
      <c r="E254" s="188" t="s">
        <v>590</v>
      </c>
      <c r="F254" s="158">
        <v>555</v>
      </c>
      <c r="G254" s="188"/>
      <c r="H254" s="188">
        <v>700</v>
      </c>
      <c r="I254" s="190">
        <v>765</v>
      </c>
      <c r="J254" s="160" t="s">
        <v>864</v>
      </c>
      <c r="K254" s="161">
        <f t="shared" ref="K254" si="51">H254-F254</f>
        <v>145</v>
      </c>
      <c r="L254" s="162">
        <f t="shared" ref="L254" si="52">K254/F254</f>
        <v>0.26126126126126126</v>
      </c>
      <c r="M254" s="157" t="s">
        <v>593</v>
      </c>
      <c r="N254" s="163">
        <v>45159</v>
      </c>
      <c r="O254" s="37"/>
      <c r="R254" s="37"/>
      <c r="S254" s="55"/>
    </row>
    <row r="255" spans="1:19" ht="12.75" customHeight="1">
      <c r="A255" s="185">
        <v>182</v>
      </c>
      <c r="B255" s="186">
        <v>44981</v>
      </c>
      <c r="C255" s="186"/>
      <c r="D255" s="187" t="s">
        <v>452</v>
      </c>
      <c r="E255" s="188" t="s">
        <v>590</v>
      </c>
      <c r="F255" s="158">
        <v>1675</v>
      </c>
      <c r="G255" s="188"/>
      <c r="H255" s="188">
        <v>2080</v>
      </c>
      <c r="I255" s="190">
        <v>2080</v>
      </c>
      <c r="J255" s="160" t="s">
        <v>677</v>
      </c>
      <c r="K255" s="161">
        <f>H255-F255</f>
        <v>405</v>
      </c>
      <c r="L255" s="162">
        <f>K255/F255</f>
        <v>0.2417910447761194</v>
      </c>
      <c r="M255" s="157" t="s">
        <v>593</v>
      </c>
      <c r="N255" s="163">
        <v>45119</v>
      </c>
      <c r="O255" s="37"/>
      <c r="S255" s="55" t="s">
        <v>861</v>
      </c>
    </row>
    <row r="256" spans="1:19" ht="12.75" customHeight="1">
      <c r="A256" s="185">
        <v>183</v>
      </c>
      <c r="B256" s="186">
        <v>44986</v>
      </c>
      <c r="C256" s="186"/>
      <c r="D256" s="187" t="s">
        <v>490</v>
      </c>
      <c r="E256" s="188" t="s">
        <v>590</v>
      </c>
      <c r="F256" s="158">
        <v>57.5</v>
      </c>
      <c r="G256" s="188"/>
      <c r="H256" s="188">
        <v>120</v>
      </c>
      <c r="I256" s="190">
        <v>120</v>
      </c>
      <c r="J256" s="160" t="s">
        <v>677</v>
      </c>
      <c r="K256" s="161">
        <f>H256-F256</f>
        <v>62.5</v>
      </c>
      <c r="L256" s="162">
        <f>K256/F256</f>
        <v>1.0869565217391304</v>
      </c>
      <c r="M256" s="157" t="s">
        <v>593</v>
      </c>
      <c r="N256" s="163">
        <v>45049</v>
      </c>
      <c r="O256" s="37"/>
      <c r="S256" s="55" t="s">
        <v>861</v>
      </c>
    </row>
    <row r="257" spans="1:39" ht="12.75" customHeight="1">
      <c r="A257" s="185">
        <v>184</v>
      </c>
      <c r="B257" s="186">
        <v>45008</v>
      </c>
      <c r="C257" s="186"/>
      <c r="D257" s="187" t="s">
        <v>507</v>
      </c>
      <c r="E257" s="188" t="s">
        <v>590</v>
      </c>
      <c r="F257" s="158">
        <v>2765</v>
      </c>
      <c r="G257" s="188"/>
      <c r="H257" s="188">
        <v>3547.5</v>
      </c>
      <c r="I257" s="190">
        <v>3523</v>
      </c>
      <c r="J257" s="160" t="s">
        <v>677</v>
      </c>
      <c r="K257" s="161">
        <f>H257-F257</f>
        <v>782.5</v>
      </c>
      <c r="L257" s="162">
        <f>K257/F257</f>
        <v>0.28300180831826399</v>
      </c>
      <c r="M257" s="157" t="s">
        <v>593</v>
      </c>
      <c r="N257" s="163">
        <v>45177</v>
      </c>
      <c r="O257" s="37"/>
      <c r="S257" s="55" t="s">
        <v>861</v>
      </c>
    </row>
    <row r="258" spans="1:39" ht="12.75" customHeight="1">
      <c r="A258" s="185">
        <v>185</v>
      </c>
      <c r="B258" s="186">
        <v>45027</v>
      </c>
      <c r="C258" s="186"/>
      <c r="D258" s="187" t="s">
        <v>833</v>
      </c>
      <c r="E258" s="188" t="s">
        <v>590</v>
      </c>
      <c r="F258" s="188">
        <v>460</v>
      </c>
      <c r="G258" s="188"/>
      <c r="H258" s="188">
        <v>825</v>
      </c>
      <c r="I258" s="190">
        <v>810</v>
      </c>
      <c r="J258" s="160" t="s">
        <v>677</v>
      </c>
      <c r="K258" s="161">
        <f>H258-F258</f>
        <v>365</v>
      </c>
      <c r="L258" s="162">
        <f>K258/F258</f>
        <v>0.79347826086956519</v>
      </c>
      <c r="M258" s="157" t="s">
        <v>593</v>
      </c>
      <c r="N258" s="163">
        <v>45155</v>
      </c>
      <c r="O258" s="37"/>
      <c r="S258" s="55" t="s">
        <v>861</v>
      </c>
    </row>
    <row r="259" spans="1:39" ht="12.75" customHeight="1">
      <c r="A259" s="210">
        <v>186</v>
      </c>
      <c r="B259" s="211">
        <v>45050</v>
      </c>
      <c r="C259" s="53"/>
      <c r="D259" s="53" t="s">
        <v>42</v>
      </c>
      <c r="E259" s="212" t="s">
        <v>590</v>
      </c>
      <c r="F259" s="51" t="s">
        <v>834</v>
      </c>
      <c r="G259" s="51"/>
      <c r="H259" s="51"/>
      <c r="I259" s="51">
        <v>5040</v>
      </c>
      <c r="J259" s="51" t="s">
        <v>591</v>
      </c>
      <c r="K259" s="51"/>
      <c r="L259" s="51"/>
      <c r="M259" s="51"/>
      <c r="N259" s="51"/>
      <c r="O259" s="37"/>
      <c r="S259" s="55" t="s">
        <v>861</v>
      </c>
    </row>
    <row r="260" spans="1:39" ht="12.75" customHeight="1">
      <c r="A260" s="185">
        <v>187</v>
      </c>
      <c r="B260" s="186">
        <v>45075</v>
      </c>
      <c r="C260" s="186"/>
      <c r="D260" s="187" t="s">
        <v>835</v>
      </c>
      <c r="E260" s="188" t="s">
        <v>590</v>
      </c>
      <c r="F260" s="158">
        <v>585</v>
      </c>
      <c r="G260" s="188"/>
      <c r="H260" s="188">
        <v>732</v>
      </c>
      <c r="I260" s="190">
        <v>732</v>
      </c>
      <c r="J260" s="160" t="s">
        <v>677</v>
      </c>
      <c r="K260" s="161">
        <f>H260-F260</f>
        <v>147</v>
      </c>
      <c r="L260" s="162">
        <f>K260/F260</f>
        <v>0.25128205128205128</v>
      </c>
      <c r="M260" s="157" t="s">
        <v>593</v>
      </c>
      <c r="N260" s="163">
        <v>45152</v>
      </c>
      <c r="O260" s="37"/>
      <c r="R260" s="37"/>
      <c r="S260" s="55" t="s">
        <v>861</v>
      </c>
      <c r="U260" s="37"/>
      <c r="W260" s="37"/>
      <c r="X260" s="55"/>
      <c r="Z260" s="37"/>
      <c r="AB260" s="37"/>
      <c r="AC260" s="55"/>
      <c r="AE260" s="37"/>
      <c r="AG260" s="37"/>
      <c r="AH260" s="55"/>
      <c r="AJ260" s="37"/>
      <c r="AL260" s="37"/>
      <c r="AM260" s="55"/>
    </row>
    <row r="261" spans="1:39" ht="12.75" customHeight="1">
      <c r="A261" s="210">
        <v>188</v>
      </c>
      <c r="B261" s="211">
        <v>45078</v>
      </c>
      <c r="C261" s="53"/>
      <c r="D261" s="53" t="s">
        <v>539</v>
      </c>
      <c r="E261" s="212" t="s">
        <v>590</v>
      </c>
      <c r="F261" s="51" t="s">
        <v>836</v>
      </c>
      <c r="G261" s="51"/>
      <c r="H261" s="51"/>
      <c r="I261" s="51">
        <v>4300</v>
      </c>
      <c r="J261" s="51" t="s">
        <v>591</v>
      </c>
      <c r="K261" s="51"/>
      <c r="L261" s="51"/>
      <c r="M261" s="51"/>
      <c r="N261" s="51"/>
      <c r="O261" s="37"/>
      <c r="R261" s="37"/>
      <c r="S261" s="55" t="s">
        <v>861</v>
      </c>
      <c r="U261" s="37"/>
      <c r="W261" s="37"/>
      <c r="X261" s="55"/>
      <c r="Z261" s="37"/>
      <c r="AB261" s="37"/>
      <c r="AC261" s="55"/>
      <c r="AE261" s="37"/>
      <c r="AG261" s="37"/>
      <c r="AH261" s="55"/>
      <c r="AJ261" s="37"/>
      <c r="AL261" s="37"/>
      <c r="AM261" s="55"/>
    </row>
    <row r="262" spans="1:39" ht="12.75" customHeight="1">
      <c r="A262" s="185">
        <v>189</v>
      </c>
      <c r="B262" s="186">
        <v>45103</v>
      </c>
      <c r="C262" s="186"/>
      <c r="D262" s="187" t="s">
        <v>858</v>
      </c>
      <c r="E262" s="188" t="s">
        <v>590</v>
      </c>
      <c r="F262" s="158">
        <v>282.5</v>
      </c>
      <c r="G262" s="188"/>
      <c r="H262" s="188">
        <v>383</v>
      </c>
      <c r="I262" s="190">
        <v>383</v>
      </c>
      <c r="J262" s="160" t="s">
        <v>677</v>
      </c>
      <c r="K262" s="161">
        <f>H262-F262</f>
        <v>100.5</v>
      </c>
      <c r="L262" s="162">
        <f>K262/F262</f>
        <v>0.35575221238938054</v>
      </c>
      <c r="M262" s="157" t="s">
        <v>593</v>
      </c>
      <c r="N262" s="163">
        <v>45265</v>
      </c>
      <c r="O262" s="37"/>
      <c r="R262" s="37"/>
      <c r="S262" s="55" t="s">
        <v>861</v>
      </c>
      <c r="U262" s="37"/>
      <c r="W262" s="37"/>
      <c r="X262" s="55"/>
      <c r="Z262" s="37"/>
      <c r="AB262" s="37"/>
      <c r="AC262" s="55"/>
      <c r="AE262" s="37"/>
      <c r="AG262" s="37"/>
      <c r="AH262" s="55"/>
      <c r="AJ262" s="37"/>
      <c r="AL262" s="37"/>
      <c r="AM262" s="55"/>
    </row>
    <row r="263" spans="1:39" ht="12.75" customHeight="1">
      <c r="A263" s="185">
        <v>190</v>
      </c>
      <c r="B263" s="186">
        <v>45120</v>
      </c>
      <c r="C263" s="186"/>
      <c r="D263" s="187" t="s">
        <v>538</v>
      </c>
      <c r="E263" s="188" t="s">
        <v>590</v>
      </c>
      <c r="F263" s="158">
        <v>2312.5</v>
      </c>
      <c r="G263" s="188"/>
      <c r="H263" s="188">
        <v>2935</v>
      </c>
      <c r="I263" s="190">
        <v>2935</v>
      </c>
      <c r="J263" s="160" t="s">
        <v>677</v>
      </c>
      <c r="K263" s="161">
        <f>H263-F263</f>
        <v>622.5</v>
      </c>
      <c r="L263" s="162">
        <f>K263/F263</f>
        <v>0.26918918918918922</v>
      </c>
      <c r="M263" s="157" t="s">
        <v>593</v>
      </c>
      <c r="N263" s="163">
        <v>45177</v>
      </c>
      <c r="O263" s="37"/>
      <c r="R263" s="37"/>
      <c r="S263" s="55" t="s">
        <v>861</v>
      </c>
      <c r="U263" s="37"/>
      <c r="W263" s="37"/>
      <c r="X263" s="55"/>
      <c r="Z263" s="37"/>
      <c r="AB263" s="37"/>
      <c r="AC263" s="55"/>
      <c r="AE263" s="37"/>
      <c r="AG263" s="37"/>
      <c r="AH263" s="55"/>
      <c r="AJ263" s="37"/>
      <c r="AL263" s="37"/>
      <c r="AM263" s="55"/>
    </row>
    <row r="264" spans="1:39" ht="12.75" customHeight="1">
      <c r="A264" s="185">
        <v>191</v>
      </c>
      <c r="B264" s="186">
        <v>45125</v>
      </c>
      <c r="C264" s="186"/>
      <c r="D264" s="187" t="s">
        <v>203</v>
      </c>
      <c r="E264" s="188" t="s">
        <v>590</v>
      </c>
      <c r="F264" s="158">
        <v>3980</v>
      </c>
      <c r="G264" s="188"/>
      <c r="H264" s="188">
        <v>4895</v>
      </c>
      <c r="I264" s="190">
        <v>4895</v>
      </c>
      <c r="J264" s="160" t="s">
        <v>677</v>
      </c>
      <c r="K264" s="161">
        <f>H264-F264</f>
        <v>915</v>
      </c>
      <c r="L264" s="162">
        <f>K264/F264</f>
        <v>0.22989949748743718</v>
      </c>
      <c r="M264" s="157" t="s">
        <v>593</v>
      </c>
      <c r="N264" s="163">
        <v>45155</v>
      </c>
      <c r="O264" s="37"/>
      <c r="S264" s="55" t="s">
        <v>861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185">
        <v>192</v>
      </c>
      <c r="B265" s="186">
        <v>45145</v>
      </c>
      <c r="C265" s="186"/>
      <c r="D265" s="187" t="s">
        <v>862</v>
      </c>
      <c r="E265" s="188" t="s">
        <v>590</v>
      </c>
      <c r="F265" s="158">
        <v>565</v>
      </c>
      <c r="G265" s="188"/>
      <c r="H265" s="188">
        <v>725</v>
      </c>
      <c r="I265" s="190">
        <v>725</v>
      </c>
      <c r="J265" s="160" t="s">
        <v>677</v>
      </c>
      <c r="K265" s="161">
        <f>H265-F265</f>
        <v>160</v>
      </c>
      <c r="L265" s="162">
        <f>K265/F265</f>
        <v>0.2831858407079646</v>
      </c>
      <c r="M265" s="157" t="s">
        <v>593</v>
      </c>
      <c r="N265" s="163">
        <v>45169</v>
      </c>
      <c r="O265" s="37"/>
      <c r="S265" s="55" t="s">
        <v>861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88">
        <v>193</v>
      </c>
      <c r="B266" s="289">
        <v>45167</v>
      </c>
      <c r="C266" s="289"/>
      <c r="D266" s="290" t="s">
        <v>866</v>
      </c>
      <c r="E266" s="291" t="s">
        <v>590</v>
      </c>
      <c r="F266" s="158">
        <v>700</v>
      </c>
      <c r="G266" s="291"/>
      <c r="H266" s="291">
        <v>950</v>
      </c>
      <c r="I266" s="292">
        <v>950</v>
      </c>
      <c r="J266" s="293" t="s">
        <v>677</v>
      </c>
      <c r="K266" s="161">
        <f>H266-F266</f>
        <v>250</v>
      </c>
      <c r="L266" s="162">
        <f>K266/F266</f>
        <v>0.35714285714285715</v>
      </c>
      <c r="M266" s="157" t="s">
        <v>593</v>
      </c>
      <c r="N266" s="163">
        <v>45261</v>
      </c>
      <c r="O266" s="37"/>
      <c r="S266" s="55" t="s">
        <v>861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10">
        <v>194</v>
      </c>
      <c r="B267" s="211">
        <v>45184</v>
      </c>
      <c r="C267" s="53"/>
      <c r="D267" s="53" t="s">
        <v>541</v>
      </c>
      <c r="E267" s="212" t="s">
        <v>590</v>
      </c>
      <c r="F267" s="51" t="s">
        <v>868</v>
      </c>
      <c r="G267" s="51"/>
      <c r="H267" s="51"/>
      <c r="I267" s="51">
        <v>480</v>
      </c>
      <c r="J267" s="51" t="s">
        <v>591</v>
      </c>
      <c r="K267" s="51"/>
      <c r="L267" s="51"/>
      <c r="M267" s="51"/>
      <c r="N267" s="51"/>
      <c r="O267" s="37"/>
      <c r="S267" s="55" t="s">
        <v>861</v>
      </c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0">
        <v>195</v>
      </c>
      <c r="B268" s="211">
        <v>45203</v>
      </c>
      <c r="C268" s="53"/>
      <c r="D268" s="53" t="s">
        <v>176</v>
      </c>
      <c r="E268" s="212" t="s">
        <v>590</v>
      </c>
      <c r="F268" s="51" t="s">
        <v>869</v>
      </c>
      <c r="G268" s="51"/>
      <c r="H268" s="51"/>
      <c r="I268" s="51">
        <v>1198</v>
      </c>
      <c r="J268" s="51" t="s">
        <v>591</v>
      </c>
      <c r="K268" s="51"/>
      <c r="L268" s="51"/>
      <c r="M268" s="51"/>
      <c r="N268" s="51"/>
      <c r="O268" s="37"/>
      <c r="S268" s="55" t="s">
        <v>874</v>
      </c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0">
        <v>196</v>
      </c>
      <c r="B269" s="211">
        <v>45216</v>
      </c>
      <c r="C269" s="53"/>
      <c r="D269" s="53" t="s">
        <v>107</v>
      </c>
      <c r="E269" s="212" t="s">
        <v>590</v>
      </c>
      <c r="F269" s="51" t="s">
        <v>870</v>
      </c>
      <c r="G269" s="51"/>
      <c r="H269" s="51"/>
      <c r="I269" s="51">
        <v>6870</v>
      </c>
      <c r="J269" s="51" t="s">
        <v>591</v>
      </c>
      <c r="K269" s="51"/>
      <c r="L269" s="51"/>
      <c r="M269" s="51"/>
      <c r="N269" s="51"/>
      <c r="O269" s="37"/>
      <c r="S269" s="55" t="s">
        <v>874</v>
      </c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288">
        <v>197</v>
      </c>
      <c r="B270" s="289">
        <v>45216</v>
      </c>
      <c r="C270" s="289"/>
      <c r="D270" s="290" t="s">
        <v>871</v>
      </c>
      <c r="E270" s="291" t="s">
        <v>590</v>
      </c>
      <c r="F270" s="158">
        <v>1090</v>
      </c>
      <c r="G270" s="291"/>
      <c r="H270" s="291">
        <v>1415</v>
      </c>
      <c r="I270" s="292">
        <v>1415</v>
      </c>
      <c r="J270" s="293" t="s">
        <v>677</v>
      </c>
      <c r="K270" s="161">
        <f>H270-F270</f>
        <v>325</v>
      </c>
      <c r="L270" s="162">
        <f>K270/F270</f>
        <v>0.29816513761467889</v>
      </c>
      <c r="M270" s="157" t="s">
        <v>593</v>
      </c>
      <c r="N270" s="163">
        <v>45282</v>
      </c>
      <c r="O270" s="37"/>
      <c r="S270" s="55" t="s">
        <v>861</v>
      </c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A271" s="288">
        <v>198</v>
      </c>
      <c r="B271" s="289">
        <v>45236</v>
      </c>
      <c r="C271" s="289"/>
      <c r="D271" s="290" t="s">
        <v>876</v>
      </c>
      <c r="E271" s="291" t="s">
        <v>590</v>
      </c>
      <c r="F271" s="158">
        <v>1270</v>
      </c>
      <c r="G271" s="291"/>
      <c r="H271" s="291">
        <v>1613</v>
      </c>
      <c r="I271" s="292">
        <v>1613</v>
      </c>
      <c r="J271" s="293" t="s">
        <v>677</v>
      </c>
      <c r="K271" s="161">
        <f>H271-F271</f>
        <v>343</v>
      </c>
      <c r="L271" s="162">
        <f>K271/F271</f>
        <v>0.27007874015748029</v>
      </c>
      <c r="M271" s="157" t="s">
        <v>593</v>
      </c>
      <c r="N271" s="163">
        <v>45246</v>
      </c>
      <c r="O271" s="37"/>
      <c r="S271" s="55" t="s">
        <v>874</v>
      </c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0">
        <v>199</v>
      </c>
      <c r="B272" s="211">
        <v>45251</v>
      </c>
      <c r="C272" s="53"/>
      <c r="D272" s="53" t="s">
        <v>880</v>
      </c>
      <c r="E272" s="212" t="s">
        <v>590</v>
      </c>
      <c r="F272" s="51" t="s">
        <v>881</v>
      </c>
      <c r="G272" s="51"/>
      <c r="H272" s="51"/>
      <c r="I272" s="51">
        <v>1490</v>
      </c>
      <c r="J272" s="51" t="s">
        <v>591</v>
      </c>
      <c r="K272" s="51"/>
      <c r="L272" s="51"/>
      <c r="M272" s="51"/>
      <c r="N272" s="51"/>
      <c r="O272" s="37"/>
      <c r="S272" s="55" t="s">
        <v>861</v>
      </c>
      <c r="U272" s="37"/>
      <c r="X272" s="55"/>
      <c r="Z272" s="37"/>
      <c r="AC272" s="55"/>
      <c r="AE272" s="37"/>
      <c r="AH272" s="55"/>
      <c r="AJ272" s="37"/>
      <c r="AM272" s="55"/>
    </row>
    <row r="273" spans="1:39" ht="12.75" customHeight="1">
      <c r="A273" s="210">
        <v>200</v>
      </c>
      <c r="B273" s="211">
        <v>45254</v>
      </c>
      <c r="C273" s="53"/>
      <c r="D273" s="53" t="s">
        <v>876</v>
      </c>
      <c r="E273" s="212" t="s">
        <v>590</v>
      </c>
      <c r="F273" s="51" t="s">
        <v>884</v>
      </c>
      <c r="G273" s="51"/>
      <c r="H273" s="51"/>
      <c r="I273" s="51">
        <v>1806</v>
      </c>
      <c r="J273" s="51" t="s">
        <v>591</v>
      </c>
      <c r="K273" s="51"/>
      <c r="L273" s="51"/>
      <c r="M273" s="51"/>
      <c r="N273" s="51"/>
      <c r="O273" s="37"/>
      <c r="S273" s="55" t="s">
        <v>874</v>
      </c>
      <c r="U273" s="37"/>
      <c r="X273" s="55"/>
      <c r="Z273" s="37"/>
      <c r="AC273" s="55"/>
      <c r="AE273" s="37"/>
      <c r="AH273" s="55"/>
      <c r="AJ273" s="37"/>
      <c r="AM273" s="55"/>
    </row>
    <row r="274" spans="1:39" ht="12.75" customHeight="1">
      <c r="A274" s="210">
        <v>201</v>
      </c>
      <c r="B274" s="211">
        <v>45265</v>
      </c>
      <c r="C274" s="53"/>
      <c r="D274" s="227" t="s">
        <v>542</v>
      </c>
      <c r="E274" s="212" t="s">
        <v>590</v>
      </c>
      <c r="F274" s="51" t="s">
        <v>892</v>
      </c>
      <c r="G274" s="51"/>
      <c r="I274" s="51">
        <v>558</v>
      </c>
      <c r="J274" s="51" t="s">
        <v>591</v>
      </c>
      <c r="K274" s="51"/>
      <c r="L274" s="51"/>
      <c r="M274" s="51"/>
      <c r="N274" s="51"/>
      <c r="O274" s="37"/>
      <c r="S274" s="55" t="s">
        <v>861</v>
      </c>
      <c r="U274" s="37"/>
      <c r="X274" s="55"/>
      <c r="Z274" s="37"/>
      <c r="AC274" s="55"/>
      <c r="AE274" s="37"/>
      <c r="AH274" s="55"/>
      <c r="AJ274" s="37"/>
      <c r="AM274" s="55"/>
    </row>
    <row r="275" spans="1:39" ht="12.75" customHeight="1">
      <c r="A275" s="210">
        <v>202</v>
      </c>
      <c r="B275" s="211">
        <v>45272</v>
      </c>
      <c r="C275" s="53"/>
      <c r="D275" s="53" t="s">
        <v>896</v>
      </c>
      <c r="E275" s="212" t="s">
        <v>590</v>
      </c>
      <c r="F275" s="51" t="s">
        <v>897</v>
      </c>
      <c r="G275" s="51"/>
      <c r="H275" s="51"/>
      <c r="I275" s="51">
        <v>5512</v>
      </c>
      <c r="J275" s="51" t="s">
        <v>591</v>
      </c>
      <c r="K275" s="51"/>
      <c r="L275" s="51"/>
      <c r="M275" s="51"/>
      <c r="N275" s="51"/>
      <c r="O275" s="37"/>
      <c r="S275" s="55" t="s">
        <v>874</v>
      </c>
      <c r="U275" s="37"/>
      <c r="X275" s="55"/>
      <c r="Z275" s="37"/>
      <c r="AC275" s="55"/>
      <c r="AE275" s="37"/>
      <c r="AH275" s="55"/>
      <c r="AJ275" s="37"/>
      <c r="AM275" s="55"/>
    </row>
    <row r="276" spans="1:39" ht="12.75" customHeight="1">
      <c r="A276" s="210">
        <v>203</v>
      </c>
      <c r="B276" s="211">
        <v>45292</v>
      </c>
      <c r="C276" s="53"/>
      <c r="D276" s="53" t="s">
        <v>314</v>
      </c>
      <c r="E276" s="212" t="s">
        <v>590</v>
      </c>
      <c r="F276" s="51" t="s">
        <v>922</v>
      </c>
      <c r="G276" s="51"/>
      <c r="H276" s="51"/>
      <c r="I276" s="51">
        <v>4909</v>
      </c>
      <c r="J276" s="51" t="s">
        <v>591</v>
      </c>
      <c r="K276" s="51"/>
      <c r="L276" s="51"/>
      <c r="M276" s="51"/>
      <c r="N276" s="51"/>
      <c r="O276" s="37"/>
      <c r="S276" s="55"/>
      <c r="U276" s="37"/>
      <c r="X276" s="55"/>
      <c r="Z276" s="37"/>
      <c r="AC276" s="55"/>
      <c r="AE276" s="37"/>
      <c r="AH276" s="55"/>
      <c r="AJ276" s="37"/>
      <c r="AM276" s="55"/>
    </row>
    <row r="277" spans="1:39" ht="12.75" customHeight="1">
      <c r="A277" s="210">
        <v>204</v>
      </c>
      <c r="B277" s="211">
        <v>45294</v>
      </c>
      <c r="C277" s="53"/>
      <c r="D277" s="53" t="s">
        <v>540</v>
      </c>
      <c r="E277" s="212" t="s">
        <v>590</v>
      </c>
      <c r="F277" s="51" t="s">
        <v>939</v>
      </c>
      <c r="G277" s="51"/>
      <c r="H277" s="51"/>
      <c r="I277" s="51">
        <v>1080</v>
      </c>
      <c r="J277" s="51" t="s">
        <v>591</v>
      </c>
      <c r="K277" s="51"/>
      <c r="L277" s="51"/>
      <c r="M277" s="51"/>
      <c r="N277" s="51"/>
      <c r="O277" s="37"/>
      <c r="S277" s="55"/>
      <c r="U277" s="37"/>
      <c r="X277" s="55"/>
      <c r="Z277" s="37"/>
      <c r="AC277" s="55"/>
      <c r="AE277" s="37"/>
      <c r="AH277" s="55"/>
      <c r="AJ277" s="37"/>
      <c r="AM277" s="55"/>
    </row>
    <row r="278" spans="1:39" ht="12.75" customHeight="1">
      <c r="A278" s="53"/>
      <c r="B278" s="53"/>
      <c r="C278" s="53"/>
      <c r="D278" s="53"/>
      <c r="E278" s="53"/>
      <c r="F278" s="51"/>
      <c r="G278" s="51"/>
      <c r="H278" s="51"/>
      <c r="I278" s="51"/>
      <c r="J278" s="31"/>
      <c r="K278" s="51"/>
      <c r="L278" s="51"/>
      <c r="M278" s="51"/>
      <c r="N278" s="53"/>
      <c r="O278" s="37"/>
      <c r="S278" s="55"/>
      <c r="U278" s="37"/>
      <c r="X278" s="55"/>
      <c r="Z278" s="37"/>
      <c r="AC278" s="55"/>
      <c r="AE278" s="37"/>
      <c r="AH278" s="55"/>
      <c r="AJ278" s="37"/>
      <c r="AM278" s="55"/>
    </row>
    <row r="279" spans="1:39" ht="12.75" customHeight="1">
      <c r="B279" s="213" t="s">
        <v>837</v>
      </c>
      <c r="F279" s="55"/>
      <c r="G279" s="55"/>
      <c r="H279" s="55"/>
      <c r="I279" s="55"/>
      <c r="J279" s="37"/>
      <c r="K279" s="55"/>
      <c r="L279" s="55"/>
      <c r="M279" s="55"/>
      <c r="O279" s="37"/>
      <c r="S279" s="55"/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214"/>
      <c r="F280" s="55"/>
      <c r="G280" s="55"/>
      <c r="H280" s="55"/>
      <c r="I280" s="55"/>
      <c r="J280" s="37"/>
      <c r="K280" s="55"/>
      <c r="L280" s="55"/>
      <c r="M280" s="55"/>
      <c r="O280" s="37"/>
      <c r="S280" s="55"/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4"/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39" ht="12.75" customHeight="1">
      <c r="A282" s="51"/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3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3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3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3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3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3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</sheetData>
  <autoFilter ref="S1:S278" xr:uid="{00000000-0009-0000-0000-000005000000}"/>
  <mergeCells count="7">
    <mergeCell ref="J48:J49"/>
    <mergeCell ref="A48:A49"/>
    <mergeCell ref="B48:B49"/>
    <mergeCell ref="S48:S49"/>
    <mergeCell ref="M48:M49"/>
    <mergeCell ref="O48:O49"/>
    <mergeCell ref="P48:P4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2024-01-09T15:36:48Z</dcterms:modified>
</cp:coreProperties>
</file>