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65" i="7"/>
  <c r="K65"/>
  <c r="K64"/>
  <c r="L64"/>
  <c r="K78"/>
  <c r="M78" s="1"/>
  <c r="L62"/>
  <c r="K62"/>
  <c r="L34"/>
  <c r="K34"/>
  <c r="M34" s="1"/>
  <c r="L63"/>
  <c r="K63"/>
  <c r="L60"/>
  <c r="K60"/>
  <c r="L15"/>
  <c r="K15"/>
  <c r="L57"/>
  <c r="K57"/>
  <c r="L61"/>
  <c r="K61"/>
  <c r="K76"/>
  <c r="M76" s="1"/>
  <c r="K75"/>
  <c r="M75" s="1"/>
  <c r="K265"/>
  <c r="L265" s="1"/>
  <c r="L59"/>
  <c r="K59"/>
  <c r="L58"/>
  <c r="K58"/>
  <c r="L14"/>
  <c r="K14"/>
  <c r="L54"/>
  <c r="K54"/>
  <c r="L56"/>
  <c r="K56"/>
  <c r="L55"/>
  <c r="K55"/>
  <c r="K51"/>
  <c r="L51"/>
  <c r="L53"/>
  <c r="K53"/>
  <c r="L35"/>
  <c r="K35"/>
  <c r="L29"/>
  <c r="K29"/>
  <c r="L28"/>
  <c r="K28"/>
  <c r="L52"/>
  <c r="K52"/>
  <c r="L48"/>
  <c r="K48"/>
  <c r="L50"/>
  <c r="K50"/>
  <c r="L49"/>
  <c r="K49"/>
  <c r="L33"/>
  <c r="K33"/>
  <c r="L32"/>
  <c r="K32"/>
  <c r="L27"/>
  <c r="K27"/>
  <c r="L13"/>
  <c r="K13"/>
  <c r="L12"/>
  <c r="K12"/>
  <c r="M15" l="1"/>
  <c r="M62"/>
  <c r="M64"/>
  <c r="M60"/>
  <c r="M65"/>
  <c r="M53"/>
  <c r="M63"/>
  <c r="M57"/>
  <c r="M61"/>
  <c r="M29"/>
  <c r="M59"/>
  <c r="M28"/>
  <c r="M14"/>
  <c r="M58"/>
  <c r="M55"/>
  <c r="M35"/>
  <c r="M54"/>
  <c r="M56"/>
  <c r="M51"/>
  <c r="M32"/>
  <c r="M52"/>
  <c r="M48"/>
  <c r="M33"/>
  <c r="M50"/>
  <c r="M49"/>
  <c r="M27"/>
  <c r="M13"/>
  <c r="M12"/>
  <c r="L11"/>
  <c r="K11"/>
  <c r="L10"/>
  <c r="K10"/>
  <c r="M11" l="1"/>
  <c r="M10"/>
  <c r="K263" l="1"/>
  <c r="L263" s="1"/>
  <c r="K260" l="1"/>
  <c r="L260" s="1"/>
  <c r="M7" l="1"/>
  <c r="F248" l="1"/>
  <c r="K249"/>
  <c r="L249" s="1"/>
  <c r="K240"/>
  <c r="L240" s="1"/>
  <c r="K243"/>
  <c r="L243" s="1"/>
  <c r="K251" l="1"/>
  <c r="L251" s="1"/>
  <c r="F242"/>
  <c r="F241"/>
  <c r="F239"/>
  <c r="K239" s="1"/>
  <c r="L239" s="1"/>
  <c r="F219"/>
  <c r="F171"/>
  <c r="K250" l="1"/>
  <c r="L250" s="1"/>
  <c r="K248"/>
  <c r="L248" s="1"/>
  <c r="K254"/>
  <c r="L254" s="1"/>
  <c r="K255"/>
  <c r="L255" s="1"/>
  <c r="K247"/>
  <c r="L247" s="1"/>
  <c r="K257"/>
  <c r="L257" s="1"/>
  <c r="K253"/>
  <c r="L253" s="1"/>
  <c r="K246" l="1"/>
  <c r="L246" s="1"/>
  <c r="K235"/>
  <c r="L235" s="1"/>
  <c r="K237"/>
  <c r="L237" s="1"/>
  <c r="K234"/>
  <c r="L234" s="1"/>
  <c r="K236"/>
  <c r="L236" s="1"/>
  <c r="K165"/>
  <c r="L165" s="1"/>
  <c r="K218"/>
  <c r="L218" s="1"/>
  <c r="K232"/>
  <c r="L232" s="1"/>
  <c r="K233"/>
  <c r="L233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1"/>
  <c r="L221" s="1"/>
  <c r="K220"/>
  <c r="L220" s="1"/>
  <c r="K219"/>
  <c r="L219" s="1"/>
  <c r="K215"/>
  <c r="L215" s="1"/>
  <c r="K214"/>
  <c r="L214" s="1"/>
  <c r="K213"/>
  <c r="L213" s="1"/>
  <c r="K210"/>
  <c r="L210" s="1"/>
  <c r="K209"/>
  <c r="L209" s="1"/>
  <c r="K208"/>
  <c r="L208" s="1"/>
  <c r="K207"/>
  <c r="L207" s="1"/>
  <c r="K206"/>
  <c r="L206" s="1"/>
  <c r="K205"/>
  <c r="L205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3"/>
  <c r="L193" s="1"/>
  <c r="K191"/>
  <c r="L191" s="1"/>
  <c r="K189"/>
  <c r="L189" s="1"/>
  <c r="K187"/>
  <c r="L187" s="1"/>
  <c r="K186"/>
  <c r="L186" s="1"/>
  <c r="K185"/>
  <c r="L185" s="1"/>
  <c r="K183"/>
  <c r="L183" s="1"/>
  <c r="K182"/>
  <c r="L182" s="1"/>
  <c r="K181"/>
  <c r="L181" s="1"/>
  <c r="K180"/>
  <c r="K179"/>
  <c r="L179" s="1"/>
  <c r="K178"/>
  <c r="L178" s="1"/>
  <c r="K176"/>
  <c r="L176" s="1"/>
  <c r="K175"/>
  <c r="L175" s="1"/>
  <c r="K174"/>
  <c r="L174" s="1"/>
  <c r="K173"/>
  <c r="L173" s="1"/>
  <c r="K172"/>
  <c r="L172" s="1"/>
  <c r="K171"/>
  <c r="L171" s="1"/>
  <c r="H170"/>
  <c r="K170" s="1"/>
  <c r="L170" s="1"/>
  <c r="K167"/>
  <c r="L167" s="1"/>
  <c r="K166"/>
  <c r="L166" s="1"/>
  <c r="K164"/>
  <c r="L164" s="1"/>
  <c r="K163"/>
  <c r="L163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H136"/>
  <c r="K136" s="1"/>
  <c r="L136" s="1"/>
  <c r="F135"/>
  <c r="K135" s="1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D7" i="6"/>
  <c r="K6" i="4"/>
  <c r="K6" i="3"/>
  <c r="L6" i="2"/>
</calcChain>
</file>

<file path=xl/sharedStrings.xml><?xml version="1.0" encoding="utf-8"?>
<sst xmlns="http://schemas.openxmlformats.org/spreadsheetml/2006/main" count="7596" uniqueCount="3823">
  <si>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</si>
  <si>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</si>
  <si>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</si>
  <si>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</si>
  <si>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</si>
  <si>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</si>
  <si>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</si>
  <si>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</si>
  <si>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</si>
  <si>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</si>
  <si>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</si>
  <si>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</si>
  <si>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</si>
  <si>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</si>
  <si>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</si>
  <si>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</si>
  <si>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</si>
  <si>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</si>
  <si>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</si>
  <si>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</si>
  <si>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</si>
  <si>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</si>
  <si>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</si>
  <si>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</si>
  <si>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</si>
  <si>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</si>
  <si>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</si>
  <si>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</si>
  <si>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</si>
  <si>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</si>
  <si>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</si>
  <si>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</si>
  <si>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</si>
  <si>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</si>
  <si>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</si>
  <si>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</si>
  <si>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</si>
  <si>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</si>
  <si>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</si>
  <si>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</si>
  <si>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</si>
  <si>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</si>
  <si>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</si>
  <si>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</si>
  <si>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</si>
  <si>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</si>
  <si>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</si>
  <si>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</si>
  <si>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</si>
  <si>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</si>
  <si>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</si>
  <si>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</si>
  <si>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</si>
  <si>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</si>
  <si>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</si>
  <si>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</si>
  <si>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</si>
  <si>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</si>
  <si>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</si>
  <si>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</si>
  <si>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</si>
  <si>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</si>
  <si>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</si>
  <si>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</si>
  <si>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</si>
  <si>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</si>
  <si>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</si>
  <si>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</si>
  <si>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</si>
  <si>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</si>
  <si>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</si>
  <si>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</si>
  <si>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</si>
  <si>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</si>
  <si>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</si>
  <si>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</si>
  <si>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</si>
  <si>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</si>
  <si>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</si>
  <si>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</si>
  <si>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</si>
  <si>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</si>
  <si>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</si>
  <si>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</si>
  <si>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</si>
  <si>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</si>
  <si>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</si>
  <si>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</si>
  <si>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</si>
  <si>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</si>
  <si>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</si>
  <si>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</si>
  <si>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</si>
  <si>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</si>
  <si>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</si>
  <si>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</si>
  <si>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</si>
  <si>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</si>
  <si>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</si>
  <si>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</si>
  <si>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</si>
  <si>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</si>
  <si>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</si>
  <si>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</si>
  <si>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</si>
  <si>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</si>
  <si>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</si>
  <si>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</si>
  <si>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</si>
  <si>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</si>
  <si>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</si>
  <si>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</si>
  <si>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</si>
  <si>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</si>
  <si>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</si>
  <si>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</si>
  <si>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</si>
  <si>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</si>
  <si>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</si>
  <si>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</si>
  <si>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</si>
  <si>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</si>
  <si>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</si>
  <si>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</si>
  <si>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</si>
  <si>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</si>
  <si>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</si>
  <si>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</si>
  <si>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</si>
  <si>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</si>
  <si>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</si>
  <si>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</si>
  <si>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</si>
  <si>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</si>
  <si>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</si>
  <si>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</si>
  <si>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</si>
  <si>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</si>
  <si>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</si>
  <si>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</si>
  <si>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</si>
  <si>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</si>
  <si>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</si>
  <si>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</si>
  <si>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</si>
  <si>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</si>
  <si>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</si>
  <si>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</si>
  <si>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</si>
  <si>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</si>
  <si>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</si>
  <si>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</si>
  <si>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</si>
  <si>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</si>
  <si>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</si>
  <si>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</si>
  <si>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</si>
  <si>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</si>
  <si>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</si>
  <si>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</si>
  <si>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</si>
  <si>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</si>
  <si>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</si>
  <si>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</si>
  <si>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</si>
  <si>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</si>
  <si>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</si>
  <si>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</si>
  <si>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</si>
  <si>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</si>
  <si>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</si>
  <si>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</si>
  <si>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</si>
  <si>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</si>
  <si>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</si>
  <si>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</si>
  <si>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</si>
  <si>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</si>
  <si>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</si>
  <si>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</si>
  <si>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</si>
  <si>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</si>
  <si>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</si>
  <si>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</si>
  <si>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</si>
  <si>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</si>
  <si>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</si>
  <si>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</si>
  <si>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</si>
  <si>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</si>
  <si>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</si>
  <si>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</si>
  <si>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</si>
  <si>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</si>
  <si>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</si>
  <si>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</si>
  <si>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</si>
  <si>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</si>
  <si>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</si>
  <si>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</si>
  <si>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</si>
  <si>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</si>
  <si>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</si>
  <si>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</si>
  <si>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</si>
  <si>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</si>
  <si>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</si>
  <si>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</si>
  <si>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</si>
  <si>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</si>
  <si>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</si>
  <si>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</si>
  <si>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</si>
  <si>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</si>
  <si>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</si>
  <si>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</si>
  <si>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</si>
  <si>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</si>
  <si>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</si>
  <si>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</si>
  <si>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</si>
  <si>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</si>
  <si>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</si>
  <si>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</si>
  <si>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</si>
  <si>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</si>
  <si>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</si>
  <si>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</si>
  <si>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</si>
  <si>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</si>
  <si>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</si>
  <si>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</si>
  <si>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</si>
  <si>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</si>
  <si>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</si>
  <si>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</si>
  <si>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</si>
  <si>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</si>
  <si>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</si>
  <si>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</si>
  <si>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</si>
  <si>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</si>
  <si>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</si>
  <si>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</si>
  <si>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</si>
  <si>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</si>
  <si>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</si>
  <si>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</si>
  <si>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</si>
  <si>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</si>
  <si>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</si>
  <si>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</si>
  <si>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</si>
  <si>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</si>
  <si>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</si>
  <si>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</si>
  <si>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</si>
  <si>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</si>
  <si>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</si>
  <si>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</si>
  <si>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</si>
  <si>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</si>
  <si>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</si>
  <si>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</si>
  <si>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</si>
  <si>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</si>
  <si>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</si>
  <si>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</si>
  <si>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</si>
  <si>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</si>
  <si>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</si>
  <si>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</si>
  <si>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</si>
  <si>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</si>
  <si>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</si>
  <si>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</si>
  <si>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</si>
  <si>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</si>
  <si>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</si>
  <si>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</si>
  <si>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</si>
  <si>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</si>
  <si>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</si>
  <si>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</si>
  <si>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</si>
  <si>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</si>
  <si>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</si>
  <si>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</si>
  <si>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</si>
  <si>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</si>
  <si>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</si>
  <si>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</si>
  <si>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</si>
  <si>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</si>
  <si>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</si>
  <si>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</si>
  <si>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</si>
  <si>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</si>
  <si>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</si>
  <si>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</si>
  <si>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</si>
  <si>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</si>
  <si>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</si>
  <si>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</si>
  <si>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</si>
  <si>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</si>
  <si>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</si>
  <si>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</si>
  <si>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</si>
  <si>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</si>
  <si>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</si>
  <si>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</si>
  <si>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</si>
  <si>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</si>
  <si>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</si>
  <si>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</si>
  <si>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</si>
  <si>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</si>
  <si>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</si>
  <si>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</si>
  <si>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</si>
  <si>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</si>
  <si>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</si>
  <si>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</si>
  <si>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</si>
  <si>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</si>
  <si>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</si>
  <si>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</si>
  <si>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</si>
  <si>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</si>
  <si>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</si>
  <si>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</si>
  <si>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</si>
  <si>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</si>
  <si>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</si>
  <si>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</si>
  <si>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</si>
  <si>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</si>
  <si>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</si>
  <si>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</si>
  <si>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</si>
  <si>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</si>
  <si>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</si>
  <si>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</si>
  <si>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</si>
  <si>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</si>
  <si>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</si>
  <si>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</si>
  <si>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</si>
  <si>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</si>
  <si>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</si>
  <si>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</si>
  <si>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</si>
  <si>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</si>
  <si>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</si>
  <si>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</si>
  <si>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</si>
  <si>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</si>
  <si>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</si>
  <si>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</si>
  <si>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</si>
  <si>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</si>
  <si>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</si>
  <si>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</si>
  <si>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</si>
  <si>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</si>
  <si>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</si>
  <si>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</si>
  <si>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</si>
  <si>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</si>
  <si>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</si>
  <si>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</si>
  <si>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</si>
  <si>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</si>
  <si>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</si>
  <si>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</si>
  <si>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</si>
  <si>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</si>
  <si>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</si>
  <si>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</si>
  <si>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</si>
  <si>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</si>
  <si>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</si>
  <si>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</si>
  <si>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</si>
  <si>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</si>
  <si>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</si>
  <si>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</si>
  <si>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</si>
  <si>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</si>
  <si>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</si>
  <si>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</si>
  <si>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</si>
  <si>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</si>
  <si>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</si>
  <si>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</si>
  <si>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</si>
  <si>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</si>
  <si>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</si>
  <si>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</si>
  <si>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</si>
  <si>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</si>
  <si>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</si>
  <si>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</si>
  <si>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</si>
  <si>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</si>
  <si>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</si>
  <si>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</si>
  <si>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</si>
  <si>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</si>
  <si>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</si>
  <si>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</si>
  <si>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</si>
  <si>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</si>
  <si>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</si>
  <si>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</si>
  <si>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</si>
  <si>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</si>
  <si>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</si>
  <si>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</si>
  <si>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</si>
  <si>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</si>
  <si>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</si>
  <si>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</si>
  <si>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</si>
  <si>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</si>
  <si>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</si>
  <si>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</si>
  <si>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</si>
  <si>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</si>
  <si>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</si>
  <si>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</si>
  <si>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</si>
  <si>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</si>
  <si>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</si>
  <si>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</si>
  <si>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</si>
  <si>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</si>
  <si>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</si>
  <si>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</si>
  <si>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</si>
  <si>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</si>
  <si>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</si>
  <si>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</si>
  <si>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</si>
  <si>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</si>
  <si>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</si>
  <si>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</si>
  <si>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</si>
  <si>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</si>
  <si>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</si>
  <si>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</si>
  <si>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</si>
  <si>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</si>
  <si>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</si>
  <si>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</si>
  <si>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</si>
  <si>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</si>
  <si>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</si>
  <si>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</si>
  <si>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</si>
  <si>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</si>
  <si>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</si>
  <si>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</si>
  <si>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</si>
  <si>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</si>
  <si>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</si>
  <si>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</si>
  <si>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</si>
  <si>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</si>
  <si>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</si>
  <si>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</si>
  <si>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</si>
  <si>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</si>
  <si>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</si>
  <si>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</si>
  <si>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</si>
  <si>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</si>
  <si>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</si>
  <si>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</si>
  <si>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</si>
  <si>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</si>
  <si>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</si>
  <si>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</si>
  <si>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</si>
  <si>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</si>
  <si>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</si>
  <si>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</si>
  <si>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</si>
  <si>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</si>
  <si>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</si>
  <si>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</si>
  <si>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</si>
  <si>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</si>
  <si>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</si>
  <si>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</si>
  <si>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</si>
  <si>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</si>
  <si>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</si>
  <si>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</si>
  <si>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</si>
  <si>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</si>
  <si>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</si>
  <si>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</si>
  <si>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</si>
  <si>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</si>
  <si>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</si>
  <si>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</si>
  <si>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</si>
  <si>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</si>
  <si>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</si>
  <si>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</si>
  <si>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</si>
  <si>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</si>
  <si>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</si>
  <si>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</si>
  <si>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</si>
  <si>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</si>
  <si>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</si>
  <si>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</si>
  <si>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</si>
  <si>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</si>
  <si>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</si>
  <si>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</si>
  <si>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</si>
  <si>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</si>
  <si>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</si>
  <si>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</si>
  <si>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</si>
  <si>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</si>
  <si>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</si>
  <si>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</si>
  <si>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</si>
  <si>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</si>
  <si>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</si>
  <si>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</si>
  <si>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</si>
  <si>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</si>
  <si>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</si>
  <si>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</si>
  <si>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</si>
  <si>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</si>
  <si>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</si>
  <si>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</si>
  <si>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</si>
  <si>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</si>
  <si>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</si>
  <si>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</si>
  <si>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</si>
  <si>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</si>
  <si>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</si>
  <si>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</si>
  <si>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</si>
  <si>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</si>
  <si>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</si>
  <si>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</si>
  <si>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</si>
  <si>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</si>
  <si>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</si>
  <si>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</si>
  <si>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</si>
  <si>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</si>
  <si>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</si>
  <si>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</si>
  <si>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</si>
  <si>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</si>
  <si>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</si>
  <si>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</si>
  <si>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</si>
  <si>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</si>
  <si>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</si>
  <si>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</si>
  <si>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</si>
  <si>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</si>
  <si>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</si>
  <si>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</si>
  <si>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</si>
  <si>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</si>
  <si>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</si>
  <si>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</si>
  <si>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</si>
  <si>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</si>
  <si>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</si>
  <si>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</si>
  <si>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</si>
  <si>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</si>
  <si>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</si>
  <si>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</si>
  <si>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</si>
  <si>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</si>
  <si>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</si>
  <si>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</si>
  <si>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</si>
  <si>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</si>
  <si>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</si>
  <si>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</si>
  <si>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</si>
  <si>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</si>
  <si>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</si>
  <si>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</si>
  <si>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</si>
  <si>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</si>
  <si>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</si>
  <si>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</si>
  <si>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</si>
  <si>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</si>
  <si>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</si>
  <si>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</si>
  <si>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</si>
  <si>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</si>
  <si>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</si>
  <si>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</si>
  <si>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</si>
  <si>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</si>
  <si>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</si>
  <si>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</si>
  <si>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</si>
  <si>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</si>
  <si>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</si>
  <si>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</si>
  <si>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</si>
  <si>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</si>
  <si>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</si>
  <si>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</si>
  <si>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</si>
  <si>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</si>
  <si>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</si>
  <si>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</si>
  <si>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</si>
  <si>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</si>
  <si>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</si>
  <si>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</si>
  <si>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</si>
  <si>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</si>
  <si>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</si>
  <si>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</si>
  <si>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</si>
  <si>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</si>
  <si>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</si>
  <si>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</si>
  <si>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</si>
  <si>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</si>
  <si>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</si>
  <si>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</si>
  <si>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</si>
  <si>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</si>
  <si>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</si>
  <si>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</si>
  <si>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</si>
  <si>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</si>
  <si>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</si>
  <si>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</si>
  <si>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</si>
  <si>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</si>
  <si>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</si>
  <si>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</si>
  <si>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</si>
  <si>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</si>
  <si>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</si>
  <si>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</si>
  <si>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</si>
  <si>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</si>
  <si>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</si>
  <si>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</si>
  <si>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</si>
  <si>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</si>
  <si>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</si>
  <si>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</si>
  <si>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</si>
  <si>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</si>
  <si>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</si>
  <si>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</si>
  <si>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</si>
  <si>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</si>
  <si>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</si>
  <si>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</si>
  <si>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</si>
  <si>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</si>
  <si>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</si>
  <si>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</si>
  <si>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</si>
  <si>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</si>
  <si>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</si>
  <si>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</si>
  <si>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</si>
  <si>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</si>
  <si>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</si>
  <si>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</si>
  <si>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</si>
  <si>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</si>
  <si>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</si>
  <si>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</si>
  <si>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</si>
  <si>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</si>
  <si>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</si>
  <si>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</si>
  <si>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</si>
  <si>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</si>
  <si>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</si>
  <si>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</si>
  <si>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</si>
  <si>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</si>
  <si>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</si>
  <si>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</si>
  <si>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</si>
  <si>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</si>
  <si>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</si>
  <si>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</si>
  <si>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</si>
  <si>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</si>
  <si>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</si>
  <si>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</si>
  <si>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</si>
  <si>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</si>
  <si>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</si>
  <si>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</si>
  <si>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</si>
  <si>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</si>
  <si>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</si>
  <si>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</si>
  <si>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</si>
  <si>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</si>
  <si>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</si>
  <si>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</si>
  <si>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</si>
  <si>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</si>
  <si>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</si>
  <si>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</si>
  <si>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</si>
  <si>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</si>
  <si>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</si>
  <si>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</si>
  <si>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</si>
  <si>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</si>
  <si>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</si>
  <si>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</si>
  <si>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</si>
  <si>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</si>
  <si>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</si>
  <si>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</si>
  <si>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</si>
  <si>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</si>
  <si>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</si>
  <si>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</si>
  <si>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</si>
  <si>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</si>
  <si>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</si>
  <si>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</si>
  <si>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</si>
  <si>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</si>
  <si>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</si>
  <si>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</si>
  <si>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</si>
  <si>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</si>
  <si>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</si>
  <si>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</si>
  <si>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</si>
  <si>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</si>
  <si>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</si>
  <si>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</si>
  <si>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</si>
  <si>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</si>
  <si>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</si>
  <si>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</si>
  <si>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</si>
  <si>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</si>
  <si>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</si>
  <si>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</si>
  <si>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</si>
  <si>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</si>
  <si>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</si>
  <si>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</si>
  <si>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</si>
  <si>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</si>
  <si>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</si>
  <si>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</si>
  <si>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</si>
  <si>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</si>
  <si>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</si>
  <si>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</si>
  <si>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</si>
  <si>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</si>
  <si>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</si>
  <si>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</si>
  <si>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</si>
  <si>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</si>
  <si>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</si>
  <si>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</si>
  <si>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</si>
  <si>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</si>
  <si>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</si>
  <si>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</si>
  <si>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</si>
  <si>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</si>
  <si>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</si>
  <si>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</si>
  <si>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</si>
  <si>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</si>
  <si>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</si>
  <si>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</si>
  <si>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</si>
  <si>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</si>
  <si>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</si>
  <si>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</si>
  <si>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</si>
  <si>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</si>
  <si>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</si>
  <si>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</si>
  <si>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</si>
  <si>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</si>
  <si>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</si>
  <si>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</si>
  <si>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</si>
  <si>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</si>
  <si>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</si>
  <si>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</si>
  <si>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</si>
  <si>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</si>
  <si>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</si>
  <si>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</si>
  <si>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</si>
  <si>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</si>
  <si>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</si>
  <si>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</si>
  <si>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</si>
  <si>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</si>
  <si>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</si>
  <si>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</si>
  <si>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</si>
  <si>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</si>
  <si>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</si>
  <si>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</si>
  <si>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</si>
  <si>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</si>
  <si>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</si>
  <si>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</si>
  <si>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</si>
  <si>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</si>
  <si>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</si>
  <si>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</si>
  <si>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</si>
  <si>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</si>
  <si>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</si>
  <si>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</si>
  <si>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</si>
  <si>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</si>
  <si>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</si>
  <si>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</si>
  <si>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</si>
  <si>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</si>
  <si>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</si>
  <si>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</si>
  <si>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</si>
  <si>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</si>
  <si>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</si>
  <si>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</si>
  <si>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</si>
  <si>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</si>
  <si>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</si>
  <si>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</si>
  <si>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</si>
  <si>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</si>
  <si>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</si>
  <si>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</si>
  <si>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</si>
  <si>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</si>
  <si>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</si>
  <si>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</si>
  <si>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</si>
  <si>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</si>
  <si>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</si>
  <si>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</si>
  <si>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</si>
  <si>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</si>
  <si>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</si>
  <si>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</si>
  <si>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</si>
  <si>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</si>
  <si>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</si>
  <si>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</si>
  <si>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</si>
  <si>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</si>
  <si>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</si>
  <si>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</si>
  <si>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</si>
  <si>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</si>
  <si>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</si>
  <si>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</si>
  <si>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</si>
  <si>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</si>
  <si>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</si>
  <si>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</si>
  <si>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</si>
  <si>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</si>
  <si>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</si>
  <si>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</si>
  <si>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</si>
  <si>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</si>
  <si>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</si>
  <si>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</si>
  <si>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</si>
  <si>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</si>
  <si>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</si>
  <si>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</si>
  <si>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</si>
  <si>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</si>
  <si>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</si>
  <si>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</si>
  <si>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</si>
  <si>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</si>
  <si>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</si>
  <si>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</si>
  <si>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</si>
  <si>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</si>
  <si>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</si>
  <si>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</si>
  <si>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</si>
  <si>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</si>
  <si>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</si>
  <si>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</si>
  <si>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</si>
  <si>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</si>
  <si>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</si>
  <si>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</si>
  <si>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</si>
  <si>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</si>
  <si>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</si>
  <si>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</si>
  <si>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</si>
  <si>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</si>
  <si>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</si>
  <si>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</si>
  <si>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</si>
  <si>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</si>
  <si>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</si>
  <si>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</si>
  <si>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</si>
  <si>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</si>
  <si>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</si>
  <si>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</si>
  <si>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</si>
  <si>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</si>
  <si>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</si>
  <si>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</si>
  <si>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</si>
  <si>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</si>
  <si>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</si>
  <si>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</si>
  <si>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</si>
  <si>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</si>
  <si>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</si>
  <si>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</si>
  <si>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</si>
  <si>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</si>
  <si>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</si>
  <si>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</si>
  <si>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</si>
  <si>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</si>
  <si>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</si>
  <si>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</si>
  <si>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</si>
  <si>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</si>
  <si>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</si>
  <si>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</si>
  <si>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</si>
  <si>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</si>
  <si>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</si>
  <si>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</si>
  <si>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</si>
  <si>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</si>
  <si>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</si>
  <si>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</si>
  <si>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</si>
  <si>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</si>
  <si>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</si>
  <si>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</si>
  <si>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</si>
  <si>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</si>
  <si>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</si>
  <si>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</si>
  <si>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</si>
  <si>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</si>
  <si>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</si>
  <si>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</si>
  <si>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</si>
  <si>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</si>
  <si>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</si>
  <si>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</si>
  <si>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</si>
  <si>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</si>
  <si>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</si>
  <si>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</si>
  <si>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</si>
  <si>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</si>
  <si>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</si>
  <si>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</si>
  <si>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</si>
  <si>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</si>
  <si>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</si>
  <si>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</si>
  <si>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</si>
  <si>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</si>
  <si>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</si>
  <si>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</si>
  <si>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</si>
  <si>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</si>
  <si>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</si>
  <si>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</si>
  <si>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</si>
  <si>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</si>
  <si>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</si>
  <si>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</si>
  <si>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</si>
  <si>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</si>
  <si>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</si>
  <si>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</si>
  <si>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</si>
  <si>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</si>
  <si>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</si>
  <si>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</si>
  <si>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</si>
  <si>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</si>
  <si>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</si>
  <si>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</si>
  <si>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</si>
  <si>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</si>
  <si>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</si>
  <si>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</si>
  <si>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</si>
  <si>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</si>
  <si>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</si>
  <si>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</si>
  <si>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</si>
  <si>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</si>
  <si>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</si>
  <si>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</si>
  <si>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</si>
  <si>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</si>
  <si>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</si>
  <si>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</si>
  <si>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</si>
  <si>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</si>
  <si>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</si>
  <si>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</si>
  <si>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</si>
  <si>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</si>
  <si>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</si>
  <si>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</si>
  <si>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</si>
  <si>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</si>
  <si>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</si>
  <si>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</si>
  <si>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</si>
  <si>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</si>
  <si>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</si>
  <si>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</si>
  <si>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</si>
  <si>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</si>
  <si>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</si>
  <si>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</si>
  <si>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</si>
  <si>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</si>
  <si>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</si>
  <si>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</si>
  <si>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</si>
  <si>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</si>
  <si>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</si>
  <si>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</si>
  <si>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</si>
  <si>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</si>
  <si>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</si>
  <si>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</si>
  <si>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</si>
  <si>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</si>
  <si>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</si>
  <si>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</si>
  <si>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</si>
  <si>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</si>
  <si>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</si>
  <si>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</si>
  <si>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</si>
  <si>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</si>
  <si>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</si>
  <si>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</si>
  <si>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</si>
  <si>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</si>
  <si>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</si>
  <si>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</si>
  <si>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</si>
  <si>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</si>
  <si>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</si>
  <si>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</si>
  <si>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</si>
  <si>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</si>
  <si>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</si>
  <si>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</si>
  <si>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</si>
  <si>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</si>
  <si>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</si>
  <si>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</si>
  <si>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</si>
  <si>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</si>
  <si>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</si>
  <si>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</si>
  <si>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</si>
  <si>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</si>
  <si>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</si>
  <si>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</si>
  <si>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</si>
  <si>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</si>
  <si>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</si>
  <si>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</si>
  <si>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</si>
  <si>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</si>
  <si>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</si>
  <si>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</si>
  <si>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</si>
  <si>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</si>
  <si>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</si>
  <si>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</si>
  <si>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</si>
  <si>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</si>
  <si>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</si>
  <si>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</si>
  <si>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</si>
  <si>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</si>
  <si>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</si>
  <si>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</si>
  <si>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</si>
  <si>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</si>
  <si>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</si>
  <si>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</si>
  <si>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</si>
  <si>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</si>
  <si>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</si>
  <si>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</si>
  <si>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</si>
  <si>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</si>
  <si>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</si>
  <si>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</si>
  <si>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</si>
  <si>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</si>
  <si>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</si>
  <si>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</si>
  <si>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</si>
  <si>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</si>
  <si>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</si>
  <si>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</si>
  <si>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</si>
  <si>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</si>
  <si>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</si>
  <si>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</si>
  <si>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</si>
  <si>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</si>
  <si>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</si>
  <si>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</si>
  <si>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</si>
  <si>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</si>
  <si>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</si>
  <si>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</si>
  <si>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</si>
  <si>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</si>
  <si>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</si>
  <si>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</si>
  <si>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</si>
  <si>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</si>
  <si>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</si>
  <si>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</si>
  <si>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</si>
  <si>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</si>
  <si>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</si>
  <si>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</si>
  <si>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</si>
  <si>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</si>
  <si>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</si>
  <si>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</si>
  <si>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</si>
  <si>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</si>
  <si>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</si>
  <si>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</si>
  <si>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</si>
  <si>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</si>
  <si>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</si>
  <si>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</si>
  <si>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</si>
  <si>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</si>
  <si>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</si>
  <si>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</si>
  <si>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</si>
  <si>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</si>
  <si>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</si>
  <si>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</si>
  <si>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</si>
  <si>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</si>
  <si>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</si>
  <si>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</si>
  <si>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</si>
  <si>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</si>
  <si>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</si>
  <si>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</si>
  <si>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</si>
  <si>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</si>
  <si>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</si>
  <si>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</si>
  <si>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</si>
  <si>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</si>
  <si>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</si>
  <si>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</si>
  <si>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</si>
  <si>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</si>
  <si>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</si>
  <si>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</si>
  <si>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</si>
  <si>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</si>
  <si>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</si>
  <si>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</si>
  <si>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</si>
  <si>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</si>
  <si>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</si>
  <si>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</si>
  <si>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</si>
  <si>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</si>
  <si>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</si>
  <si>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</si>
  <si>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</si>
  <si>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</si>
  <si>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</si>
  <si>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</si>
  <si>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</si>
  <si>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</si>
  <si>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</si>
  <si>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</si>
  <si>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</si>
  <si>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</si>
  <si>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</si>
  <si>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</si>
  <si>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</si>
  <si>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</si>
  <si>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</si>
  <si>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</si>
  <si>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</si>
  <si>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</si>
  <si>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</si>
  <si>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</si>
  <si>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</si>
  <si>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</si>
  <si>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</si>
  <si>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</si>
  <si>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</si>
  <si>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</si>
  <si>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</si>
  <si>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</si>
  <si>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</si>
  <si>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</si>
  <si>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</si>
  <si>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</si>
  <si>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</si>
  <si>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</si>
  <si>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</si>
  <si>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</si>
  <si>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</si>
  <si>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</si>
  <si>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</si>
  <si>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</si>
  <si>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</si>
  <si>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</si>
  <si>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</si>
  <si>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</si>
  <si>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</si>
  <si>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</si>
  <si>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</si>
  <si>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</si>
  <si>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</si>
  <si>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</si>
  <si>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</si>
  <si>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</si>
  <si>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</si>
  <si>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</si>
  <si>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</si>
  <si>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</si>
  <si>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</si>
  <si>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</si>
  <si>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</si>
  <si>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</si>
  <si>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</si>
  <si>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</si>
  <si>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</si>
  <si>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</si>
  <si>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</si>
  <si>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</si>
  <si>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</si>
  <si>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</si>
  <si>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</si>
  <si>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</si>
  <si>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</si>
  <si>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</si>
  <si>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</si>
  <si>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</si>
  <si>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</si>
  <si>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</si>
  <si>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</si>
  <si>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</si>
  <si>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</si>
  <si>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</si>
  <si>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</si>
  <si>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</si>
  <si>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</si>
  <si>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</si>
  <si>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</si>
  <si>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</si>
  <si>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</si>
  <si>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</si>
  <si>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</si>
  <si>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</si>
  <si>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</si>
  <si>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</si>
  <si>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</si>
  <si>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</si>
  <si>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</si>
  <si>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</si>
  <si>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</si>
  <si>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</si>
  <si>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</si>
  <si>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</si>
  <si>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</si>
  <si>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</si>
  <si>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</si>
  <si>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</si>
  <si>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</si>
  <si>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</si>
  <si>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</si>
  <si>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</si>
  <si>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</si>
  <si>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</si>
  <si>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</si>
  <si>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</si>
  <si>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</si>
  <si>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</si>
  <si>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</si>
  <si>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</si>
  <si>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</si>
  <si>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</si>
  <si>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</si>
  <si>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</si>
  <si>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</si>
  <si>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</si>
  <si>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</si>
  <si>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</si>
  <si>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</si>
  <si>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</si>
  <si>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</si>
  <si>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</si>
  <si>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</si>
  <si>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</si>
  <si>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</si>
  <si>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</si>
  <si>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</si>
  <si>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</si>
  <si>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</si>
  <si>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</si>
  <si>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</si>
  <si>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</si>
  <si>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</si>
  <si>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</si>
  <si>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</si>
  <si>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</si>
  <si>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</si>
  <si>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</si>
  <si>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</si>
  <si>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</si>
  <si>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</si>
  <si>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</si>
  <si>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</si>
  <si>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</si>
  <si>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</si>
  <si>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</si>
  <si>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</si>
  <si>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</si>
  <si>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</si>
  <si>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</si>
  <si>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</si>
  <si>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</si>
  <si>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</si>
  <si>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</si>
  <si>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</si>
  <si>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</si>
  <si>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</si>
  <si>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</si>
  <si>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</si>
  <si>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</si>
  <si>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</si>
  <si>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</si>
  <si>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</si>
  <si>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</si>
  <si>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</si>
  <si>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</si>
  <si>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</si>
  <si>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</si>
  <si>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</si>
  <si>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</si>
  <si>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</si>
  <si>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</si>
  <si>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</si>
  <si>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</si>
  <si>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</si>
  <si>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</si>
  <si>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</si>
  <si>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</si>
  <si>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</si>
  <si>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</si>
  <si>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</si>
  <si>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</si>
  <si>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</si>
  <si>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</si>
  <si>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</si>
  <si>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</si>
  <si>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</si>
  <si>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</si>
  <si>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</si>
  <si>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</si>
  <si>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</si>
  <si>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</si>
  <si>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</si>
  <si>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</si>
  <si>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</si>
  <si>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</si>
  <si>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</si>
  <si>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</si>
  <si>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</si>
  <si>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</si>
  <si>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</si>
  <si>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</si>
  <si>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</si>
  <si>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</si>
  <si>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</si>
  <si>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</si>
  <si>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</si>
  <si>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</si>
  <si>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</si>
  <si>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</si>
  <si>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</si>
  <si>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</si>
  <si>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</si>
  <si>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</si>
  <si>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</si>
  <si>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</si>
  <si>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</si>
  <si>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</si>
  <si>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</si>
  <si>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</si>
  <si>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</si>
  <si>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</si>
  <si>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</si>
  <si>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</si>
  <si>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</si>
  <si>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</si>
  <si>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</si>
  <si>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</si>
  <si>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</si>
  <si>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</si>
  <si>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</si>
  <si>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</si>
  <si>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</si>
  <si>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</si>
  <si>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</si>
  <si>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</si>
  <si>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</si>
  <si>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</si>
  <si>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</si>
  <si>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</si>
  <si>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</si>
  <si>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</si>
  <si>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</si>
  <si>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</si>
  <si>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</si>
  <si>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</si>
  <si>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</si>
  <si>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</si>
  <si>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</si>
  <si>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</si>
  <si>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</si>
  <si>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</si>
  <si>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</si>
  <si>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</si>
  <si>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</si>
  <si>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</si>
  <si>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</si>
  <si>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</si>
  <si>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</si>
  <si>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</si>
  <si>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</si>
  <si>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</si>
  <si>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</si>
  <si>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</si>
  <si>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</si>
  <si>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</si>
  <si>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</si>
  <si>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</si>
  <si>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</si>
  <si>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</si>
  <si>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</si>
  <si>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</si>
  <si>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</si>
  <si>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</si>
  <si>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</si>
  <si>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</si>
  <si>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</si>
  <si>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</si>
  <si>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</si>
  <si>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</si>
  <si>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</si>
  <si>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</si>
  <si>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</si>
  <si>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</si>
  <si>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</si>
  <si>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</si>
  <si>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</si>
  <si>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</si>
  <si>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</si>
  <si>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</si>
  <si>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</si>
  <si>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</si>
  <si>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</si>
  <si>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</si>
  <si>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</si>
  <si>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</si>
  <si>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</si>
  <si>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</si>
  <si>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</si>
  <si>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</si>
  <si>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</si>
  <si>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</si>
  <si>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</si>
  <si>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</si>
  <si>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</si>
  <si>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</si>
  <si>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</si>
  <si>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</si>
  <si>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</si>
  <si>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</si>
  <si>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</si>
  <si>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</si>
  <si>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</si>
  <si>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</si>
  <si>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</si>
  <si>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</si>
  <si>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</si>
  <si>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</si>
  <si>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</si>
  <si>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</si>
  <si>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</si>
  <si>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</si>
  <si>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</si>
  <si>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</si>
  <si>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</si>
  <si>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</si>
  <si>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</si>
  <si>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</si>
  <si>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</si>
  <si>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</si>
  <si>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</si>
  <si>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</si>
  <si>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</si>
  <si>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</si>
  <si>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</si>
  <si>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</si>
  <si>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</si>
  <si>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</si>
  <si>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</si>
  <si>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</si>
  <si>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</si>
  <si>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</si>
  <si>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</si>
  <si>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</si>
  <si>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</si>
  <si>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</si>
  <si>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</si>
  <si>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</si>
  <si>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</si>
  <si>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</si>
  <si>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</si>
  <si>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</si>
  <si>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</si>
  <si>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</si>
  <si>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</si>
  <si>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</si>
  <si>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</si>
  <si>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</si>
  <si>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</si>
  <si>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</si>
  <si>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</si>
  <si>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</si>
  <si>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</si>
  <si>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</si>
  <si>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</si>
  <si>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</si>
  <si>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</si>
  <si>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</si>
  <si>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</si>
  <si>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</si>
  <si>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</si>
  <si>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</si>
  <si>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</si>
  <si>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</si>
  <si>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</si>
  <si>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</si>
  <si>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</si>
  <si>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</si>
  <si>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</si>
  <si>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</si>
  <si>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</si>
  <si>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</si>
  <si>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</si>
  <si>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</si>
  <si>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</si>
  <si>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</si>
  <si>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</si>
  <si>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</si>
  <si>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</si>
  <si>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</si>
  <si>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</si>
  <si>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</si>
  <si>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</si>
  <si>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</si>
  <si>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</si>
  <si>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</si>
  <si>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</si>
  <si>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</si>
  <si>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</si>
  <si>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</si>
  <si>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</si>
  <si>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</si>
  <si>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</si>
  <si>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</si>
  <si>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</si>
  <si>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</si>
  <si>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</si>
  <si>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</si>
  <si>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</si>
  <si>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</si>
  <si>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</si>
  <si>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</si>
  <si>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</si>
  <si>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</si>
  <si>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</si>
  <si>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</si>
  <si>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</si>
  <si>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</si>
  <si>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</si>
  <si>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</si>
  <si>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</si>
  <si>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</si>
  <si>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</si>
  <si>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</si>
  <si>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</si>
  <si>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</si>
  <si>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</si>
  <si>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</si>
  <si>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</si>
  <si>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</si>
  <si>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</si>
  <si>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</si>
  <si>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</si>
  <si>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</si>
  <si>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</si>
  <si>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</si>
  <si>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</si>
  <si>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</si>
  <si>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</si>
  <si>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</si>
  <si>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</si>
  <si>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</si>
  <si>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</si>
  <si>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</si>
  <si>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</si>
  <si>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</si>
  <si>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</si>
  <si>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</si>
  <si>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</si>
  <si>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</si>
  <si>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</si>
  <si>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</si>
  <si>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</si>
  <si>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</si>
  <si>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</si>
  <si>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</si>
  <si>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</si>
  <si>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</si>
  <si>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</si>
  <si>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</si>
  <si>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</si>
  <si>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</si>
  <si>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</si>
  <si>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</si>
  <si>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</si>
  <si>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</si>
  <si>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</si>
  <si>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</si>
  <si>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</si>
  <si>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</si>
  <si>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</si>
  <si>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</si>
  <si>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</si>
  <si>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</si>
  <si>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</si>
  <si>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</si>
  <si>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</si>
  <si>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</si>
  <si>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</si>
  <si>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</si>
  <si>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</si>
  <si>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</si>
  <si>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</si>
  <si>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</si>
  <si>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</si>
  <si>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</si>
  <si>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</si>
  <si>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</si>
  <si>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</si>
  <si>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</si>
  <si>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</si>
  <si>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</si>
  <si>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</si>
  <si>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</si>
  <si>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</si>
  <si>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</si>
  <si>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</si>
  <si>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</si>
  <si>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</si>
  <si>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</si>
  <si>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</si>
  <si>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</si>
  <si>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</si>
  <si>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</si>
  <si>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</si>
  <si>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</si>
  <si>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</si>
  <si>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</si>
  <si>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</si>
  <si>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</si>
  <si>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</si>
  <si>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</si>
  <si>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</si>
  <si>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</si>
  <si>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</si>
  <si>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</si>
  <si>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</si>
  <si>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</si>
  <si>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</si>
  <si>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</si>
  <si>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</si>
  <si>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</si>
  <si>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</si>
  <si>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</si>
  <si>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</si>
  <si>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</si>
  <si>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</si>
  <si>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</si>
  <si>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</si>
  <si>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</si>
  <si>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</si>
  <si>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</si>
  <si>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</si>
  <si>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</si>
  <si>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</si>
  <si>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</si>
  <si>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</si>
  <si>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</si>
  <si>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</si>
  <si>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</si>
  <si>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</si>
  <si>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</si>
  <si>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</si>
  <si>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</si>
  <si>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</si>
  <si>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</si>
  <si>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</si>
  <si>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</si>
  <si>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</si>
  <si>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</si>
  <si>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</si>
  <si>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</si>
  <si>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</si>
  <si>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</si>
  <si>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</si>
  <si>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</si>
  <si>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</si>
  <si>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</si>
  <si>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</si>
  <si>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</si>
  <si>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</si>
  <si>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</si>
  <si>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</si>
  <si>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</si>
  <si>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</si>
  <si>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</si>
  <si>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</si>
  <si>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</si>
  <si>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</si>
  <si>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</si>
  <si>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</si>
  <si>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</si>
  <si>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</si>
  <si>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</si>
  <si>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</si>
  <si>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</si>
  <si>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</si>
  <si>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</si>
  <si>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</si>
  <si>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</si>
  <si>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</si>
  <si>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</si>
  <si>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</si>
  <si>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</si>
  <si>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</si>
  <si>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</si>
  <si>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</si>
  <si>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</si>
  <si>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</si>
  <si>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</si>
  <si>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</si>
  <si>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</si>
  <si>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</si>
  <si>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</si>
  <si>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</si>
  <si>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</si>
  <si>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</si>
  <si>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</si>
  <si>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</si>
  <si>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</si>
  <si>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</si>
  <si>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</si>
  <si>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</si>
  <si>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</si>
  <si>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</si>
  <si>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</si>
  <si>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</si>
  <si>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</si>
  <si>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</si>
  <si>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</si>
  <si>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</si>
  <si>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</si>
  <si>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</si>
  <si>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</si>
  <si>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</si>
  <si>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</si>
  <si>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</si>
  <si>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</si>
  <si>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</si>
  <si>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</si>
  <si>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</si>
  <si>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</si>
  <si>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</si>
  <si>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</si>
  <si>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</si>
  <si>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</si>
  <si>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</si>
  <si>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</si>
  <si>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</si>
  <si>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</si>
  <si>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</si>
  <si>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</si>
  <si>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</si>
  <si>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</si>
  <si>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</si>
  <si>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</si>
  <si>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</si>
  <si>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</si>
  <si>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</si>
  <si>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</si>
  <si>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</si>
  <si>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</si>
  <si>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</si>
  <si>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</si>
  <si>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</si>
  <si>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</si>
  <si>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</si>
  <si>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</si>
  <si>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</si>
  <si>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</si>
  <si>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</si>
  <si>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</si>
  <si>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</si>
  <si>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</si>
  <si>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</si>
  <si>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</si>
  <si>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</si>
  <si>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</si>
  <si>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</si>
  <si>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</si>
  <si>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</si>
  <si>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</si>
  <si>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</si>
  <si>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</si>
  <si>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</si>
  <si>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</si>
  <si>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</si>
  <si>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</si>
  <si>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</si>
  <si>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</si>
  <si>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</si>
  <si>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</si>
  <si>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</si>
  <si>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</si>
  <si>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</si>
  <si>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</si>
  <si>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</si>
  <si>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</si>
  <si>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</si>
  <si>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</si>
  <si>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</si>
  <si>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</si>
  <si>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</si>
  <si>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</si>
  <si>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</si>
  <si>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</si>
  <si>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</si>
  <si>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</si>
  <si>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</si>
  <si>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</si>
  <si>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</si>
  <si>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</si>
  <si>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</si>
  <si>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</si>
  <si>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</si>
  <si>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</si>
  <si>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</si>
  <si>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</si>
  <si>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</si>
  <si>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</si>
  <si>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</si>
  <si>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</si>
  <si>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</si>
  <si>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</si>
  <si>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</si>
  <si>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</si>
  <si>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</si>
  <si>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</si>
  <si>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</si>
  <si>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</si>
  <si>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</si>
  <si>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</si>
  <si>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</si>
  <si>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</si>
  <si>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</si>
  <si>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</si>
  <si>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</si>
  <si>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</si>
  <si>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</si>
  <si>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</si>
  <si>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</si>
  <si>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</si>
  <si>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</si>
  <si>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</si>
  <si>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</si>
  <si>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</si>
  <si>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</si>
  <si>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</si>
  <si>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</si>
  <si>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</si>
  <si>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</si>
  <si>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</si>
  <si>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</si>
  <si>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</si>
  <si>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</si>
  <si>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</si>
  <si>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</si>
  <si>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</si>
  <si>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</si>
  <si>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</si>
  <si>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</si>
  <si>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</si>
  <si>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</si>
  <si>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</si>
  <si>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</si>
  <si>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</si>
  <si>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</si>
  <si>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</si>
  <si>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</si>
  <si>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</si>
  <si>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</si>
  <si>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</si>
  <si>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</si>
  <si>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</si>
  <si>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</si>
  <si>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</si>
  <si>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</si>
  <si>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</si>
  <si>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</si>
  <si>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</si>
  <si>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</si>
  <si>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</si>
  <si>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</si>
  <si>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</si>
  <si>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</si>
  <si>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</si>
  <si>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</si>
  <si>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</si>
  <si>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</si>
  <si>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</si>
  <si>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</si>
  <si>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</si>
  <si>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</si>
  <si>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</si>
  <si>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</si>
  <si>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</si>
  <si>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</si>
  <si>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</si>
  <si>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</si>
  <si>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</si>
  <si>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</si>
  <si>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</si>
  <si>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</si>
  <si>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</si>
  <si>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</si>
  <si>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</si>
  <si>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</si>
  <si>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</si>
  <si>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</si>
  <si>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</si>
  <si>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</si>
  <si>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</si>
  <si>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</si>
  <si>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</si>
  <si>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</si>
  <si>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</si>
  <si>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</si>
  <si>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</si>
  <si>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</si>
  <si>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</si>
  <si>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</si>
  <si>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</si>
  <si>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</si>
  <si>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</si>
  <si>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</si>
  <si>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</si>
  <si>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</si>
  <si>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</si>
  <si>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</si>
  <si>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</si>
  <si>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</si>
  <si>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</si>
  <si>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</si>
  <si>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</si>
  <si>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</si>
  <si>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</si>
  <si>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</si>
  <si>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</si>
  <si>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</si>
  <si>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</si>
  <si>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</si>
  <si>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</si>
  <si>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</si>
  <si>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</si>
  <si>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</si>
  <si>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</si>
  <si>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</si>
  <si>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</si>
  <si>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</si>
  <si>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</si>
  <si>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</si>
  <si>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</si>
  <si>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</si>
  <si>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</si>
  <si>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</si>
  <si>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</si>
  <si>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</si>
  <si>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</si>
  <si>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</si>
  <si>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</si>
  <si>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</si>
  <si>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</si>
  <si>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</si>
  <si>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</si>
  <si>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</si>
  <si>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</si>
  <si>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</si>
  <si>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</si>
  <si>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</si>
  <si>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</si>
  <si>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</si>
  <si>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</si>
  <si>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</si>
  <si>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</si>
  <si>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</si>
  <si>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</si>
  <si>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</si>
  <si>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</si>
  <si>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</si>
  <si>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</si>
  <si>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</si>
  <si>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</si>
  <si>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</si>
  <si>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</si>
  <si>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</si>
  <si>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</si>
  <si>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</si>
  <si>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</si>
  <si>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</si>
  <si>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</si>
  <si>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</si>
  <si>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</si>
  <si>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</si>
  <si>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</si>
  <si>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</si>
  <si>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</si>
  <si>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</si>
  <si>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</si>
  <si>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</si>
  <si>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</si>
  <si>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</si>
  <si>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</si>
  <si>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</si>
  <si>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</si>
  <si>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</si>
  <si>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</si>
  <si>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</si>
  <si>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</si>
  <si>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</si>
  <si>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</si>
  <si>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</si>
  <si>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</si>
  <si>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</si>
  <si>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</si>
  <si>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</si>
  <si>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</si>
  <si>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</si>
  <si>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</si>
  <si>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</si>
  <si>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</si>
  <si>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</si>
  <si>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</si>
  <si>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</si>
  <si>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</si>
  <si>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</si>
  <si>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</si>
  <si>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</si>
  <si>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</si>
  <si>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</si>
  <si>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</si>
  <si>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</si>
  <si>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</si>
  <si>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</si>
  <si>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</si>
  <si>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</si>
  <si>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</si>
  <si>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</si>
  <si>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</si>
  <si>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</si>
  <si>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</si>
  <si>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</si>
  <si>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</si>
  <si>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</si>
  <si>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</si>
  <si>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</si>
  <si>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</si>
  <si>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</si>
  <si>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</si>
  <si>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</si>
  <si>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</si>
  <si>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</si>
  <si>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</si>
  <si>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</si>
  <si>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</si>
  <si>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</si>
  <si>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</si>
  <si>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</si>
  <si>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</si>
  <si>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</si>
  <si>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</si>
  <si>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</si>
  <si>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</si>
  <si>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</si>
  <si>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</si>
  <si>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</si>
  <si>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</si>
  <si>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</si>
  <si>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</si>
  <si>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</si>
  <si>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</si>
  <si>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</si>
  <si>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</si>
  <si>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</si>
  <si>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</si>
  <si>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</si>
  <si>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</si>
  <si>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</si>
  <si>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</si>
  <si>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</si>
  <si>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</si>
  <si>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</si>
  <si>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</si>
  <si>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</si>
  <si>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</si>
  <si>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</si>
  <si>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</si>
  <si>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</si>
  <si>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</si>
  <si>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</si>
  <si>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</si>
  <si>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</si>
  <si>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</si>
  <si>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</si>
  <si>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</si>
  <si>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</si>
  <si>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</si>
  <si>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</si>
  <si>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</si>
  <si>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</si>
  <si>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</si>
  <si>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</si>
  <si>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</si>
  <si>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</si>
  <si>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</si>
  <si>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</si>
  <si>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</si>
  <si>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</si>
  <si>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</si>
  <si>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</si>
  <si>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</si>
  <si>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</si>
  <si>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</si>
  <si>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</si>
  <si>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</si>
  <si>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</si>
  <si>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</si>
  <si>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</si>
  <si>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</si>
  <si>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</si>
  <si>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</si>
  <si>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</si>
  <si>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</si>
  <si>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</si>
  <si>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</si>
  <si>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</si>
  <si>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</si>
  <si>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</si>
  <si>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</si>
  <si>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</si>
  <si>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</si>
  <si>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</si>
  <si>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</si>
  <si>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</si>
  <si>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</si>
  <si>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</si>
  <si>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</si>
  <si>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</si>
  <si>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</si>
  <si>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</si>
  <si>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</si>
  <si>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</si>
  <si>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</si>
  <si>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</si>
  <si>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</si>
  <si>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</si>
  <si>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</si>
  <si>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</si>
  <si>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</si>
  <si>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</si>
  <si>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</si>
  <si>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</si>
  <si>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</si>
  <si>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</si>
  <si>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</si>
  <si>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</si>
  <si>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</si>
  <si>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</si>
  <si>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</si>
  <si>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</si>
  <si>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</si>
  <si>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</si>
  <si>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</si>
  <si>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</si>
  <si>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</si>
  <si>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</si>
  <si>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</si>
  <si>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</si>
  <si>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</si>
  <si>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</si>
  <si>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</si>
  <si>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</si>
  <si>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</si>
  <si>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</si>
  <si>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</si>
  <si>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</si>
  <si>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</si>
  <si>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</si>
  <si>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</si>
  <si>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</si>
  <si>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</si>
  <si>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</si>
  <si>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</si>
  <si>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</si>
  <si>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</si>
  <si>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</si>
  <si>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</si>
  <si>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</si>
  <si>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</si>
  <si>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</si>
  <si>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</si>
  <si>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</si>
  <si>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</si>
  <si>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</si>
  <si>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</si>
  <si>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</si>
  <si>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</si>
  <si>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</si>
  <si>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</si>
  <si>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</si>
  <si>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</si>
  <si>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</si>
  <si>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</si>
  <si>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</si>
  <si>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</si>
  <si>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</si>
  <si>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</si>
  <si>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</si>
  <si>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</si>
  <si>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</si>
  <si>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</si>
  <si>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</si>
  <si>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</si>
  <si>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</si>
  <si>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</si>
  <si>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</si>
  <si>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</si>
  <si>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</si>
  <si>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</si>
  <si>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</si>
  <si>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</si>
  <si>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</si>
  <si>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</si>
  <si>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</si>
  <si>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</si>
  <si>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</si>
  <si>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</si>
  <si>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</si>
  <si>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</si>
  <si>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</si>
  <si>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</si>
  <si>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</si>
  <si>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</si>
  <si>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</si>
  <si>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</si>
  <si>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</si>
  <si>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</si>
  <si>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</si>
  <si>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</si>
  <si>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</si>
  <si>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</si>
  <si>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</si>
  <si>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</si>
  <si>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</si>
  <si>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</si>
  <si>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</si>
  <si>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</si>
  <si>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</si>
  <si>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</si>
  <si>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</si>
  <si>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</si>
  <si>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</si>
  <si>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</si>
  <si>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</si>
  <si>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</si>
  <si>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</si>
  <si>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</si>
  <si>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</si>
  <si>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</si>
  <si>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</si>
  <si>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</si>
  <si>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</si>
  <si>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</si>
  <si>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</si>
  <si>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</si>
  <si>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</si>
  <si>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</si>
  <si>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</si>
  <si>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</si>
  <si>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</si>
  <si>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</si>
  <si>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</si>
  <si>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</si>
  <si>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</si>
  <si>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</si>
  <si>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</si>
  <si>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</si>
  <si>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</si>
  <si>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</si>
  <si>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</si>
  <si>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</si>
  <si>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</si>
  <si>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</si>
  <si>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</si>
  <si>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</si>
  <si>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</si>
  <si>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</si>
  <si>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</si>
  <si>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</si>
  <si>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</si>
  <si>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</si>
  <si>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</si>
  <si>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</si>
  <si>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</si>
  <si>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</si>
  <si>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</si>
  <si>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</si>
  <si>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</si>
  <si>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</si>
  <si>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</si>
  <si>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</si>
  <si>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</si>
  <si>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</si>
  <si>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</si>
  <si>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</si>
  <si>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</si>
  <si>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</si>
  <si>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</si>
  <si>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</si>
  <si>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</si>
  <si>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</si>
  <si>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</si>
  <si>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</si>
  <si>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</si>
  <si>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</si>
  <si>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</si>
  <si>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</si>
  <si>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</si>
  <si>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</si>
  <si>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</si>
  <si>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</si>
  <si>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</si>
  <si>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</si>
  <si>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</si>
  <si>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</si>
  <si>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</si>
  <si>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</si>
  <si>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</si>
  <si>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</si>
  <si>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</si>
  <si>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</si>
  <si>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</si>
  <si>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</si>
  <si>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</si>
  <si>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</si>
  <si>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</si>
  <si>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</si>
  <si>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</si>
  <si>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</si>
  <si>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</si>
  <si>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</si>
  <si>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</si>
  <si>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</si>
  <si>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</si>
  <si>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</si>
  <si>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</si>
  <si>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</si>
  <si>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</si>
  <si>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</si>
  <si>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</si>
  <si>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</si>
  <si>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</si>
  <si>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</si>
  <si>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</si>
  <si>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</si>
  <si>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</si>
  <si>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</si>
  <si>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</si>
  <si>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</si>
  <si>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</si>
  <si>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</si>
  <si>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</si>
  <si>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</si>
  <si>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</si>
  <si>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</si>
  <si>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</si>
  <si>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</si>
  <si>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</si>
  <si>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</si>
  <si>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</si>
  <si>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</si>
  <si>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</si>
  <si>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</si>
  <si>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</si>
  <si>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</si>
  <si>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</si>
  <si>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</si>
  <si>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</si>
  <si>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</si>
  <si>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</si>
  <si>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</si>
  <si>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</si>
  <si>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</si>
  <si>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</si>
  <si>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</si>
  <si>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</si>
  <si>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</si>
  <si>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</si>
  <si>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</si>
  <si>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</si>
  <si>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</si>
  <si>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</si>
  <si>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</si>
  <si>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</si>
  <si>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</si>
  <si>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</si>
  <si>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</si>
  <si>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</si>
  <si>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</si>
  <si>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</si>
  <si>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</si>
  <si>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</si>
  <si>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</si>
  <si>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</si>
  <si>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</si>
  <si>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</si>
  <si>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</si>
  <si>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</si>
  <si>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</si>
  <si>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</si>
  <si>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</si>
  <si>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</si>
  <si>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</si>
  <si>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</si>
  <si>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</si>
  <si>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</si>
  <si>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</si>
  <si>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</si>
  <si>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</si>
  <si>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</si>
  <si>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</si>
  <si>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</si>
  <si>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</si>
  <si>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</si>
  <si>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</si>
  <si>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</si>
  <si>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</si>
  <si>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</si>
  <si>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</si>
  <si>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</si>
  <si>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</si>
  <si>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</si>
  <si>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</si>
  <si>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</si>
  <si>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</si>
  <si>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</si>
  <si>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</si>
  <si>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</si>
  <si>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</si>
  <si>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</si>
  <si>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</si>
  <si>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</si>
  <si>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</si>
  <si>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</si>
  <si>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</si>
  <si>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</si>
  <si>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</si>
  <si>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</si>
  <si>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</si>
  <si>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</si>
  <si>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</si>
  <si>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</si>
  <si>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</si>
  <si>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</si>
  <si>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</si>
  <si>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</si>
  <si>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</si>
  <si>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</si>
  <si>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</si>
  <si>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</si>
  <si>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</si>
  <si>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</si>
  <si>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</si>
  <si>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</si>
  <si>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</si>
  <si>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</si>
  <si>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</si>
  <si>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</si>
  <si>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</si>
  <si>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</si>
  <si>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</si>
  <si>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</si>
  <si>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</si>
  <si>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</si>
  <si>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</si>
  <si>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</si>
  <si>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</si>
  <si>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</si>
  <si>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</si>
  <si>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</si>
  <si>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</si>
  <si>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</si>
  <si>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</si>
  <si>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</si>
  <si>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</si>
  <si>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</si>
  <si>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</si>
  <si>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</si>
  <si>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</si>
  <si>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</si>
  <si>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</si>
  <si>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</si>
  <si>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</si>
  <si>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</si>
  <si>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</si>
  <si>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</si>
  <si>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</si>
  <si>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</si>
  <si>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</si>
  <si>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</si>
  <si>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</si>
  <si>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</si>
  <si>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</si>
  <si>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</si>
  <si>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</si>
  <si>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</si>
  <si>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</si>
  <si>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</si>
  <si>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</si>
  <si>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</si>
  <si>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</si>
  <si>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</si>
  <si>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</si>
  <si>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</si>
  <si>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</si>
  <si>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</si>
  <si>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</si>
  <si>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</si>
  <si>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</si>
  <si>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</si>
  <si>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</si>
  <si>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</si>
  <si>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</si>
  <si>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</si>
  <si>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</si>
  <si>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</si>
  <si>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</si>
  <si>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</si>
  <si>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</si>
  <si>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</si>
  <si>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</si>
  <si>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</si>
  <si>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</si>
  <si>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</si>
  <si>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</si>
  <si>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</si>
  <si>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</si>
  <si>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</si>
  <si>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</si>
  <si>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</si>
  <si>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</si>
  <si>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</si>
  <si>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</si>
  <si>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</si>
  <si>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</si>
  <si>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</si>
  <si>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</si>
  <si>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</si>
  <si>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</si>
  <si>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</si>
  <si>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</si>
  <si>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</si>
  <si>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</si>
  <si>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</si>
  <si>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</si>
  <si>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</si>
  <si>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</si>
  <si>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</si>
  <si>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</si>
  <si>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</si>
  <si>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</si>
  <si>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</si>
  <si>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</si>
  <si>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</si>
  <si>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</si>
  <si>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</si>
  <si>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</si>
  <si>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</si>
  <si>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</si>
  <si>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</si>
  <si>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</si>
  <si>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</si>
  <si>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</si>
  <si>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</si>
  <si>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</si>
  <si>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</si>
  <si>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</si>
  <si>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</si>
  <si>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</si>
  <si>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</si>
  <si>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</si>
  <si>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</si>
  <si>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</si>
  <si>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</si>
  <si>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</si>
  <si>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</si>
  <si>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</si>
  <si>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</si>
  <si>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</si>
  <si>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</si>
  <si>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</si>
  <si>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</si>
  <si>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</si>
  <si>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</si>
  <si>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</si>
  <si>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</si>
  <si>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</si>
  <si>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</si>
  <si>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</si>
  <si>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</si>
  <si>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</si>
  <si>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</si>
  <si>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</si>
  <si>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</si>
  <si>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</si>
  <si>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</si>
  <si>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</si>
  <si>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</si>
  <si>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</si>
  <si>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</si>
  <si>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</si>
  <si>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</si>
  <si>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</si>
  <si>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</si>
  <si>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</si>
  <si>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</si>
  <si>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</si>
  <si>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</si>
  <si>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</si>
  <si>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</si>
  <si>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</si>
  <si>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</si>
  <si>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</si>
  <si>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</si>
  <si>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</si>
  <si>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</si>
  <si>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</si>
  <si>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</si>
  <si>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</si>
  <si>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</si>
  <si>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</si>
  <si>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</si>
  <si>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</si>
  <si>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</si>
  <si>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</si>
  <si>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</si>
  <si>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</si>
  <si>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</si>
  <si>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</si>
  <si>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</si>
  <si>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</si>
  <si>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</si>
  <si>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</si>
  <si>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</si>
  <si>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</si>
  <si>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</si>
  <si>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</si>
  <si>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</si>
  <si>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</si>
  <si>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</si>
  <si>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</si>
  <si>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</si>
  <si>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</si>
  <si>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</si>
  <si>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</si>
  <si>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</si>
  <si>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</si>
  <si>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</si>
  <si>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</si>
  <si>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</si>
  <si>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</si>
  <si>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</si>
  <si>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</si>
  <si>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</si>
  <si>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</si>
  <si>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</si>
  <si>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</si>
  <si>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</si>
  <si>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</si>
  <si>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</si>
  <si>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</si>
  <si>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</si>
  <si>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</si>
  <si>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</si>
  <si>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</si>
  <si>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</si>
  <si>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</si>
  <si>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</si>
  <si>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</si>
  <si>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</si>
  <si>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</si>
  <si>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</si>
  <si>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</si>
  <si>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</si>
  <si>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</si>
  <si>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</si>
  <si>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</si>
  <si>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</si>
  <si>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</si>
  <si>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</si>
  <si>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</si>
  <si>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</si>
  <si>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</si>
  <si>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</si>
  <si>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</si>
  <si>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</si>
  <si>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</si>
  <si>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</si>
  <si>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</si>
  <si>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</si>
  <si>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</si>
  <si>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</si>
  <si>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</si>
  <si>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</si>
  <si>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</si>
  <si>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</si>
  <si>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</si>
  <si>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</si>
  <si>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</si>
  <si>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</si>
  <si>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</si>
  <si>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</si>
  <si>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</si>
  <si>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</si>
  <si>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</si>
  <si>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</si>
  <si>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</si>
  <si>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</si>
  <si>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</si>
  <si>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</si>
  <si>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</si>
  <si>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</si>
  <si>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</si>
  <si>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</si>
  <si>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</si>
  <si>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</si>
  <si>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</si>
  <si>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</si>
  <si>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</si>
  <si>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</si>
  <si>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</si>
  <si>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</si>
  <si>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</si>
  <si>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</si>
  <si>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</si>
  <si>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</si>
  <si>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</si>
  <si>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</si>
  <si>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</si>
  <si>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</si>
  <si>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</si>
  <si>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</si>
  <si>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</si>
  <si>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</si>
  <si>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</si>
  <si>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</si>
  <si>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</si>
  <si>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</si>
  <si>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</si>
  <si>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</si>
  <si>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</si>
  <si>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</si>
  <si>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</si>
  <si>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</si>
  <si>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</si>
  <si>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</si>
  <si>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</si>
  <si>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</si>
  <si>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</si>
  <si>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</si>
  <si>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</si>
  <si>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</si>
  <si>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</si>
  <si>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</si>
  <si>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</si>
  <si>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</si>
  <si>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</si>
  <si>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</si>
  <si>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</si>
  <si>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</si>
  <si>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</si>
  <si>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</si>
  <si>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</si>
  <si>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</si>
  <si>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</si>
  <si>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</si>
  <si>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</si>
  <si>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</si>
  <si>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</si>
  <si>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</si>
  <si>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</si>
  <si>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</si>
  <si>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</si>
  <si>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</si>
  <si>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</si>
  <si>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</si>
  <si>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</si>
  <si>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</si>
  <si>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</si>
  <si>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</si>
  <si>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</si>
  <si>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</si>
  <si>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</si>
  <si>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</si>
  <si>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</si>
  <si>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</si>
  <si>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</si>
  <si>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</si>
  <si>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</si>
  <si>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</si>
  <si>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</si>
  <si>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</si>
  <si>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</si>
  <si>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</si>
  <si>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</si>
  <si>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</si>
  <si>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</si>
  <si>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</si>
  <si>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</si>
  <si>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</si>
  <si>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</si>
  <si>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</si>
  <si>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</si>
  <si>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</si>
  <si>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</si>
  <si>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</si>
  <si>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</si>
  <si>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</si>
  <si>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</si>
  <si>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</si>
  <si>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</si>
  <si>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</si>
  <si>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</si>
  <si>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</si>
  <si>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</si>
  <si>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</si>
  <si>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</si>
  <si>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</si>
  <si>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</si>
  <si>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</si>
  <si>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</si>
  <si>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</si>
  <si>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</si>
  <si>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</si>
  <si>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</si>
  <si>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</si>
  <si>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</si>
  <si>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</si>
  <si>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</si>
  <si>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</si>
  <si>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</si>
  <si>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</si>
  <si>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</si>
  <si>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</si>
  <si>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</si>
  <si>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</si>
  <si>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</si>
  <si>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</si>
  <si>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</si>
  <si>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</si>
  <si>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</si>
  <si>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</si>
  <si>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</si>
  <si>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</si>
  <si>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</si>
  <si>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</si>
  <si>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</si>
  <si>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</si>
  <si>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</si>
  <si>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</si>
  <si>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</si>
  <si>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</si>
  <si>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</si>
  <si>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</si>
  <si>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</si>
  <si>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</si>
  <si>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</si>
  <si>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</si>
  <si>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</si>
  <si>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</si>
  <si>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</si>
  <si>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</si>
  <si>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</si>
  <si>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</si>
  <si>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</si>
  <si>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</si>
  <si>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</si>
  <si>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</si>
  <si>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</si>
  <si>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</si>
  <si>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</si>
  <si>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</si>
  <si>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</si>
  <si>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</si>
  <si>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</si>
  <si>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</si>
  <si>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</si>
  <si>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</si>
  <si>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</si>
  <si>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</si>
  <si>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</si>
  <si>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</si>
  <si>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</si>
  <si>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</si>
  <si>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</si>
  <si>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</si>
  <si>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</si>
  <si>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</si>
  <si>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</si>
  <si>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</si>
  <si>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</si>
  <si>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</si>
  <si>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</si>
  <si>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</si>
  <si>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</si>
  <si>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</si>
  <si>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</si>
  <si>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</si>
  <si>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</si>
  <si>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</si>
  <si>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</si>
  <si>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</si>
  <si>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</si>
  <si>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</si>
  <si>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</si>
  <si>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</si>
  <si>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</si>
  <si>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</si>
  <si>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</si>
  <si>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</si>
  <si>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</si>
  <si>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</si>
  <si>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</si>
  <si>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</si>
  <si>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</si>
  <si>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</si>
  <si>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</si>
  <si>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</si>
  <si>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</si>
  <si>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</si>
  <si>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</si>
  <si>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</si>
  <si>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</si>
  <si>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</si>
  <si>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</si>
  <si>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</si>
  <si>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</si>
  <si>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</si>
  <si>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</si>
  <si>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</si>
  <si>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</si>
  <si>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</si>
  <si>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</si>
  <si>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</si>
  <si>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</si>
  <si>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</si>
  <si>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</si>
  <si>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</si>
  <si>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</si>
  <si>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</si>
  <si>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</si>
  <si>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</si>
  <si>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</si>
  <si>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</si>
  <si>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</si>
  <si>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</si>
  <si>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</si>
  <si>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</si>
  <si>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</si>
  <si>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</si>
  <si>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</si>
  <si>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</si>
  <si>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</si>
  <si>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</si>
  <si>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</si>
  <si>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</si>
  <si>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</si>
  <si>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</si>
  <si>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</si>
  <si>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</si>
  <si>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</si>
  <si>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</si>
  <si>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</si>
  <si>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</si>
  <si>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</si>
  <si>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</si>
  <si>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</si>
  <si>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</si>
  <si>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</si>
  <si>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</si>
  <si>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</si>
  <si>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</si>
  <si>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</si>
  <si>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</si>
  <si>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</si>
  <si>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</si>
  <si>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</si>
  <si>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</si>
  <si>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</si>
  <si>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</si>
  <si>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</si>
  <si>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</si>
  <si>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</si>
  <si>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</si>
  <si>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</si>
  <si>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</si>
  <si>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</si>
  <si>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</si>
  <si>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</si>
  <si>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</si>
  <si>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</si>
  <si>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</si>
  <si>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</si>
  <si>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</si>
  <si>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</si>
  <si>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</si>
  <si>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</si>
  <si>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</si>
  <si>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</si>
  <si>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</si>
  <si>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</si>
  <si>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</si>
  <si>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</si>
  <si>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</si>
  <si>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</si>
  <si>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</si>
  <si>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</si>
  <si>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</si>
  <si>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</si>
  <si>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</si>
  <si>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</si>
  <si>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</si>
  <si>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</si>
  <si>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</si>
  <si>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</si>
  <si>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</si>
  <si>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</si>
  <si>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</si>
  <si>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</si>
  <si>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</si>
  <si>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</si>
  <si>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</si>
  <si>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</si>
  <si>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</si>
  <si>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</si>
  <si>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</si>
  <si>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</si>
  <si>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</si>
  <si>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</si>
  <si>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</si>
  <si>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</si>
  <si>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</si>
  <si>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</si>
  <si>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</si>
  <si>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</si>
  <si>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</si>
  <si>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</si>
  <si>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</si>
  <si>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</si>
  <si>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</si>
  <si>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</si>
  <si>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</si>
  <si>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</si>
  <si>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</si>
  <si>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</si>
  <si>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</si>
  <si>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</si>
  <si>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</si>
  <si>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</si>
  <si>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</si>
  <si>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</si>
  <si>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</si>
  <si>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</si>
  <si>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</si>
  <si>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</si>
  <si>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</si>
  <si>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</si>
  <si>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</si>
  <si>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</si>
  <si>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</si>
  <si>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</si>
  <si>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</si>
  <si>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</si>
  <si>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</si>
  <si>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</si>
  <si>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</si>
  <si>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</si>
  <si>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</si>
  <si>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</si>
  <si>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</si>
  <si>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</si>
  <si>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</si>
  <si>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</si>
  <si>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</si>
  <si>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</si>
  <si>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</si>
  <si>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</si>
  <si>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</si>
  <si>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</si>
  <si>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</si>
  <si>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</si>
  <si>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</si>
  <si>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</si>
  <si>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</si>
  <si>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</si>
  <si>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</si>
  <si>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</si>
  <si>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</si>
  <si>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</si>
  <si>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</si>
  <si>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</si>
  <si>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</si>
  <si>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</si>
  <si>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</si>
  <si>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</si>
  <si>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</si>
  <si>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</si>
  <si>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</si>
  <si>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</si>
  <si>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</si>
  <si>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</si>
  <si>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</si>
  <si>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</si>
  <si>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</si>
  <si>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</si>
  <si>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</si>
  <si>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</si>
  <si>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</si>
  <si>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</si>
  <si>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</si>
  <si>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</si>
  <si>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</si>
  <si>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</si>
  <si>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</si>
  <si>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</si>
  <si>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</si>
  <si>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</si>
  <si>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</si>
  <si>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</si>
  <si>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</si>
  <si>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</si>
  <si>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</si>
  <si>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</si>
  <si>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</si>
  <si>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</si>
  <si>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</si>
  <si>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</si>
  <si>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</si>
  <si>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</si>
  <si>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</si>
  <si>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</si>
  <si>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</si>
  <si>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</si>
  <si>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</si>
  <si>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</si>
  <si>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</si>
  <si>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</si>
  <si>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</si>
  <si>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</si>
  <si>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</si>
  <si>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</si>
  <si>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</si>
  <si>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</si>
  <si>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</si>
  <si>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</si>
  <si>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</si>
  <si>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</si>
  <si>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</si>
  <si>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</si>
  <si>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</si>
  <si>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</si>
  <si>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</si>
  <si>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</si>
  <si>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</si>
  <si>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</si>
  <si>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</si>
  <si>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</si>
  <si>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</si>
  <si>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</si>
  <si>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</si>
  <si>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</si>
  <si>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</si>
  <si>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</si>
  <si>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</si>
  <si>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</si>
  <si>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</si>
  <si>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</si>
  <si>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</si>
  <si>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</si>
  <si>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</si>
  <si>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</si>
  <si>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</si>
  <si>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</si>
  <si>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</si>
  <si>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</si>
  <si>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</si>
  <si>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</si>
  <si>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</si>
  <si>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</si>
  <si>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</si>
  <si>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</si>
  <si>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</si>
  <si>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</si>
  <si>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</si>
  <si>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</si>
  <si>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</si>
  <si>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</si>
  <si>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</si>
  <si>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</si>
  <si>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</si>
  <si>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</si>
  <si>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</si>
  <si>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</si>
  <si>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</si>
  <si>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</si>
  <si>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</si>
  <si>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</si>
  <si>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</si>
  <si>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</si>
  <si>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</si>
  <si>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</si>
  <si>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</si>
  <si>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</si>
  <si>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</si>
  <si>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</si>
  <si>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</si>
  <si>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</si>
  <si>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</si>
  <si>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</si>
  <si>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</si>
  <si>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</si>
  <si>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</si>
  <si>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</si>
  <si>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</si>
  <si>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</si>
  <si>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</si>
  <si>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</si>
  <si>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</si>
  <si>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</si>
  <si>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</si>
  <si>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</si>
  <si>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</si>
  <si>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</si>
  <si>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</si>
  <si>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</si>
  <si>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</si>
  <si>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</si>
  <si>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</si>
  <si>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</si>
  <si>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</si>
  <si>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</si>
  <si>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</si>
  <si>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</si>
  <si>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</si>
  <si>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</si>
  <si>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</si>
  <si>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</si>
  <si>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</si>
  <si>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</si>
  <si>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</si>
  <si>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</si>
  <si>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</si>
  <si>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</si>
  <si>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</si>
  <si>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</si>
  <si>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</si>
  <si>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</si>
  <si>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</si>
  <si>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</si>
  <si>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</si>
  <si>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</si>
  <si>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</si>
  <si>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</si>
  <si>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</si>
  <si>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</si>
  <si>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</si>
  <si>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</si>
  <si>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</si>
  <si>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</si>
  <si>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</si>
  <si>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</si>
  <si>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</si>
  <si>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</si>
  <si>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</si>
  <si>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</si>
  <si>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</si>
  <si>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</si>
  <si>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</si>
  <si>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</si>
  <si>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</si>
  <si>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</si>
  <si>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</si>
  <si>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</si>
  <si>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</si>
  <si>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</si>
  <si>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</si>
  <si>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</si>
  <si>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</si>
  <si>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</si>
  <si>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</si>
  <si>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</si>
  <si>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</si>
  <si>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</si>
  <si>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</si>
  <si>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</si>
  <si>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</si>
  <si>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</si>
  <si>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</si>
  <si>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</si>
  <si>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</si>
  <si>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</si>
  <si>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</si>
  <si>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</si>
  <si>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</si>
  <si>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</si>
  <si>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</si>
  <si>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</si>
  <si>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</si>
  <si>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</si>
  <si>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</si>
  <si>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</si>
  <si>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</si>
  <si>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</si>
  <si>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</si>
  <si>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</si>
  <si>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</si>
  <si>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</si>
  <si>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</si>
  <si>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</si>
  <si>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</si>
  <si>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</si>
  <si>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</si>
  <si>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</si>
  <si>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</si>
  <si>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</si>
  <si>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</si>
  <si>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</si>
  <si>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</si>
  <si>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</si>
  <si>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</si>
  <si>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</si>
  <si>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</si>
  <si>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</si>
  <si>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</si>
  <si>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</si>
  <si>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</si>
  <si>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</si>
  <si>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</si>
  <si>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</si>
  <si>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</si>
  <si>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</si>
  <si>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</si>
  <si>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</si>
  <si>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</si>
  <si>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</si>
  <si>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</si>
  <si>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</si>
  <si>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</si>
  <si>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</si>
  <si>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</si>
  <si>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</si>
  <si>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</si>
  <si>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</si>
  <si>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</si>
  <si>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</si>
  <si>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</si>
  <si>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</si>
  <si>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</si>
  <si>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</si>
  <si>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</si>
  <si>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</si>
  <si>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</si>
  <si>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</si>
  <si>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</si>
  <si>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</si>
  <si>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</si>
  <si>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</si>
  <si>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</si>
  <si>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</si>
  <si>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</si>
  <si>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</si>
  <si>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</si>
  <si>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</si>
  <si>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</si>
  <si>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</si>
  <si>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</si>
  <si>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</si>
  <si>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</si>
  <si>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</si>
  <si>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</si>
  <si>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</si>
  <si>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</si>
  <si>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</si>
  <si>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</si>
  <si>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</si>
  <si>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</si>
  <si>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</si>
  <si>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</si>
  <si>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</si>
  <si>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</si>
  <si>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</si>
  <si>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</si>
  <si>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</si>
  <si>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</si>
  <si>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</si>
  <si>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</si>
  <si>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</si>
  <si>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</si>
  <si>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</si>
  <si>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</si>
  <si>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</si>
  <si>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</si>
  <si>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</si>
  <si>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</si>
  <si>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</si>
  <si>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</si>
  <si>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</si>
  <si>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</si>
  <si>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</si>
  <si>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</si>
  <si>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</si>
  <si>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</si>
  <si>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</si>
  <si>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</si>
  <si>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</si>
  <si>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</si>
  <si>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</si>
  <si>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</si>
  <si>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</si>
  <si>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</si>
  <si>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</si>
  <si>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</si>
  <si>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</si>
  <si>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</si>
  <si>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</si>
  <si>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</si>
  <si>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</si>
  <si>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</si>
  <si>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</si>
  <si>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</si>
  <si>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</si>
  <si>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</si>
  <si>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</si>
  <si>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</si>
  <si>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</si>
  <si>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</si>
  <si>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</si>
  <si>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</si>
  <si>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</si>
  <si>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</si>
  <si>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</si>
  <si>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</si>
  <si>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</si>
  <si>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</si>
  <si>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</si>
  <si>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</si>
  <si>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</si>
  <si>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</si>
  <si>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</si>
  <si>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</si>
  <si>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</si>
  <si>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</si>
  <si>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</si>
  <si>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</si>
  <si>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</si>
  <si>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</si>
  <si>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</si>
  <si>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</si>
  <si>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</si>
  <si>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</si>
  <si>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</si>
  <si>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</si>
  <si>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</si>
  <si>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</si>
  <si>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</si>
  <si>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</si>
  <si>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</si>
  <si>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</si>
  <si>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</si>
  <si>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</si>
  <si>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</si>
  <si>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</si>
  <si>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</si>
  <si>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</si>
  <si>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</si>
  <si>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</si>
  <si>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</si>
  <si>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</si>
  <si>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</si>
  <si>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</si>
  <si>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</si>
  <si>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</si>
  <si>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</si>
  <si>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</si>
  <si>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</si>
  <si>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</si>
  <si>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</si>
  <si>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</si>
  <si>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</si>
  <si>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</si>
  <si>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</si>
  <si>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</si>
  <si>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</si>
  <si>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</si>
  <si>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</si>
  <si>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</si>
  <si>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</si>
  <si>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</si>
  <si>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</si>
  <si>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</si>
  <si>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</si>
  <si>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</si>
  <si>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</si>
  <si>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</si>
  <si>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</si>
  <si>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</si>
  <si>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</si>
  <si>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</si>
  <si>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</si>
  <si>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</si>
  <si>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</si>
  <si>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</si>
  <si>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</si>
  <si>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</si>
  <si>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</si>
  <si>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</si>
  <si>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</si>
  <si>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</si>
  <si>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</si>
  <si>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</si>
  <si>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</si>
  <si>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</si>
  <si>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</si>
  <si>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</si>
  <si>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</si>
  <si>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</si>
  <si>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204-208</t>
  </si>
  <si>
    <t>245-250</t>
  </si>
  <si>
    <t>330-335</t>
  </si>
  <si>
    <t>237.5-242.5</t>
  </si>
  <si>
    <t>Part Profit of Rs.38.50/-</t>
  </si>
  <si>
    <t>Profit of Rs.9.5/-</t>
  </si>
  <si>
    <t>1550-1600</t>
  </si>
  <si>
    <t>Part Profit of Rs.72.5/-</t>
  </si>
  <si>
    <t>225-230</t>
  </si>
  <si>
    <t>Part Profit of Rs.8.5/-</t>
  </si>
  <si>
    <t>Profit of Rs.10/-</t>
  </si>
  <si>
    <t>Profit of Rs.11/-</t>
  </si>
  <si>
    <t>INDUSTOWER</t>
  </si>
  <si>
    <t>OZONEWORLD</t>
  </si>
  <si>
    <t>187-193</t>
  </si>
  <si>
    <t>Profit of Rs.20.5/-</t>
  </si>
  <si>
    <t>340-350</t>
  </si>
  <si>
    <t>425-435</t>
  </si>
  <si>
    <t>420-425</t>
  </si>
  <si>
    <t>ALPHA LEON ENTERPRISES LLP</t>
  </si>
  <si>
    <t>MARFATIA NISHIL SURENDRA</t>
  </si>
  <si>
    <t>3500-3600</t>
  </si>
  <si>
    <t>470-475</t>
  </si>
  <si>
    <t>484-486</t>
  </si>
  <si>
    <t>CUMMINSIND  JAN FUT</t>
  </si>
  <si>
    <t>NIFTY JAN FUT</t>
  </si>
  <si>
    <t>820-825</t>
  </si>
  <si>
    <t>855-865</t>
  </si>
  <si>
    <t>GODREJCP JAN FUT</t>
  </si>
  <si>
    <t>765-770</t>
  </si>
  <si>
    <t>TATACONSUM JAN FUT</t>
  </si>
  <si>
    <t>610-615</t>
  </si>
  <si>
    <t>LUPIN JAN FUT</t>
  </si>
  <si>
    <t>Profit of Rs.52/-</t>
  </si>
  <si>
    <t>HINDUNILVR JAN FUT</t>
  </si>
  <si>
    <t>2450-2470</t>
  </si>
  <si>
    <t>840-850</t>
  </si>
  <si>
    <t>Profit of Rs.8/-</t>
  </si>
  <si>
    <t xml:space="preserve">Retail Research Technical Calls &amp; Fundamental Performance Report for the month of January-2020 </t>
  </si>
  <si>
    <t>MAHACORP</t>
  </si>
  <si>
    <t>Profit of Rs.11.5/-</t>
  </si>
  <si>
    <t>Profit of Rs.7/-</t>
  </si>
  <si>
    <t>Profit of Rs.26/-</t>
  </si>
  <si>
    <t>Loss of Rs.125/-</t>
  </si>
  <si>
    <t>BIOCON JAN FUT</t>
  </si>
  <si>
    <t>CUMMINSIND JAN FUT</t>
  </si>
  <si>
    <t>329-331</t>
  </si>
  <si>
    <t>SBILIFE JAN FUT</t>
  </si>
  <si>
    <t>Profit of Rs.13.5/-</t>
  </si>
  <si>
    <t>Profit of Rs.4/-</t>
  </si>
  <si>
    <t>DABUR JAN FUT</t>
  </si>
  <si>
    <t>Profit of Rs.24/-</t>
  </si>
  <si>
    <t>ARYADEEP INFRAHOMES PRIVATE LIMITED .</t>
  </si>
  <si>
    <t>Ujaas Energy Limited</t>
  </si>
  <si>
    <t>Vikas EcoTech Limited</t>
  </si>
  <si>
    <t>Profit of Rs.190/-</t>
  </si>
  <si>
    <t>Loss of Rs.80/-</t>
  </si>
  <si>
    <t>3530-3550</t>
  </si>
  <si>
    <t>3900-4000</t>
  </si>
  <si>
    <t>935-940</t>
  </si>
  <si>
    <t>ICICIPRULI JAN FUT</t>
  </si>
  <si>
    <t>Profit of Rs.170/-</t>
  </si>
  <si>
    <t>NIFTY 14100 PE 7-JAN</t>
  </si>
  <si>
    <t>Profit of Rs.15/-</t>
  </si>
  <si>
    <t>KDLL</t>
  </si>
  <si>
    <t>VIRALKUMAR RASIKBHAI PATEL</t>
  </si>
  <si>
    <t>PROFINC</t>
  </si>
  <si>
    <t>GSS Infotech Limited</t>
  </si>
  <si>
    <t>Profit of Rs.12.5/-</t>
  </si>
  <si>
    <t>Loss of Rs.31/-</t>
  </si>
  <si>
    <t>Part Profit of Rs.125/-</t>
  </si>
  <si>
    <t>Loss of Rs.10.5/-</t>
  </si>
  <si>
    <t>Loss of Rs.6.5/-</t>
  </si>
  <si>
    <t>COLPAL JAN FUT</t>
  </si>
  <si>
    <t>Profit of Rs.19.5/-</t>
  </si>
  <si>
    <t>PARLEIND</t>
  </si>
  <si>
    <t>Madhav Marbles and Granit</t>
  </si>
  <si>
    <t>MONEY GROW INVESTMENT</t>
  </si>
  <si>
    <t>PINAKINI ARUNKUMAR SOLANKI</t>
  </si>
  <si>
    <t>JUMP TRADING FINANCIAL INDIA PRIVATE LIMITED</t>
  </si>
  <si>
    <t>420-428</t>
  </si>
  <si>
    <t>500-520</t>
  </si>
  <si>
    <t>Loss of Rs.12.5/-</t>
  </si>
  <si>
    <t>Profit of Rs.13/-</t>
  </si>
  <si>
    <t>HINDUNILVR 2440 CE JAN</t>
  </si>
  <si>
    <t>50-52</t>
  </si>
  <si>
    <t>70-75</t>
  </si>
  <si>
    <t>NIFTY 14200 PE 7-JAN</t>
  </si>
  <si>
    <t>Profit of Rs.16.5/-</t>
  </si>
  <si>
    <t xml:space="preserve"> NIFTY JAN FUT </t>
  </si>
  <si>
    <t>2380-2382</t>
  </si>
  <si>
    <t xml:space="preserve"> Profit of Rs.18.5/-</t>
  </si>
  <si>
    <t>AFFORDABLE</t>
  </si>
  <si>
    <t>JEETESHRAI</t>
  </si>
  <si>
    <t>MISRIMAL SANGHVI PRAKASH</t>
  </si>
  <si>
    <t>ASSET RECONSTRUCTION COMPANY INDIA LIMITED</t>
  </si>
  <si>
    <t>ATHARVENT</t>
  </si>
  <si>
    <t>PRANAY RAMESH MEHTA</t>
  </si>
  <si>
    <t>CHANDNI</t>
  </si>
  <si>
    <t>ATUL TULSIDAS KHIMANI</t>
  </si>
  <si>
    <t>GAGANPO</t>
  </si>
  <si>
    <t>AKSHAY AGGARWAL</t>
  </si>
  <si>
    <t>GRAVITY</t>
  </si>
  <si>
    <t>SNEHA SANJEEV LUNKAD</t>
  </si>
  <si>
    <t>HITECHWIND</t>
  </si>
  <si>
    <t>KABIRRAMAGARWAL</t>
  </si>
  <si>
    <t>MOHAMMEDMAAZSHABBIRAHMEDKOTHIWALE</t>
  </si>
  <si>
    <t>GULAPHALIYABEGUM</t>
  </si>
  <si>
    <t>SURESHKUMAR GHORDHANDAS PATEL</t>
  </si>
  <si>
    <t>PRASHIL SANJAY SHAH</t>
  </si>
  <si>
    <t>DARSHAN RAMDAS NAIK</t>
  </si>
  <si>
    <t>SIPADAN INVESTMENTS (MAURITIUS) LIMITED</t>
  </si>
  <si>
    <t>ABAKKUS EMERGING OPPERTUNITIES FUND - 1</t>
  </si>
  <si>
    <t>MORGAN STANLEY ASIA SINGAPORE PTE</t>
  </si>
  <si>
    <t>AVENDUS ABSOLUTE RETURN FUND</t>
  </si>
  <si>
    <t>KANCHI</t>
  </si>
  <si>
    <t>RAMKALA KANODIA</t>
  </si>
  <si>
    <t>SONAL SANDEEP SATAV</t>
  </si>
  <si>
    <t>LIMECHM</t>
  </si>
  <si>
    <t>DILSHAD AYAZ THANAWALA</t>
  </si>
  <si>
    <t>NOORIN PARVEZ JUMANI</t>
  </si>
  <si>
    <t>MONARCH</t>
  </si>
  <si>
    <t>SUN CAPITAL ADVISORY SERVICES PRIVATE LIMITED</t>
  </si>
  <si>
    <t>OSIAJEE</t>
  </si>
  <si>
    <t>RAJESHKUMAR MOHANLAL SHAH</t>
  </si>
  <si>
    <t>YASHOVARDHAN SINHA</t>
  </si>
  <si>
    <t>PRANAVSP</t>
  </si>
  <si>
    <t>ALMONDZ GLOBAL SECURITIES LIMITED.</t>
  </si>
  <si>
    <t>NISHANT INBUILD LIMITED</t>
  </si>
  <si>
    <t>KULINSHANTILALVORA</t>
  </si>
  <si>
    <t>PURPLE</t>
  </si>
  <si>
    <t>MILAN BHANUKUMAR SOLANKI</t>
  </si>
  <si>
    <t>RAJOIL</t>
  </si>
  <si>
    <t>VATSALASHVINSALOT</t>
  </si>
  <si>
    <t>TOPGAIN FINANCE PRIVATE LIMITED</t>
  </si>
  <si>
    <t>JAMSON SECURITIES PRIVATE LIMITED</t>
  </si>
  <si>
    <t>SCTL</t>
  </si>
  <si>
    <t>MULTIPLIER SHARE &amp; STOCK ADVISORS PRIVATE LIMITED</t>
  </si>
  <si>
    <t>SKL</t>
  </si>
  <si>
    <t>SUDESHKUMAR DAMODARPRASAD SABOO</t>
  </si>
  <si>
    <t>DISPLAY COMMERCIAL PRIVATE LIMITED</t>
  </si>
  <si>
    <t>SUMEDHA</t>
  </si>
  <si>
    <t>PARTH INFIN BROKERS PVT. LTD.</t>
  </si>
  <si>
    <t>THIRUSUGAR</t>
  </si>
  <si>
    <t>SHREE KRISHNA AGRO INDUSTRIAL SERVICES PVT. LTD.</t>
  </si>
  <si>
    <t>AEGIS TRANSPORTATION PRIVATE LIMITED</t>
  </si>
  <si>
    <t>YOGESH DESAI</t>
  </si>
  <si>
    <t>UNJHAFOR</t>
  </si>
  <si>
    <t>NARENDRAKUMAR BHAGWANDAS GUPTA</t>
  </si>
  <si>
    <t>GANGEYA INVESTMENT CONSULTANTS</t>
  </si>
  <si>
    <t>VIAANINDUS</t>
  </si>
  <si>
    <t>RAJESH KRISHANCHAND ARYA</t>
  </si>
  <si>
    <t>Lycos Internet Limited</t>
  </si>
  <si>
    <t>Bliss GVS Pharma Ltd</t>
  </si>
  <si>
    <t>ACHINTYA SECURITIES PRIVATE LIMITED</t>
  </si>
  <si>
    <t>Globus Spirits Limited</t>
  </si>
  <si>
    <t>BHAYLALBHAI SHAMJIBHAI VAGHELA</t>
  </si>
  <si>
    <t>ARVIND SHANTILAL SHAH</t>
  </si>
  <si>
    <t>Harrisons  Malayalam Ltd</t>
  </si>
  <si>
    <t>TRITON TRADING COMPANY PRIVATE LIMITED</t>
  </si>
  <si>
    <t>Hisar Metal Ind. Limited</t>
  </si>
  <si>
    <t>UNISTONE CAPITAL PRIVATE LIMITED</t>
  </si>
  <si>
    <t>Indiabulls Hsg Fin Ltd</t>
  </si>
  <si>
    <t>Kellton Tech Sol Ltd</t>
  </si>
  <si>
    <t>POONDLA VENKU REDDY</t>
  </si>
  <si>
    <t>PUTTAPPA BASAVARAJAPPA</t>
  </si>
  <si>
    <t>NITN KAPOOR</t>
  </si>
  <si>
    <t>RAVINDRA THADIMARRI</t>
  </si>
  <si>
    <t>LIKHITHA</t>
  </si>
  <si>
    <t>Likhitha Infrastruc Ltd</t>
  </si>
  <si>
    <t>B M TRADERS</t>
  </si>
  <si>
    <t>Patel Integrated Logistic</t>
  </si>
  <si>
    <t>PROLIFE</t>
  </si>
  <si>
    <t>Prolife Industries Ltd</t>
  </si>
  <si>
    <t>GYANENDRA KUMAR</t>
  </si>
  <si>
    <t>S.E. Power Limited</t>
  </si>
  <si>
    <t>AGARWAL SHAILENDRA KUMAR</t>
  </si>
  <si>
    <t>DESAI YOGESH</t>
  </si>
  <si>
    <t>JMT Auto Limited</t>
  </si>
  <si>
    <t>LTS INVESTMENT FUND LTD</t>
  </si>
  <si>
    <t>S SANTOSH</t>
  </si>
  <si>
    <t>Sanwaria Consumer Ltd.</t>
  </si>
  <si>
    <t>ARJUN SOLAR ONE PRIVATE LIMITED</t>
  </si>
  <si>
    <t>ELARA INDIA OPPORTUNITIES FUND LIMITED</t>
  </si>
  <si>
    <t>Siti Networks Limited</t>
  </si>
  <si>
    <t>ANIL SUBHASHCHANDRA AGRAWAL</t>
  </si>
  <si>
    <t>Texmo Pipe &amp; Products Ltd</t>
  </si>
  <si>
    <t>BURAD PRADEEP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</si>
</sst>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6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5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164" fontId="8" fillId="59" borderId="36" xfId="160" applyFont="1" applyFill="1" applyBorder="1" applyAlignment="1">
      <alignment horizontal="left" vertical="center"/>
    </xf>
    <xf numFmtId="164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0" borderId="36" xfId="139" applyBorder="1"/>
    <xf numFmtId="0" fontId="47" fillId="45" borderId="39" xfId="0" applyNumberFormat="1" applyFont="1" applyFill="1" applyBorder="1" applyAlignment="1">
      <alignment horizontal="center" vertical="center"/>
    </xf>
    <xf numFmtId="165" fontId="47" fillId="45" borderId="39" xfId="0" applyNumberFormat="1" applyFont="1" applyFill="1" applyBorder="1" applyAlignment="1">
      <alignment horizontal="center" vertical="center"/>
    </xf>
    <xf numFmtId="166" fontId="47" fillId="45" borderId="36" xfId="0" applyNumberFormat="1" applyFont="1" applyFill="1" applyBorder="1" applyAlignment="1">
      <alignment horizontal="center" vertical="center"/>
    </xf>
    <xf numFmtId="0" fontId="50" fillId="45" borderId="36" xfId="0" applyFont="1" applyFill="1" applyBorder="1"/>
    <xf numFmtId="0" fontId="8" fillId="45" borderId="36" xfId="0" applyFont="1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70" fontId="7" fillId="45" borderId="36" xfId="0" applyNumberFormat="1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8" fillId="58" borderId="36" xfId="160" applyFont="1" applyFill="1" applyBorder="1" applyAlignment="1">
      <alignment horizontal="left" vertical="center"/>
    </xf>
    <xf numFmtId="164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" fontId="49" fillId="45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2" fontId="7" fillId="58" borderId="36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170" fontId="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509</xdr:row>
      <xdr:rowOff>123265</xdr:rowOff>
    </xdr:from>
    <xdr:to>
      <xdr:col>12</xdr:col>
      <xdr:colOff>414779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509</xdr:row>
      <xdr:rowOff>112060</xdr:rowOff>
    </xdr:from>
    <xdr:to>
      <xdr:col>4</xdr:col>
      <xdr:colOff>8964</xdr:colOff>
      <xdr:row>513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44204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N19" sqref="N19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44204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54" t="s">
        <v>16</v>
      </c>
      <c r="B9" s="556" t="s">
        <v>17</v>
      </c>
      <c r="C9" s="556" t="s">
        <v>18</v>
      </c>
      <c r="D9" s="273" t="s">
        <v>19</v>
      </c>
      <c r="E9" s="273" t="s">
        <v>20</v>
      </c>
      <c r="F9" s="551" t="s">
        <v>21</v>
      </c>
      <c r="G9" s="552"/>
      <c r="H9" s="553"/>
      <c r="I9" s="551" t="s">
        <v>22</v>
      </c>
      <c r="J9" s="552"/>
      <c r="K9" s="553"/>
      <c r="L9" s="273"/>
      <c r="M9" s="280"/>
      <c r="N9" s="280"/>
      <c r="O9" s="280"/>
    </row>
    <row r="10" spans="1:15" ht="59.25" customHeight="1">
      <c r="A10" s="555"/>
      <c r="B10" s="557" t="s">
        <v>17</v>
      </c>
      <c r="C10" s="557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32078.75</v>
      </c>
      <c r="E11" s="302">
        <v>32135.916666666668</v>
      </c>
      <c r="F11" s="314">
        <v>31976.883333333335</v>
      </c>
      <c r="G11" s="314">
        <v>31875.016666666666</v>
      </c>
      <c r="H11" s="314">
        <v>31715.983333333334</v>
      </c>
      <c r="I11" s="314">
        <v>32237.783333333336</v>
      </c>
      <c r="J11" s="314">
        <v>32396.816666666669</v>
      </c>
      <c r="K11" s="314">
        <v>32498.683333333338</v>
      </c>
      <c r="L11" s="301">
        <v>32294.95</v>
      </c>
      <c r="M11" s="301">
        <v>32034.05</v>
      </c>
      <c r="N11" s="318">
        <v>1829375</v>
      </c>
      <c r="O11" s="319">
        <v>-2.1953747136467766E-3</v>
      </c>
    </row>
    <row r="12" spans="1:15" ht="15">
      <c r="A12" s="276">
        <v>2</v>
      </c>
      <c r="B12" s="386" t="s">
        <v>34</v>
      </c>
      <c r="C12" s="276" t="s">
        <v>36</v>
      </c>
      <c r="D12" s="315">
        <v>14191.1</v>
      </c>
      <c r="E12" s="315">
        <v>14216.366666666667</v>
      </c>
      <c r="F12" s="316">
        <v>14149.733333333334</v>
      </c>
      <c r="G12" s="316">
        <v>14108.366666666667</v>
      </c>
      <c r="H12" s="316">
        <v>14041.733333333334</v>
      </c>
      <c r="I12" s="316">
        <v>14257.733333333334</v>
      </c>
      <c r="J12" s="316">
        <v>14324.366666666669</v>
      </c>
      <c r="K12" s="316">
        <v>14365.733333333334</v>
      </c>
      <c r="L12" s="303">
        <v>14283</v>
      </c>
      <c r="M12" s="303">
        <v>14175</v>
      </c>
      <c r="N12" s="318">
        <v>13371150</v>
      </c>
      <c r="O12" s="319">
        <v>-4.5228150894512315E-3</v>
      </c>
    </row>
    <row r="13" spans="1:15" ht="15">
      <c r="A13" s="276">
        <v>3</v>
      </c>
      <c r="B13" s="406" t="s">
        <v>39</v>
      </c>
      <c r="C13" s="524" t="s">
        <v>802</v>
      </c>
      <c r="D13" s="450">
        <v>1287</v>
      </c>
      <c r="E13" s="450">
        <v>1295.7</v>
      </c>
      <c r="F13" s="451">
        <v>1273.6500000000001</v>
      </c>
      <c r="G13" s="451">
        <v>1260.3</v>
      </c>
      <c r="H13" s="451">
        <v>1238.25</v>
      </c>
      <c r="I13" s="451">
        <v>1309.0500000000002</v>
      </c>
      <c r="J13" s="451">
        <v>1331.1</v>
      </c>
      <c r="K13" s="451">
        <v>1344.4500000000003</v>
      </c>
      <c r="L13" s="452">
        <v>1317.75</v>
      </c>
      <c r="M13" s="452">
        <v>1282.3499999999999</v>
      </c>
      <c r="N13" s="453">
        <v>344675</v>
      </c>
      <c r="O13" s="454">
        <v>8.5676037483266396E-2</v>
      </c>
    </row>
    <row r="14" spans="1:15" ht="15">
      <c r="A14" s="276">
        <v>4</v>
      </c>
      <c r="B14" s="386" t="s">
        <v>37</v>
      </c>
      <c r="C14" s="276" t="s">
        <v>38</v>
      </c>
      <c r="D14" s="315">
        <v>1708.65</v>
      </c>
      <c r="E14" s="315">
        <v>1708.0333333333335</v>
      </c>
      <c r="F14" s="316">
        <v>1689.666666666667</v>
      </c>
      <c r="G14" s="316">
        <v>1670.6833333333334</v>
      </c>
      <c r="H14" s="316">
        <v>1652.3166666666668</v>
      </c>
      <c r="I14" s="316">
        <v>1727.0166666666671</v>
      </c>
      <c r="J14" s="316">
        <v>1745.3833333333334</v>
      </c>
      <c r="K14" s="316">
        <v>1764.3666666666672</v>
      </c>
      <c r="L14" s="303">
        <v>1726.4</v>
      </c>
      <c r="M14" s="303">
        <v>1689.05</v>
      </c>
      <c r="N14" s="318">
        <v>2967500</v>
      </c>
      <c r="O14" s="319">
        <v>-8.1269349845201233E-2</v>
      </c>
    </row>
    <row r="15" spans="1:15" ht="15">
      <c r="A15" s="276">
        <v>5</v>
      </c>
      <c r="B15" s="386" t="s">
        <v>39</v>
      </c>
      <c r="C15" s="276" t="s">
        <v>40</v>
      </c>
      <c r="D15" s="315">
        <v>519.04999999999995</v>
      </c>
      <c r="E15" s="315">
        <v>513.33333333333337</v>
      </c>
      <c r="F15" s="316">
        <v>500.86666666666679</v>
      </c>
      <c r="G15" s="316">
        <v>482.68333333333339</v>
      </c>
      <c r="H15" s="316">
        <v>470.21666666666681</v>
      </c>
      <c r="I15" s="316">
        <v>531.51666666666677</v>
      </c>
      <c r="J15" s="316">
        <v>543.98333333333323</v>
      </c>
      <c r="K15" s="316">
        <v>562.16666666666674</v>
      </c>
      <c r="L15" s="303">
        <v>525.79999999999995</v>
      </c>
      <c r="M15" s="303">
        <v>495.15</v>
      </c>
      <c r="N15" s="318">
        <v>19702000</v>
      </c>
      <c r="O15" s="319">
        <v>2.8395448376657272E-2</v>
      </c>
    </row>
    <row r="16" spans="1:15" ht="15">
      <c r="A16" s="276">
        <v>6</v>
      </c>
      <c r="B16" s="386" t="s">
        <v>39</v>
      </c>
      <c r="C16" s="276" t="s">
        <v>41</v>
      </c>
      <c r="D16" s="315">
        <v>515.45000000000005</v>
      </c>
      <c r="E16" s="315">
        <v>513.55000000000007</v>
      </c>
      <c r="F16" s="316">
        <v>503.60000000000014</v>
      </c>
      <c r="G16" s="316">
        <v>491.75000000000006</v>
      </c>
      <c r="H16" s="316">
        <v>481.80000000000013</v>
      </c>
      <c r="I16" s="316">
        <v>525.40000000000009</v>
      </c>
      <c r="J16" s="316">
        <v>535.35000000000014</v>
      </c>
      <c r="K16" s="316">
        <v>547.20000000000016</v>
      </c>
      <c r="L16" s="303">
        <v>523.5</v>
      </c>
      <c r="M16" s="303">
        <v>501.7</v>
      </c>
      <c r="N16" s="318">
        <v>41397500</v>
      </c>
      <c r="O16" s="319">
        <v>-6.6385033192516596E-4</v>
      </c>
    </row>
    <row r="17" spans="1:15" ht="15">
      <c r="A17" s="276">
        <v>7</v>
      </c>
      <c r="B17" s="386" t="s">
        <v>44</v>
      </c>
      <c r="C17" s="276" t="s">
        <v>45</v>
      </c>
      <c r="D17" s="315">
        <v>979.75</v>
      </c>
      <c r="E17" s="315">
        <v>981.7833333333333</v>
      </c>
      <c r="F17" s="316">
        <v>971.51666666666665</v>
      </c>
      <c r="G17" s="316">
        <v>963.2833333333333</v>
      </c>
      <c r="H17" s="316">
        <v>953.01666666666665</v>
      </c>
      <c r="I17" s="316">
        <v>990.01666666666665</v>
      </c>
      <c r="J17" s="316">
        <v>1000.2833333333333</v>
      </c>
      <c r="K17" s="316">
        <v>1008.5166666666667</v>
      </c>
      <c r="L17" s="303">
        <v>992.05</v>
      </c>
      <c r="M17" s="303">
        <v>973.55</v>
      </c>
      <c r="N17" s="318">
        <v>1719000</v>
      </c>
      <c r="O17" s="319">
        <v>2.3823704586063133E-2</v>
      </c>
    </row>
    <row r="18" spans="1:15" ht="15">
      <c r="A18" s="276">
        <v>8</v>
      </c>
      <c r="B18" s="386" t="s">
        <v>37</v>
      </c>
      <c r="C18" s="276" t="s">
        <v>46</v>
      </c>
      <c r="D18" s="315">
        <v>264.39999999999998</v>
      </c>
      <c r="E18" s="315">
        <v>264.91666666666669</v>
      </c>
      <c r="F18" s="316">
        <v>261.48333333333335</v>
      </c>
      <c r="G18" s="316">
        <v>258.56666666666666</v>
      </c>
      <c r="H18" s="316">
        <v>255.13333333333333</v>
      </c>
      <c r="I18" s="316">
        <v>267.83333333333337</v>
      </c>
      <c r="J18" s="316">
        <v>271.26666666666665</v>
      </c>
      <c r="K18" s="316">
        <v>274.18333333333339</v>
      </c>
      <c r="L18" s="303">
        <v>268.35000000000002</v>
      </c>
      <c r="M18" s="303">
        <v>262</v>
      </c>
      <c r="N18" s="318">
        <v>18528000</v>
      </c>
      <c r="O18" s="319">
        <v>6.51890482398957E-3</v>
      </c>
    </row>
    <row r="19" spans="1:15" ht="15">
      <c r="A19" s="276">
        <v>9</v>
      </c>
      <c r="B19" s="386" t="s">
        <v>39</v>
      </c>
      <c r="C19" s="276" t="s">
        <v>47</v>
      </c>
      <c r="D19" s="315">
        <v>2513.4</v>
      </c>
      <c r="E19" s="315">
        <v>2528.6166666666668</v>
      </c>
      <c r="F19" s="316">
        <v>2492.2833333333338</v>
      </c>
      <c r="G19" s="316">
        <v>2471.166666666667</v>
      </c>
      <c r="H19" s="316">
        <v>2434.8333333333339</v>
      </c>
      <c r="I19" s="316">
        <v>2549.7333333333336</v>
      </c>
      <c r="J19" s="316">
        <v>2586.0666666666666</v>
      </c>
      <c r="K19" s="316">
        <v>2607.1833333333334</v>
      </c>
      <c r="L19" s="303">
        <v>2564.9499999999998</v>
      </c>
      <c r="M19" s="303">
        <v>2507.5</v>
      </c>
      <c r="N19" s="318">
        <v>1670000</v>
      </c>
      <c r="O19" s="319">
        <v>-8.1408140814081403E-2</v>
      </c>
    </row>
    <row r="20" spans="1:15" ht="15">
      <c r="A20" s="276">
        <v>10</v>
      </c>
      <c r="B20" s="386" t="s">
        <v>44</v>
      </c>
      <c r="C20" s="276" t="s">
        <v>48</v>
      </c>
      <c r="D20" s="315">
        <v>191.7</v>
      </c>
      <c r="E20" s="315">
        <v>191.26666666666665</v>
      </c>
      <c r="F20" s="316">
        <v>188.0333333333333</v>
      </c>
      <c r="G20" s="316">
        <v>184.36666666666665</v>
      </c>
      <c r="H20" s="316">
        <v>181.1333333333333</v>
      </c>
      <c r="I20" s="316">
        <v>194.93333333333331</v>
      </c>
      <c r="J20" s="316">
        <v>198.16666666666666</v>
      </c>
      <c r="K20" s="316">
        <v>201.83333333333331</v>
      </c>
      <c r="L20" s="303">
        <v>194.5</v>
      </c>
      <c r="M20" s="303">
        <v>187.6</v>
      </c>
      <c r="N20" s="318">
        <v>9960000</v>
      </c>
      <c r="O20" s="319">
        <v>-1.483679525222552E-2</v>
      </c>
    </row>
    <row r="21" spans="1:15" ht="15">
      <c r="A21" s="276">
        <v>11</v>
      </c>
      <c r="B21" s="386" t="s">
        <v>44</v>
      </c>
      <c r="C21" s="276" t="s">
        <v>49</v>
      </c>
      <c r="D21" s="315">
        <v>111.25</v>
      </c>
      <c r="E21" s="315">
        <v>110.08333333333333</v>
      </c>
      <c r="F21" s="316">
        <v>107.96666666666665</v>
      </c>
      <c r="G21" s="316">
        <v>104.68333333333332</v>
      </c>
      <c r="H21" s="316">
        <v>102.56666666666665</v>
      </c>
      <c r="I21" s="316">
        <v>113.36666666666666</v>
      </c>
      <c r="J21" s="316">
        <v>115.48333333333333</v>
      </c>
      <c r="K21" s="316">
        <v>118.76666666666667</v>
      </c>
      <c r="L21" s="303">
        <v>112.2</v>
      </c>
      <c r="M21" s="303">
        <v>106.8</v>
      </c>
      <c r="N21" s="318">
        <v>48834000</v>
      </c>
      <c r="O21" s="319">
        <v>7.2968162942456005E-2</v>
      </c>
    </row>
    <row r="22" spans="1:15" ht="15">
      <c r="A22" s="276">
        <v>12</v>
      </c>
      <c r="B22" s="386" t="s">
        <v>50</v>
      </c>
      <c r="C22" s="276" t="s">
        <v>51</v>
      </c>
      <c r="D22" s="315">
        <v>2806.2</v>
      </c>
      <c r="E22" s="315">
        <v>2815.0666666666671</v>
      </c>
      <c r="F22" s="316">
        <v>2788.3833333333341</v>
      </c>
      <c r="G22" s="316">
        <v>2770.5666666666671</v>
      </c>
      <c r="H22" s="316">
        <v>2743.8833333333341</v>
      </c>
      <c r="I22" s="316">
        <v>2832.8833333333341</v>
      </c>
      <c r="J22" s="316">
        <v>2859.5666666666675</v>
      </c>
      <c r="K22" s="316">
        <v>2877.3833333333341</v>
      </c>
      <c r="L22" s="303">
        <v>2841.75</v>
      </c>
      <c r="M22" s="303">
        <v>2797.25</v>
      </c>
      <c r="N22" s="318">
        <v>4991700</v>
      </c>
      <c r="O22" s="319">
        <v>-1.2605042016806723E-3</v>
      </c>
    </row>
    <row r="23" spans="1:15" ht="15">
      <c r="A23" s="276">
        <v>13</v>
      </c>
      <c r="B23" s="386" t="s">
        <v>52</v>
      </c>
      <c r="C23" s="276" t="s">
        <v>53</v>
      </c>
      <c r="D23" s="315">
        <v>963.1</v>
      </c>
      <c r="E23" s="315">
        <v>967.36666666666667</v>
      </c>
      <c r="F23" s="316">
        <v>954.13333333333333</v>
      </c>
      <c r="G23" s="316">
        <v>945.16666666666663</v>
      </c>
      <c r="H23" s="316">
        <v>931.93333333333328</v>
      </c>
      <c r="I23" s="316">
        <v>976.33333333333337</v>
      </c>
      <c r="J23" s="316">
        <v>989.56666666666672</v>
      </c>
      <c r="K23" s="316">
        <v>998.53333333333342</v>
      </c>
      <c r="L23" s="303">
        <v>980.6</v>
      </c>
      <c r="M23" s="303">
        <v>958.4</v>
      </c>
      <c r="N23" s="318">
        <v>9378850</v>
      </c>
      <c r="O23" s="319">
        <v>7.6821007053565196E-3</v>
      </c>
    </row>
    <row r="24" spans="1:15" ht="15">
      <c r="A24" s="276">
        <v>14</v>
      </c>
      <c r="B24" s="386" t="s">
        <v>54</v>
      </c>
      <c r="C24" s="276" t="s">
        <v>55</v>
      </c>
      <c r="D24" s="315">
        <v>672.65</v>
      </c>
      <c r="E24" s="315">
        <v>671.05</v>
      </c>
      <c r="F24" s="316">
        <v>663.55</v>
      </c>
      <c r="G24" s="316">
        <v>654.45000000000005</v>
      </c>
      <c r="H24" s="316">
        <v>646.95000000000005</v>
      </c>
      <c r="I24" s="316">
        <v>680.14999999999986</v>
      </c>
      <c r="J24" s="316">
        <v>687.64999999999986</v>
      </c>
      <c r="K24" s="316">
        <v>696.74999999999977</v>
      </c>
      <c r="L24" s="303">
        <v>678.55</v>
      </c>
      <c r="M24" s="303">
        <v>661.95</v>
      </c>
      <c r="N24" s="318">
        <v>49119600</v>
      </c>
      <c r="O24" s="319">
        <v>-1.4351417082039058E-2</v>
      </c>
    </row>
    <row r="25" spans="1:15" ht="15">
      <c r="A25" s="276">
        <v>15</v>
      </c>
      <c r="B25" s="386" t="s">
        <v>44</v>
      </c>
      <c r="C25" s="276" t="s">
        <v>56</v>
      </c>
      <c r="D25" s="315">
        <v>3457.35</v>
      </c>
      <c r="E25" s="315">
        <v>3472.2999999999997</v>
      </c>
      <c r="F25" s="316">
        <v>3431.6999999999994</v>
      </c>
      <c r="G25" s="316">
        <v>3406.0499999999997</v>
      </c>
      <c r="H25" s="316">
        <v>3365.4499999999994</v>
      </c>
      <c r="I25" s="316">
        <v>3497.9499999999994</v>
      </c>
      <c r="J25" s="316">
        <v>3538.5499999999997</v>
      </c>
      <c r="K25" s="316">
        <v>3564.1999999999994</v>
      </c>
      <c r="L25" s="303">
        <v>3512.9</v>
      </c>
      <c r="M25" s="303">
        <v>3446.65</v>
      </c>
      <c r="N25" s="318">
        <v>1645250</v>
      </c>
      <c r="O25" s="319">
        <v>9.975445058317987E-3</v>
      </c>
    </row>
    <row r="26" spans="1:15" ht="15">
      <c r="A26" s="276">
        <v>16</v>
      </c>
      <c r="B26" s="386" t="s">
        <v>57</v>
      </c>
      <c r="C26" s="276" t="s">
        <v>58</v>
      </c>
      <c r="D26" s="315">
        <v>9030.9</v>
      </c>
      <c r="E26" s="315">
        <v>8997.6666666666661</v>
      </c>
      <c r="F26" s="316">
        <v>8876.3833333333314</v>
      </c>
      <c r="G26" s="316">
        <v>8721.866666666665</v>
      </c>
      <c r="H26" s="316">
        <v>8600.5833333333303</v>
      </c>
      <c r="I26" s="316">
        <v>9152.1833333333325</v>
      </c>
      <c r="J26" s="316">
        <v>9273.466666666669</v>
      </c>
      <c r="K26" s="316">
        <v>9427.9833333333336</v>
      </c>
      <c r="L26" s="303">
        <v>9118.9500000000007</v>
      </c>
      <c r="M26" s="303">
        <v>8843.15</v>
      </c>
      <c r="N26" s="318">
        <v>893250</v>
      </c>
      <c r="O26" s="319">
        <v>1.6067112185411632E-2</v>
      </c>
    </row>
    <row r="27" spans="1:15" ht="15">
      <c r="A27" s="276">
        <v>17</v>
      </c>
      <c r="B27" s="386" t="s">
        <v>57</v>
      </c>
      <c r="C27" s="276" t="s">
        <v>59</v>
      </c>
      <c r="D27" s="315">
        <v>5108.45</v>
      </c>
      <c r="E27" s="315">
        <v>5103.1833333333334</v>
      </c>
      <c r="F27" s="316">
        <v>5048.2166666666672</v>
      </c>
      <c r="G27" s="316">
        <v>4987.9833333333336</v>
      </c>
      <c r="H27" s="316">
        <v>4933.0166666666673</v>
      </c>
      <c r="I27" s="316">
        <v>5163.416666666667</v>
      </c>
      <c r="J27" s="316">
        <v>5218.3833333333323</v>
      </c>
      <c r="K27" s="316">
        <v>5278.6166666666668</v>
      </c>
      <c r="L27" s="303">
        <v>5158.1499999999996</v>
      </c>
      <c r="M27" s="303">
        <v>5042.95</v>
      </c>
      <c r="N27" s="318">
        <v>5448750</v>
      </c>
      <c r="O27" s="319">
        <v>-2.5965319985698964E-2</v>
      </c>
    </row>
    <row r="28" spans="1:15" ht="15">
      <c r="A28" s="276">
        <v>18</v>
      </c>
      <c r="B28" s="386" t="s">
        <v>44</v>
      </c>
      <c r="C28" s="276" t="s">
        <v>60</v>
      </c>
      <c r="D28" s="315">
        <v>1676.2</v>
      </c>
      <c r="E28" s="315">
        <v>1687.25</v>
      </c>
      <c r="F28" s="316">
        <v>1657.65</v>
      </c>
      <c r="G28" s="316">
        <v>1639.1000000000001</v>
      </c>
      <c r="H28" s="316">
        <v>1609.5000000000002</v>
      </c>
      <c r="I28" s="316">
        <v>1705.8</v>
      </c>
      <c r="J28" s="316">
        <v>1735.3999999999999</v>
      </c>
      <c r="K28" s="316">
        <v>1753.9499999999998</v>
      </c>
      <c r="L28" s="303">
        <v>1716.85</v>
      </c>
      <c r="M28" s="303">
        <v>1668.7</v>
      </c>
      <c r="N28" s="318">
        <v>1673600</v>
      </c>
      <c r="O28" s="319">
        <v>1.5533980582524271E-2</v>
      </c>
    </row>
    <row r="29" spans="1:15" ht="15">
      <c r="A29" s="276">
        <v>19</v>
      </c>
      <c r="B29" s="386" t="s">
        <v>54</v>
      </c>
      <c r="C29" s="276" t="s">
        <v>233</v>
      </c>
      <c r="D29" s="315">
        <v>407.15</v>
      </c>
      <c r="E29" s="315">
        <v>407.0333333333333</v>
      </c>
      <c r="F29" s="316">
        <v>401.86666666666662</v>
      </c>
      <c r="G29" s="316">
        <v>396.58333333333331</v>
      </c>
      <c r="H29" s="316">
        <v>391.41666666666663</v>
      </c>
      <c r="I29" s="316">
        <v>412.31666666666661</v>
      </c>
      <c r="J29" s="316">
        <v>417.48333333333335</v>
      </c>
      <c r="K29" s="316">
        <v>422.76666666666659</v>
      </c>
      <c r="L29" s="303">
        <v>412.2</v>
      </c>
      <c r="M29" s="303">
        <v>401.75</v>
      </c>
      <c r="N29" s="318">
        <v>14211000</v>
      </c>
      <c r="O29" s="319">
        <v>7.7865713556293081E-3</v>
      </c>
    </row>
    <row r="30" spans="1:15" ht="15">
      <c r="A30" s="276">
        <v>20</v>
      </c>
      <c r="B30" s="386" t="s">
        <v>54</v>
      </c>
      <c r="C30" s="276" t="s">
        <v>61</v>
      </c>
      <c r="D30" s="315">
        <v>66.150000000000006</v>
      </c>
      <c r="E30" s="315">
        <v>66.266666666666666</v>
      </c>
      <c r="F30" s="316">
        <v>65.483333333333334</v>
      </c>
      <c r="G30" s="316">
        <v>64.816666666666663</v>
      </c>
      <c r="H30" s="316">
        <v>64.033333333333331</v>
      </c>
      <c r="I30" s="316">
        <v>66.933333333333337</v>
      </c>
      <c r="J30" s="316">
        <v>67.716666666666669</v>
      </c>
      <c r="K30" s="316">
        <v>68.38333333333334</v>
      </c>
      <c r="L30" s="303">
        <v>67.05</v>
      </c>
      <c r="M30" s="303">
        <v>65.599999999999994</v>
      </c>
      <c r="N30" s="318">
        <v>64408500</v>
      </c>
      <c r="O30" s="319">
        <v>-9.1792656587473005E-3</v>
      </c>
    </row>
    <row r="31" spans="1:15" ht="15">
      <c r="A31" s="276">
        <v>21</v>
      </c>
      <c r="B31" s="386" t="s">
        <v>50</v>
      </c>
      <c r="C31" s="276" t="s">
        <v>63</v>
      </c>
      <c r="D31" s="315">
        <v>1647.55</v>
      </c>
      <c r="E31" s="315">
        <v>1653.3166666666668</v>
      </c>
      <c r="F31" s="316">
        <v>1628.6333333333337</v>
      </c>
      <c r="G31" s="316">
        <v>1609.7166666666669</v>
      </c>
      <c r="H31" s="316">
        <v>1585.0333333333338</v>
      </c>
      <c r="I31" s="316">
        <v>1672.2333333333336</v>
      </c>
      <c r="J31" s="316">
        <v>1696.9166666666665</v>
      </c>
      <c r="K31" s="316">
        <v>1715.8333333333335</v>
      </c>
      <c r="L31" s="303">
        <v>1678</v>
      </c>
      <c r="M31" s="303">
        <v>1634.4</v>
      </c>
      <c r="N31" s="318">
        <v>1198450</v>
      </c>
      <c r="O31" s="319">
        <v>-4.8886948930597994E-2</v>
      </c>
    </row>
    <row r="32" spans="1:15" ht="15">
      <c r="A32" s="276">
        <v>22</v>
      </c>
      <c r="B32" s="386" t="s">
        <v>64</v>
      </c>
      <c r="C32" s="276" t="s">
        <v>65</v>
      </c>
      <c r="D32" s="315">
        <v>132.44999999999999</v>
      </c>
      <c r="E32" s="315">
        <v>133.19999999999999</v>
      </c>
      <c r="F32" s="316">
        <v>131.04999999999998</v>
      </c>
      <c r="G32" s="316">
        <v>129.65</v>
      </c>
      <c r="H32" s="316">
        <v>127.5</v>
      </c>
      <c r="I32" s="316">
        <v>134.59999999999997</v>
      </c>
      <c r="J32" s="316">
        <v>136.74999999999994</v>
      </c>
      <c r="K32" s="316">
        <v>138.14999999999995</v>
      </c>
      <c r="L32" s="303">
        <v>135.35</v>
      </c>
      <c r="M32" s="303">
        <v>131.80000000000001</v>
      </c>
      <c r="N32" s="318">
        <v>28910400</v>
      </c>
      <c r="O32" s="319">
        <v>4.7933884297520664E-2</v>
      </c>
    </row>
    <row r="33" spans="1:15" ht="15">
      <c r="A33" s="276">
        <v>23</v>
      </c>
      <c r="B33" s="386" t="s">
        <v>50</v>
      </c>
      <c r="C33" s="276" t="s">
        <v>66</v>
      </c>
      <c r="D33" s="315">
        <v>793.95</v>
      </c>
      <c r="E33" s="315">
        <v>792.9666666666667</v>
      </c>
      <c r="F33" s="316">
        <v>785.93333333333339</v>
      </c>
      <c r="G33" s="316">
        <v>777.91666666666674</v>
      </c>
      <c r="H33" s="316">
        <v>770.88333333333344</v>
      </c>
      <c r="I33" s="316">
        <v>800.98333333333335</v>
      </c>
      <c r="J33" s="316">
        <v>808.01666666666665</v>
      </c>
      <c r="K33" s="316">
        <v>816.0333333333333</v>
      </c>
      <c r="L33" s="303">
        <v>800</v>
      </c>
      <c r="M33" s="303">
        <v>784.95</v>
      </c>
      <c r="N33" s="318">
        <v>2373800</v>
      </c>
      <c r="O33" s="319">
        <v>8.8826554464703136E-3</v>
      </c>
    </row>
    <row r="34" spans="1:15" ht="15">
      <c r="A34" s="276">
        <v>24</v>
      </c>
      <c r="B34" s="386" t="s">
        <v>44</v>
      </c>
      <c r="C34" s="276" t="s">
        <v>67</v>
      </c>
      <c r="D34" s="315">
        <v>600.85</v>
      </c>
      <c r="E34" s="315">
        <v>586.83333333333337</v>
      </c>
      <c r="F34" s="316">
        <v>568.41666666666674</v>
      </c>
      <c r="G34" s="316">
        <v>535.98333333333335</v>
      </c>
      <c r="H34" s="316">
        <v>517.56666666666672</v>
      </c>
      <c r="I34" s="316">
        <v>619.26666666666677</v>
      </c>
      <c r="J34" s="316">
        <v>637.68333333333351</v>
      </c>
      <c r="K34" s="316">
        <v>670.11666666666679</v>
      </c>
      <c r="L34" s="303">
        <v>605.25</v>
      </c>
      <c r="M34" s="303">
        <v>554.4</v>
      </c>
      <c r="N34" s="318">
        <v>5863500</v>
      </c>
      <c r="O34" s="319">
        <v>9.7725358045492844E-2</v>
      </c>
    </row>
    <row r="35" spans="1:15" ht="15">
      <c r="A35" s="276">
        <v>25</v>
      </c>
      <c r="B35" s="386" t="s">
        <v>68</v>
      </c>
      <c r="C35" s="276" t="s">
        <v>69</v>
      </c>
      <c r="D35" s="315">
        <v>547.20000000000005</v>
      </c>
      <c r="E35" s="315">
        <v>544.4666666666667</v>
      </c>
      <c r="F35" s="316">
        <v>532.13333333333344</v>
      </c>
      <c r="G35" s="316">
        <v>517.06666666666672</v>
      </c>
      <c r="H35" s="316">
        <v>504.73333333333346</v>
      </c>
      <c r="I35" s="316">
        <v>559.53333333333342</v>
      </c>
      <c r="J35" s="316">
        <v>571.86666666666667</v>
      </c>
      <c r="K35" s="316">
        <v>586.93333333333339</v>
      </c>
      <c r="L35" s="303">
        <v>556.79999999999995</v>
      </c>
      <c r="M35" s="303">
        <v>529.4</v>
      </c>
      <c r="N35" s="318">
        <v>100909116</v>
      </c>
      <c r="O35" s="319">
        <v>4.8291370221550485E-3</v>
      </c>
    </row>
    <row r="36" spans="1:15" ht="15">
      <c r="A36" s="276">
        <v>26</v>
      </c>
      <c r="B36" s="386" t="s">
        <v>64</v>
      </c>
      <c r="C36" s="276" t="s">
        <v>70</v>
      </c>
      <c r="D36" s="315">
        <v>39.5</v>
      </c>
      <c r="E36" s="315">
        <v>39.68333333333333</v>
      </c>
      <c r="F36" s="316">
        <v>39.016666666666659</v>
      </c>
      <c r="G36" s="316">
        <v>38.533333333333331</v>
      </c>
      <c r="H36" s="316">
        <v>37.86666666666666</v>
      </c>
      <c r="I36" s="316">
        <v>40.166666666666657</v>
      </c>
      <c r="J36" s="316">
        <v>40.833333333333329</v>
      </c>
      <c r="K36" s="316">
        <v>41.316666666666656</v>
      </c>
      <c r="L36" s="303">
        <v>40.35</v>
      </c>
      <c r="M36" s="303">
        <v>39.200000000000003</v>
      </c>
      <c r="N36" s="318">
        <v>121107000</v>
      </c>
      <c r="O36" s="319">
        <v>-7.7426015141087408E-3</v>
      </c>
    </row>
    <row r="37" spans="1:15" ht="15">
      <c r="A37" s="276">
        <v>27</v>
      </c>
      <c r="B37" s="386" t="s">
        <v>52</v>
      </c>
      <c r="C37" s="276" t="s">
        <v>71</v>
      </c>
      <c r="D37" s="315">
        <v>457.35</v>
      </c>
      <c r="E37" s="315">
        <v>459.4666666666667</v>
      </c>
      <c r="F37" s="316">
        <v>454.18333333333339</v>
      </c>
      <c r="G37" s="316">
        <v>451.01666666666671</v>
      </c>
      <c r="H37" s="316">
        <v>445.73333333333341</v>
      </c>
      <c r="I37" s="316">
        <v>462.63333333333338</v>
      </c>
      <c r="J37" s="316">
        <v>467.91666666666669</v>
      </c>
      <c r="K37" s="316">
        <v>471.08333333333337</v>
      </c>
      <c r="L37" s="303">
        <v>464.75</v>
      </c>
      <c r="M37" s="303">
        <v>456.3</v>
      </c>
      <c r="N37" s="318">
        <v>11555200</v>
      </c>
      <c r="O37" s="319">
        <v>2.0930705141231458E-2</v>
      </c>
    </row>
    <row r="38" spans="1:15" ht="15">
      <c r="A38" s="276">
        <v>28</v>
      </c>
      <c r="B38" s="386" t="s">
        <v>44</v>
      </c>
      <c r="C38" s="276" t="s">
        <v>72</v>
      </c>
      <c r="D38" s="315">
        <v>13935.3</v>
      </c>
      <c r="E38" s="315">
        <v>13801.783333333333</v>
      </c>
      <c r="F38" s="316">
        <v>13533.566666666666</v>
      </c>
      <c r="G38" s="316">
        <v>13131.833333333332</v>
      </c>
      <c r="H38" s="316">
        <v>12863.616666666665</v>
      </c>
      <c r="I38" s="316">
        <v>14203.516666666666</v>
      </c>
      <c r="J38" s="316">
        <v>14471.733333333334</v>
      </c>
      <c r="K38" s="316">
        <v>14873.466666666667</v>
      </c>
      <c r="L38" s="303">
        <v>14070</v>
      </c>
      <c r="M38" s="303">
        <v>13400.05</v>
      </c>
      <c r="N38" s="318">
        <v>167950</v>
      </c>
      <c r="O38" s="319">
        <v>0.14955509924709104</v>
      </c>
    </row>
    <row r="39" spans="1:15" ht="15">
      <c r="A39" s="276">
        <v>29</v>
      </c>
      <c r="B39" s="386" t="s">
        <v>73</v>
      </c>
      <c r="C39" s="276" t="s">
        <v>74</v>
      </c>
      <c r="D39" s="315">
        <v>394.05</v>
      </c>
      <c r="E39" s="315">
        <v>393.3</v>
      </c>
      <c r="F39" s="316">
        <v>389.6</v>
      </c>
      <c r="G39" s="316">
        <v>385.15000000000003</v>
      </c>
      <c r="H39" s="316">
        <v>381.45000000000005</v>
      </c>
      <c r="I39" s="316">
        <v>397.75</v>
      </c>
      <c r="J39" s="316">
        <v>401.44999999999993</v>
      </c>
      <c r="K39" s="316">
        <v>405.9</v>
      </c>
      <c r="L39" s="303">
        <v>397</v>
      </c>
      <c r="M39" s="303">
        <v>388.85</v>
      </c>
      <c r="N39" s="318">
        <v>24877800</v>
      </c>
      <c r="O39" s="319">
        <v>-3.3158447009443863E-2</v>
      </c>
    </row>
    <row r="40" spans="1:15" ht="15">
      <c r="A40" s="276">
        <v>30</v>
      </c>
      <c r="B40" s="386" t="s">
        <v>50</v>
      </c>
      <c r="C40" s="276" t="s">
        <v>75</v>
      </c>
      <c r="D40" s="315">
        <v>3565.15</v>
      </c>
      <c r="E40" s="315">
        <v>3557.2999999999997</v>
      </c>
      <c r="F40" s="316">
        <v>3535.5999999999995</v>
      </c>
      <c r="G40" s="316">
        <v>3506.0499999999997</v>
      </c>
      <c r="H40" s="316">
        <v>3484.3499999999995</v>
      </c>
      <c r="I40" s="316">
        <v>3586.8499999999995</v>
      </c>
      <c r="J40" s="316">
        <v>3608.5499999999993</v>
      </c>
      <c r="K40" s="316">
        <v>3638.0999999999995</v>
      </c>
      <c r="L40" s="303">
        <v>3579</v>
      </c>
      <c r="M40" s="303">
        <v>3527.75</v>
      </c>
      <c r="N40" s="318">
        <v>2955000</v>
      </c>
      <c r="O40" s="319">
        <v>1.8403639371381307E-2</v>
      </c>
    </row>
    <row r="41" spans="1:15" ht="15">
      <c r="A41" s="276">
        <v>31</v>
      </c>
      <c r="B41" s="386" t="s">
        <v>52</v>
      </c>
      <c r="C41" s="276" t="s">
        <v>76</v>
      </c>
      <c r="D41" s="315">
        <v>485</v>
      </c>
      <c r="E41" s="315">
        <v>484.36666666666662</v>
      </c>
      <c r="F41" s="316">
        <v>480.93333333333322</v>
      </c>
      <c r="G41" s="316">
        <v>476.86666666666662</v>
      </c>
      <c r="H41" s="316">
        <v>473.43333333333322</v>
      </c>
      <c r="I41" s="316">
        <v>488.43333333333322</v>
      </c>
      <c r="J41" s="316">
        <v>491.86666666666662</v>
      </c>
      <c r="K41" s="316">
        <v>495.93333333333322</v>
      </c>
      <c r="L41" s="303">
        <v>487.8</v>
      </c>
      <c r="M41" s="303">
        <v>480.3</v>
      </c>
      <c r="N41" s="318">
        <v>9356600</v>
      </c>
      <c r="O41" s="319">
        <v>1.6977522716403636E-2</v>
      </c>
    </row>
    <row r="42" spans="1:15" ht="15">
      <c r="A42" s="276">
        <v>32</v>
      </c>
      <c r="B42" s="386" t="s">
        <v>54</v>
      </c>
      <c r="C42" s="276" t="s">
        <v>77</v>
      </c>
      <c r="D42" s="315">
        <v>133.80000000000001</v>
      </c>
      <c r="E42" s="315">
        <v>133.83333333333334</v>
      </c>
      <c r="F42" s="316">
        <v>131.9666666666667</v>
      </c>
      <c r="G42" s="316">
        <v>130.13333333333335</v>
      </c>
      <c r="H42" s="316">
        <v>128.26666666666671</v>
      </c>
      <c r="I42" s="316">
        <v>135.66666666666669</v>
      </c>
      <c r="J42" s="316">
        <v>137.5333333333333</v>
      </c>
      <c r="K42" s="316">
        <v>139.36666666666667</v>
      </c>
      <c r="L42" s="303">
        <v>135.69999999999999</v>
      </c>
      <c r="M42" s="303">
        <v>132</v>
      </c>
      <c r="N42" s="318">
        <v>42687000</v>
      </c>
      <c r="O42" s="319">
        <v>-8.2800150545728271E-3</v>
      </c>
    </row>
    <row r="43" spans="1:15" ht="15">
      <c r="A43" s="276">
        <v>33</v>
      </c>
      <c r="B43" s="386" t="s">
        <v>57</v>
      </c>
      <c r="C43" s="276" t="s">
        <v>82</v>
      </c>
      <c r="D43" s="315">
        <v>433.15</v>
      </c>
      <c r="E43" s="315">
        <v>434.68333333333334</v>
      </c>
      <c r="F43" s="316">
        <v>427.4666666666667</v>
      </c>
      <c r="G43" s="316">
        <v>421.78333333333336</v>
      </c>
      <c r="H43" s="316">
        <v>414.56666666666672</v>
      </c>
      <c r="I43" s="316">
        <v>440.36666666666667</v>
      </c>
      <c r="J43" s="316">
        <v>447.58333333333326</v>
      </c>
      <c r="K43" s="316">
        <v>453.26666666666665</v>
      </c>
      <c r="L43" s="303">
        <v>441.9</v>
      </c>
      <c r="M43" s="303">
        <v>429</v>
      </c>
      <c r="N43" s="318">
        <v>4742500</v>
      </c>
      <c r="O43" s="319">
        <v>1.1194029850746268E-2</v>
      </c>
    </row>
    <row r="44" spans="1:15" ht="15">
      <c r="A44" s="276">
        <v>34</v>
      </c>
      <c r="B44" s="386" t="s">
        <v>52</v>
      </c>
      <c r="C44" s="276" t="s">
        <v>83</v>
      </c>
      <c r="D44" s="315">
        <v>828.55</v>
      </c>
      <c r="E44" s="315">
        <v>827.2833333333333</v>
      </c>
      <c r="F44" s="316">
        <v>821.56666666666661</v>
      </c>
      <c r="G44" s="316">
        <v>814.58333333333326</v>
      </c>
      <c r="H44" s="316">
        <v>808.86666666666656</v>
      </c>
      <c r="I44" s="316">
        <v>834.26666666666665</v>
      </c>
      <c r="J44" s="316">
        <v>839.98333333333335</v>
      </c>
      <c r="K44" s="316">
        <v>846.9666666666667</v>
      </c>
      <c r="L44" s="303">
        <v>833</v>
      </c>
      <c r="M44" s="303">
        <v>820.3</v>
      </c>
      <c r="N44" s="318">
        <v>15676700</v>
      </c>
      <c r="O44" s="319">
        <v>-6.6721581548599669E-3</v>
      </c>
    </row>
    <row r="45" spans="1:15" ht="15">
      <c r="A45" s="276">
        <v>35</v>
      </c>
      <c r="B45" s="386" t="s">
        <v>39</v>
      </c>
      <c r="C45" s="276" t="s">
        <v>84</v>
      </c>
      <c r="D45" s="315">
        <v>137.05000000000001</v>
      </c>
      <c r="E45" s="315">
        <v>136.96666666666667</v>
      </c>
      <c r="F45" s="316">
        <v>135.98333333333335</v>
      </c>
      <c r="G45" s="316">
        <v>134.91666666666669</v>
      </c>
      <c r="H45" s="316">
        <v>133.93333333333337</v>
      </c>
      <c r="I45" s="316">
        <v>138.03333333333333</v>
      </c>
      <c r="J45" s="316">
        <v>139.01666666666662</v>
      </c>
      <c r="K45" s="316">
        <v>140.08333333333331</v>
      </c>
      <c r="L45" s="303">
        <v>137.94999999999999</v>
      </c>
      <c r="M45" s="303">
        <v>135.9</v>
      </c>
      <c r="N45" s="318">
        <v>33360600</v>
      </c>
      <c r="O45" s="319">
        <v>-1.7563388991960419E-2</v>
      </c>
    </row>
    <row r="46" spans="1:15" ht="15">
      <c r="A46" s="276">
        <v>36</v>
      </c>
      <c r="B46" s="406" t="s">
        <v>107</v>
      </c>
      <c r="C46" s="276" t="s">
        <v>3633</v>
      </c>
      <c r="D46" s="315">
        <v>2755.15</v>
      </c>
      <c r="E46" s="315">
        <v>2780.0333333333333</v>
      </c>
      <c r="F46" s="316">
        <v>2716.1166666666668</v>
      </c>
      <c r="G46" s="316">
        <v>2677.0833333333335</v>
      </c>
      <c r="H46" s="316">
        <v>2613.166666666667</v>
      </c>
      <c r="I46" s="316">
        <v>2819.0666666666666</v>
      </c>
      <c r="J46" s="316">
        <v>2882.9833333333336</v>
      </c>
      <c r="K46" s="316">
        <v>2922.0166666666664</v>
      </c>
      <c r="L46" s="303">
        <v>2843.95</v>
      </c>
      <c r="M46" s="303">
        <v>2741</v>
      </c>
      <c r="N46" s="318">
        <v>500625</v>
      </c>
      <c r="O46" s="319">
        <v>0.12944162436548223</v>
      </c>
    </row>
    <row r="47" spans="1:15" ht="15">
      <c r="A47" s="276">
        <v>37</v>
      </c>
      <c r="B47" s="386" t="s">
        <v>50</v>
      </c>
      <c r="C47" s="276" t="s">
        <v>85</v>
      </c>
      <c r="D47" s="315">
        <v>1597.3</v>
      </c>
      <c r="E47" s="315">
        <v>1602.75</v>
      </c>
      <c r="F47" s="316">
        <v>1588.6</v>
      </c>
      <c r="G47" s="316">
        <v>1579.8999999999999</v>
      </c>
      <c r="H47" s="316">
        <v>1565.7499999999998</v>
      </c>
      <c r="I47" s="316">
        <v>1611.45</v>
      </c>
      <c r="J47" s="316">
        <v>1625.6000000000001</v>
      </c>
      <c r="K47" s="316">
        <v>1634.3000000000002</v>
      </c>
      <c r="L47" s="303">
        <v>1616.9</v>
      </c>
      <c r="M47" s="303">
        <v>1594.05</v>
      </c>
      <c r="N47" s="318">
        <v>2384200</v>
      </c>
      <c r="O47" s="319">
        <v>-7.2865053920139903E-3</v>
      </c>
    </row>
    <row r="48" spans="1:15" ht="15">
      <c r="A48" s="276">
        <v>38</v>
      </c>
      <c r="B48" s="386" t="s">
        <v>39</v>
      </c>
      <c r="C48" s="276" t="s">
        <v>86</v>
      </c>
      <c r="D48" s="315">
        <v>433.05</v>
      </c>
      <c r="E48" s="315">
        <v>435.81666666666666</v>
      </c>
      <c r="F48" s="316">
        <v>428.23333333333335</v>
      </c>
      <c r="G48" s="316">
        <v>423.41666666666669</v>
      </c>
      <c r="H48" s="316">
        <v>415.83333333333337</v>
      </c>
      <c r="I48" s="316">
        <v>440.63333333333333</v>
      </c>
      <c r="J48" s="316">
        <v>448.2166666666667</v>
      </c>
      <c r="K48" s="316">
        <v>453.0333333333333</v>
      </c>
      <c r="L48" s="303">
        <v>443.4</v>
      </c>
      <c r="M48" s="303">
        <v>431</v>
      </c>
      <c r="N48" s="318">
        <v>11181702</v>
      </c>
      <c r="O48" s="319">
        <v>-2.4809160305343511E-2</v>
      </c>
    </row>
    <row r="49" spans="1:15" ht="15">
      <c r="A49" s="276">
        <v>39</v>
      </c>
      <c r="B49" s="386" t="s">
        <v>64</v>
      </c>
      <c r="C49" s="276" t="s">
        <v>87</v>
      </c>
      <c r="D49" s="315">
        <v>643.29999999999995</v>
      </c>
      <c r="E49" s="315">
        <v>634.9666666666667</v>
      </c>
      <c r="F49" s="316">
        <v>623.93333333333339</v>
      </c>
      <c r="G49" s="316">
        <v>604.56666666666672</v>
      </c>
      <c r="H49" s="316">
        <v>593.53333333333342</v>
      </c>
      <c r="I49" s="316">
        <v>654.33333333333337</v>
      </c>
      <c r="J49" s="316">
        <v>665.36666666666667</v>
      </c>
      <c r="K49" s="316">
        <v>684.73333333333335</v>
      </c>
      <c r="L49" s="303">
        <v>646</v>
      </c>
      <c r="M49" s="303">
        <v>615.6</v>
      </c>
      <c r="N49" s="318">
        <v>1972800</v>
      </c>
      <c r="O49" s="319">
        <v>-1.8507462686567163E-2</v>
      </c>
    </row>
    <row r="50" spans="1:15" ht="15">
      <c r="A50" s="276">
        <v>40</v>
      </c>
      <c r="B50" s="386" t="s">
        <v>50</v>
      </c>
      <c r="C50" s="276" t="s">
        <v>88</v>
      </c>
      <c r="D50" s="315">
        <v>536.45000000000005</v>
      </c>
      <c r="E50" s="315">
        <v>537.43333333333339</v>
      </c>
      <c r="F50" s="316">
        <v>534.01666666666677</v>
      </c>
      <c r="G50" s="316">
        <v>531.58333333333337</v>
      </c>
      <c r="H50" s="316">
        <v>528.16666666666674</v>
      </c>
      <c r="I50" s="316">
        <v>539.86666666666679</v>
      </c>
      <c r="J50" s="316">
        <v>543.2833333333333</v>
      </c>
      <c r="K50" s="316">
        <v>545.71666666666681</v>
      </c>
      <c r="L50" s="303">
        <v>540.85</v>
      </c>
      <c r="M50" s="303">
        <v>535</v>
      </c>
      <c r="N50" s="318">
        <v>15903750</v>
      </c>
      <c r="O50" s="319">
        <v>-3.8365173817726276E-3</v>
      </c>
    </row>
    <row r="51" spans="1:15" ht="15">
      <c r="A51" s="276">
        <v>41</v>
      </c>
      <c r="B51" s="386" t="s">
        <v>52</v>
      </c>
      <c r="C51" s="276" t="s">
        <v>91</v>
      </c>
      <c r="D51" s="315">
        <v>3824.35</v>
      </c>
      <c r="E51" s="315">
        <v>3853.1</v>
      </c>
      <c r="F51" s="316">
        <v>3787.2</v>
      </c>
      <c r="G51" s="316">
        <v>3750.0499999999997</v>
      </c>
      <c r="H51" s="316">
        <v>3684.1499999999996</v>
      </c>
      <c r="I51" s="316">
        <v>3890.25</v>
      </c>
      <c r="J51" s="316">
        <v>3956.1500000000005</v>
      </c>
      <c r="K51" s="316">
        <v>3993.3</v>
      </c>
      <c r="L51" s="303">
        <v>3919</v>
      </c>
      <c r="M51" s="303">
        <v>3815.95</v>
      </c>
      <c r="N51" s="318">
        <v>2555600</v>
      </c>
      <c r="O51" s="319">
        <v>1.0677845448074033E-2</v>
      </c>
    </row>
    <row r="52" spans="1:15" ht="15">
      <c r="A52" s="276">
        <v>42</v>
      </c>
      <c r="B52" s="386" t="s">
        <v>92</v>
      </c>
      <c r="C52" s="276" t="s">
        <v>93</v>
      </c>
      <c r="D52" s="315">
        <v>245.4</v>
      </c>
      <c r="E52" s="315">
        <v>246.13333333333333</v>
      </c>
      <c r="F52" s="316">
        <v>242.41666666666666</v>
      </c>
      <c r="G52" s="316">
        <v>239.43333333333334</v>
      </c>
      <c r="H52" s="316">
        <v>235.71666666666667</v>
      </c>
      <c r="I52" s="316">
        <v>249.11666666666665</v>
      </c>
      <c r="J52" s="316">
        <v>252.83333333333334</v>
      </c>
      <c r="K52" s="316">
        <v>255.81666666666663</v>
      </c>
      <c r="L52" s="303">
        <v>249.85</v>
      </c>
      <c r="M52" s="303">
        <v>243.15</v>
      </c>
      <c r="N52" s="318">
        <v>27538500</v>
      </c>
      <c r="O52" s="319">
        <v>3.0048076923076925E-3</v>
      </c>
    </row>
    <row r="53" spans="1:15" ht="15">
      <c r="A53" s="276">
        <v>43</v>
      </c>
      <c r="B53" s="386" t="s">
        <v>52</v>
      </c>
      <c r="C53" s="276" t="s">
        <v>94</v>
      </c>
      <c r="D53" s="315">
        <v>5301.75</v>
      </c>
      <c r="E53" s="315">
        <v>5306.1166666666668</v>
      </c>
      <c r="F53" s="316">
        <v>5270.6333333333332</v>
      </c>
      <c r="G53" s="316">
        <v>5239.5166666666664</v>
      </c>
      <c r="H53" s="316">
        <v>5204.0333333333328</v>
      </c>
      <c r="I53" s="316">
        <v>5337.2333333333336</v>
      </c>
      <c r="J53" s="316">
        <v>5372.7166666666672</v>
      </c>
      <c r="K53" s="316">
        <v>5403.8333333333339</v>
      </c>
      <c r="L53" s="303">
        <v>5341.6</v>
      </c>
      <c r="M53" s="303">
        <v>5275</v>
      </c>
      <c r="N53" s="318">
        <v>2683750</v>
      </c>
      <c r="O53" s="319">
        <v>2.2868032396379228E-2</v>
      </c>
    </row>
    <row r="54" spans="1:15" ht="15">
      <c r="A54" s="276">
        <v>44</v>
      </c>
      <c r="B54" s="386" t="s">
        <v>44</v>
      </c>
      <c r="C54" s="276" t="s">
        <v>95</v>
      </c>
      <c r="D54" s="315">
        <v>2664.9</v>
      </c>
      <c r="E54" s="315">
        <v>2683.0666666666666</v>
      </c>
      <c r="F54" s="316">
        <v>2638.5333333333333</v>
      </c>
      <c r="G54" s="316">
        <v>2612.1666666666665</v>
      </c>
      <c r="H54" s="316">
        <v>2567.6333333333332</v>
      </c>
      <c r="I54" s="316">
        <v>2709.4333333333334</v>
      </c>
      <c r="J54" s="316">
        <v>2753.9666666666662</v>
      </c>
      <c r="K54" s="316">
        <v>2780.3333333333335</v>
      </c>
      <c r="L54" s="303">
        <v>2727.6</v>
      </c>
      <c r="M54" s="303">
        <v>2656.7</v>
      </c>
      <c r="N54" s="318">
        <v>2328200</v>
      </c>
      <c r="O54" s="319">
        <v>6.8109580747691845E-3</v>
      </c>
    </row>
    <row r="55" spans="1:15" ht="15">
      <c r="A55" s="276">
        <v>45</v>
      </c>
      <c r="B55" s="386" t="s">
        <v>44</v>
      </c>
      <c r="C55" s="276" t="s">
        <v>97</v>
      </c>
      <c r="D55" s="315">
        <v>1319.7</v>
      </c>
      <c r="E55" s="315">
        <v>1320.6666666666667</v>
      </c>
      <c r="F55" s="316">
        <v>1306.4333333333334</v>
      </c>
      <c r="G55" s="316">
        <v>1293.1666666666667</v>
      </c>
      <c r="H55" s="316">
        <v>1278.9333333333334</v>
      </c>
      <c r="I55" s="316">
        <v>1333.9333333333334</v>
      </c>
      <c r="J55" s="316">
        <v>1348.1666666666665</v>
      </c>
      <c r="K55" s="316">
        <v>1361.4333333333334</v>
      </c>
      <c r="L55" s="303">
        <v>1334.9</v>
      </c>
      <c r="M55" s="303">
        <v>1307.4000000000001</v>
      </c>
      <c r="N55" s="318">
        <v>3799950</v>
      </c>
      <c r="O55" s="319">
        <v>-1.7491467576791809E-2</v>
      </c>
    </row>
    <row r="56" spans="1:15" ht="15">
      <c r="A56" s="276">
        <v>46</v>
      </c>
      <c r="B56" s="386" t="s">
        <v>44</v>
      </c>
      <c r="C56" s="276" t="s">
        <v>98</v>
      </c>
      <c r="D56" s="315">
        <v>197.65</v>
      </c>
      <c r="E56" s="315">
        <v>197.76666666666665</v>
      </c>
      <c r="F56" s="316">
        <v>195.6333333333333</v>
      </c>
      <c r="G56" s="316">
        <v>193.61666666666665</v>
      </c>
      <c r="H56" s="316">
        <v>191.48333333333329</v>
      </c>
      <c r="I56" s="316">
        <v>199.7833333333333</v>
      </c>
      <c r="J56" s="316">
        <v>201.91666666666663</v>
      </c>
      <c r="K56" s="316">
        <v>203.93333333333331</v>
      </c>
      <c r="L56" s="303">
        <v>199.9</v>
      </c>
      <c r="M56" s="303">
        <v>195.75</v>
      </c>
      <c r="N56" s="318">
        <v>12654000</v>
      </c>
      <c r="O56" s="319">
        <v>-4.3537414965986392E-2</v>
      </c>
    </row>
    <row r="57" spans="1:15" ht="15">
      <c r="A57" s="276">
        <v>47</v>
      </c>
      <c r="B57" s="386" t="s">
        <v>54</v>
      </c>
      <c r="C57" s="276" t="s">
        <v>99</v>
      </c>
      <c r="D57" s="315">
        <v>76.05</v>
      </c>
      <c r="E57" s="315">
        <v>75.483333333333334</v>
      </c>
      <c r="F57" s="316">
        <v>74.066666666666663</v>
      </c>
      <c r="G57" s="316">
        <v>72.083333333333329</v>
      </c>
      <c r="H57" s="316">
        <v>70.666666666666657</v>
      </c>
      <c r="I57" s="316">
        <v>77.466666666666669</v>
      </c>
      <c r="J57" s="316">
        <v>78.883333333333326</v>
      </c>
      <c r="K57" s="316">
        <v>80.866666666666674</v>
      </c>
      <c r="L57" s="303">
        <v>76.900000000000006</v>
      </c>
      <c r="M57" s="303">
        <v>73.5</v>
      </c>
      <c r="N57" s="318">
        <v>94710000</v>
      </c>
      <c r="O57" s="319">
        <v>2.7780792186652199E-2</v>
      </c>
    </row>
    <row r="58" spans="1:15" ht="15">
      <c r="A58" s="276">
        <v>48</v>
      </c>
      <c r="B58" s="386" t="s">
        <v>73</v>
      </c>
      <c r="C58" s="276" t="s">
        <v>100</v>
      </c>
      <c r="D58" s="315">
        <v>133.94999999999999</v>
      </c>
      <c r="E58" s="315">
        <v>134.15</v>
      </c>
      <c r="F58" s="316">
        <v>132.4</v>
      </c>
      <c r="G58" s="316">
        <v>130.85</v>
      </c>
      <c r="H58" s="316">
        <v>129.1</v>
      </c>
      <c r="I58" s="316">
        <v>135.70000000000002</v>
      </c>
      <c r="J58" s="316">
        <v>137.45000000000002</v>
      </c>
      <c r="K58" s="316">
        <v>139.00000000000003</v>
      </c>
      <c r="L58" s="303">
        <v>135.9</v>
      </c>
      <c r="M58" s="303">
        <v>132.6</v>
      </c>
      <c r="N58" s="318">
        <v>30140100</v>
      </c>
      <c r="O58" s="319">
        <v>1.9814241486068113E-2</v>
      </c>
    </row>
    <row r="59" spans="1:15" ht="15">
      <c r="A59" s="276">
        <v>49</v>
      </c>
      <c r="B59" s="386" t="s">
        <v>52</v>
      </c>
      <c r="C59" s="276" t="s">
        <v>101</v>
      </c>
      <c r="D59" s="315">
        <v>516.79999999999995</v>
      </c>
      <c r="E59" s="315">
        <v>517.96666666666658</v>
      </c>
      <c r="F59" s="316">
        <v>511.53333333333319</v>
      </c>
      <c r="G59" s="316">
        <v>506.26666666666665</v>
      </c>
      <c r="H59" s="316">
        <v>499.83333333333326</v>
      </c>
      <c r="I59" s="316">
        <v>523.23333333333312</v>
      </c>
      <c r="J59" s="316">
        <v>529.66666666666652</v>
      </c>
      <c r="K59" s="316">
        <v>534.93333333333305</v>
      </c>
      <c r="L59" s="303">
        <v>524.4</v>
      </c>
      <c r="M59" s="303">
        <v>512.70000000000005</v>
      </c>
      <c r="N59" s="318">
        <v>5093350</v>
      </c>
      <c r="O59" s="319">
        <v>-2.4774774774774773E-3</v>
      </c>
    </row>
    <row r="60" spans="1:15" ht="15">
      <c r="A60" s="276">
        <v>50</v>
      </c>
      <c r="B60" s="386" t="s">
        <v>102</v>
      </c>
      <c r="C60" s="276" t="s">
        <v>103</v>
      </c>
      <c r="D60" s="315">
        <v>27.3</v>
      </c>
      <c r="E60" s="315">
        <v>27.350000000000005</v>
      </c>
      <c r="F60" s="316">
        <v>26.800000000000011</v>
      </c>
      <c r="G60" s="316">
        <v>26.300000000000008</v>
      </c>
      <c r="H60" s="316">
        <v>25.750000000000014</v>
      </c>
      <c r="I60" s="316">
        <v>27.850000000000009</v>
      </c>
      <c r="J60" s="316">
        <v>28.4</v>
      </c>
      <c r="K60" s="316">
        <v>28.900000000000006</v>
      </c>
      <c r="L60" s="303">
        <v>27.9</v>
      </c>
      <c r="M60" s="303">
        <v>26.85</v>
      </c>
      <c r="N60" s="318">
        <v>144270000</v>
      </c>
      <c r="O60" s="319">
        <v>-1.3841894801599508E-2</v>
      </c>
    </row>
    <row r="61" spans="1:15" ht="15">
      <c r="A61" s="276">
        <v>51</v>
      </c>
      <c r="B61" s="386" t="s">
        <v>50</v>
      </c>
      <c r="C61" s="276" t="s">
        <v>104</v>
      </c>
      <c r="D61" s="315">
        <v>737.45</v>
      </c>
      <c r="E61" s="315">
        <v>742.23333333333323</v>
      </c>
      <c r="F61" s="316">
        <v>730.71666666666647</v>
      </c>
      <c r="G61" s="316">
        <v>723.98333333333323</v>
      </c>
      <c r="H61" s="316">
        <v>712.46666666666647</v>
      </c>
      <c r="I61" s="316">
        <v>748.96666666666647</v>
      </c>
      <c r="J61" s="316">
        <v>760.48333333333312</v>
      </c>
      <c r="K61" s="316">
        <v>767.21666666666647</v>
      </c>
      <c r="L61" s="303">
        <v>753.75</v>
      </c>
      <c r="M61" s="303">
        <v>735.5</v>
      </c>
      <c r="N61" s="318">
        <v>5745000</v>
      </c>
      <c r="O61" s="319">
        <v>3.7565468665342244E-2</v>
      </c>
    </row>
    <row r="62" spans="1:15" ht="15">
      <c r="A62" s="276">
        <v>52</v>
      </c>
      <c r="B62" s="406" t="s">
        <v>39</v>
      </c>
      <c r="C62" s="276" t="s">
        <v>248</v>
      </c>
      <c r="D62" s="315">
        <v>1453.45</v>
      </c>
      <c r="E62" s="315">
        <v>1476.6666666666667</v>
      </c>
      <c r="F62" s="316">
        <v>1421.8833333333334</v>
      </c>
      <c r="G62" s="316">
        <v>1390.3166666666666</v>
      </c>
      <c r="H62" s="316">
        <v>1335.5333333333333</v>
      </c>
      <c r="I62" s="316">
        <v>1508.2333333333336</v>
      </c>
      <c r="J62" s="316">
        <v>1563.0166666666669</v>
      </c>
      <c r="K62" s="316">
        <v>1594.5833333333337</v>
      </c>
      <c r="L62" s="303">
        <v>1531.45</v>
      </c>
      <c r="M62" s="303">
        <v>1445.1</v>
      </c>
      <c r="N62" s="318">
        <v>1573650</v>
      </c>
      <c r="O62" s="319">
        <v>0.18734673859735165</v>
      </c>
    </row>
    <row r="63" spans="1:15" ht="15">
      <c r="A63" s="276">
        <v>53</v>
      </c>
      <c r="B63" s="386" t="s">
        <v>37</v>
      </c>
      <c r="C63" s="276" t="s">
        <v>105</v>
      </c>
      <c r="D63" s="315">
        <v>996.9</v>
      </c>
      <c r="E63" s="315">
        <v>994.18333333333339</v>
      </c>
      <c r="F63" s="316">
        <v>981.46666666666681</v>
      </c>
      <c r="G63" s="316">
        <v>966.03333333333342</v>
      </c>
      <c r="H63" s="316">
        <v>953.31666666666683</v>
      </c>
      <c r="I63" s="316">
        <v>1009.6166666666668</v>
      </c>
      <c r="J63" s="316">
        <v>1022.3333333333335</v>
      </c>
      <c r="K63" s="316">
        <v>1037.7666666666669</v>
      </c>
      <c r="L63" s="303">
        <v>1006.9</v>
      </c>
      <c r="M63" s="303">
        <v>978.75</v>
      </c>
      <c r="N63" s="318">
        <v>17746950</v>
      </c>
      <c r="O63" s="319">
        <v>-1.5286489905645458E-2</v>
      </c>
    </row>
    <row r="64" spans="1:15" ht="15">
      <c r="A64" s="276">
        <v>54</v>
      </c>
      <c r="B64" s="386" t="s">
        <v>39</v>
      </c>
      <c r="C64" s="276" t="s">
        <v>106</v>
      </c>
      <c r="D64" s="315">
        <v>973</v>
      </c>
      <c r="E64" s="315">
        <v>966.41666666666663</v>
      </c>
      <c r="F64" s="316">
        <v>954.0333333333333</v>
      </c>
      <c r="G64" s="316">
        <v>935.06666666666672</v>
      </c>
      <c r="H64" s="316">
        <v>922.68333333333339</v>
      </c>
      <c r="I64" s="316">
        <v>985.38333333333321</v>
      </c>
      <c r="J64" s="316">
        <v>997.76666666666665</v>
      </c>
      <c r="K64" s="316">
        <v>1016.7333333333331</v>
      </c>
      <c r="L64" s="303">
        <v>978.8</v>
      </c>
      <c r="M64" s="303">
        <v>947.45</v>
      </c>
      <c r="N64" s="318">
        <v>3154000</v>
      </c>
      <c r="O64" s="319">
        <v>2.5357607282184655E-2</v>
      </c>
    </row>
    <row r="65" spans="1:15" ht="15">
      <c r="A65" s="276">
        <v>55</v>
      </c>
      <c r="B65" s="386" t="s">
        <v>107</v>
      </c>
      <c r="C65" s="276" t="s">
        <v>108</v>
      </c>
      <c r="D65" s="315">
        <v>964.3</v>
      </c>
      <c r="E65" s="315">
        <v>970.61666666666667</v>
      </c>
      <c r="F65" s="316">
        <v>955.23333333333335</v>
      </c>
      <c r="G65" s="316">
        <v>946.16666666666663</v>
      </c>
      <c r="H65" s="316">
        <v>930.7833333333333</v>
      </c>
      <c r="I65" s="316">
        <v>979.68333333333339</v>
      </c>
      <c r="J65" s="316">
        <v>995.06666666666683</v>
      </c>
      <c r="K65" s="316">
        <v>1004.1333333333334</v>
      </c>
      <c r="L65" s="303">
        <v>986</v>
      </c>
      <c r="M65" s="303">
        <v>961.55</v>
      </c>
      <c r="N65" s="318">
        <v>18148900</v>
      </c>
      <c r="O65" s="319">
        <v>1.99048031155344E-2</v>
      </c>
    </row>
    <row r="66" spans="1:15" ht="15">
      <c r="A66" s="276">
        <v>56</v>
      </c>
      <c r="B66" s="386" t="s">
        <v>57</v>
      </c>
      <c r="C66" s="276" t="s">
        <v>109</v>
      </c>
      <c r="D66" s="315">
        <v>2670.4</v>
      </c>
      <c r="E66" s="315">
        <v>2681.8166666666666</v>
      </c>
      <c r="F66" s="316">
        <v>2650.2833333333333</v>
      </c>
      <c r="G66" s="316">
        <v>2630.1666666666665</v>
      </c>
      <c r="H66" s="316">
        <v>2598.6333333333332</v>
      </c>
      <c r="I66" s="316">
        <v>2701.9333333333334</v>
      </c>
      <c r="J66" s="316">
        <v>2733.4666666666662</v>
      </c>
      <c r="K66" s="316">
        <v>2753.5833333333335</v>
      </c>
      <c r="L66" s="303">
        <v>2713.35</v>
      </c>
      <c r="M66" s="303">
        <v>2661.7</v>
      </c>
      <c r="N66" s="318">
        <v>19135500</v>
      </c>
      <c r="O66" s="319">
        <v>4.8363212451558021E-3</v>
      </c>
    </row>
    <row r="67" spans="1:15" ht="15">
      <c r="A67" s="276">
        <v>57</v>
      </c>
      <c r="B67" s="406" t="s">
        <v>57</v>
      </c>
      <c r="C67" s="524" t="s">
        <v>252</v>
      </c>
      <c r="D67" s="450">
        <v>3076.4</v>
      </c>
      <c r="E67" s="450">
        <v>3080.9</v>
      </c>
      <c r="F67" s="451">
        <v>3034.8</v>
      </c>
      <c r="G67" s="451">
        <v>2993.2000000000003</v>
      </c>
      <c r="H67" s="451">
        <v>2947.1000000000004</v>
      </c>
      <c r="I67" s="451">
        <v>3122.5</v>
      </c>
      <c r="J67" s="451">
        <v>3168.5999999999995</v>
      </c>
      <c r="K67" s="451">
        <v>3210.2</v>
      </c>
      <c r="L67" s="452">
        <v>3127</v>
      </c>
      <c r="M67" s="452">
        <v>3039.3</v>
      </c>
      <c r="N67" s="453">
        <v>274000</v>
      </c>
      <c r="O67" s="454">
        <v>0.19026933101650739</v>
      </c>
    </row>
    <row r="68" spans="1:15" ht="15">
      <c r="A68" s="276">
        <v>58</v>
      </c>
      <c r="B68" s="386" t="s">
        <v>54</v>
      </c>
      <c r="C68" s="276" t="s">
        <v>110</v>
      </c>
      <c r="D68" s="315">
        <v>1424.3</v>
      </c>
      <c r="E68" s="315">
        <v>1428.4333333333332</v>
      </c>
      <c r="F68" s="316">
        <v>1417.0166666666664</v>
      </c>
      <c r="G68" s="316">
        <v>1409.7333333333333</v>
      </c>
      <c r="H68" s="316">
        <v>1398.3166666666666</v>
      </c>
      <c r="I68" s="316">
        <v>1435.7166666666662</v>
      </c>
      <c r="J68" s="316">
        <v>1447.1333333333328</v>
      </c>
      <c r="K68" s="316">
        <v>1454.4166666666661</v>
      </c>
      <c r="L68" s="303">
        <v>1439.85</v>
      </c>
      <c r="M68" s="303">
        <v>1421.15</v>
      </c>
      <c r="N68" s="318">
        <v>33020350</v>
      </c>
      <c r="O68" s="319">
        <v>6.5657282828641417E-2</v>
      </c>
    </row>
    <row r="69" spans="1:15" ht="15">
      <c r="A69" s="276">
        <v>59</v>
      </c>
      <c r="B69" s="386" t="s">
        <v>57</v>
      </c>
      <c r="C69" s="276" t="s">
        <v>253</v>
      </c>
      <c r="D69" s="315">
        <v>707.65</v>
      </c>
      <c r="E69" s="315">
        <v>712.81666666666661</v>
      </c>
      <c r="F69" s="316">
        <v>700.63333333333321</v>
      </c>
      <c r="G69" s="316">
        <v>693.61666666666656</v>
      </c>
      <c r="H69" s="316">
        <v>681.43333333333317</v>
      </c>
      <c r="I69" s="316">
        <v>719.83333333333326</v>
      </c>
      <c r="J69" s="316">
        <v>732.01666666666665</v>
      </c>
      <c r="K69" s="316">
        <v>739.0333333333333</v>
      </c>
      <c r="L69" s="303">
        <v>725</v>
      </c>
      <c r="M69" s="303">
        <v>705.8</v>
      </c>
      <c r="N69" s="318">
        <v>7969500</v>
      </c>
      <c r="O69" s="319">
        <v>-8.3493019436079938E-3</v>
      </c>
    </row>
    <row r="70" spans="1:15" ht="15">
      <c r="A70" s="276">
        <v>60</v>
      </c>
      <c r="B70" s="386" t="s">
        <v>44</v>
      </c>
      <c r="C70" s="276" t="s">
        <v>111</v>
      </c>
      <c r="D70" s="315">
        <v>3050.8</v>
      </c>
      <c r="E70" s="315">
        <v>3063.2833333333333</v>
      </c>
      <c r="F70" s="316">
        <v>3016.5666666666666</v>
      </c>
      <c r="G70" s="316">
        <v>2982.3333333333335</v>
      </c>
      <c r="H70" s="316">
        <v>2935.6166666666668</v>
      </c>
      <c r="I70" s="316">
        <v>3097.5166666666664</v>
      </c>
      <c r="J70" s="316">
        <v>3144.2333333333327</v>
      </c>
      <c r="K70" s="316">
        <v>3178.4666666666662</v>
      </c>
      <c r="L70" s="303">
        <v>3110</v>
      </c>
      <c r="M70" s="303">
        <v>3029.05</v>
      </c>
      <c r="N70" s="318">
        <v>4203600</v>
      </c>
      <c r="O70" s="319">
        <v>4.0237564959168526E-2</v>
      </c>
    </row>
    <row r="71" spans="1:15" ht="15">
      <c r="A71" s="276">
        <v>61</v>
      </c>
      <c r="B71" s="386" t="s">
        <v>113</v>
      </c>
      <c r="C71" s="276" t="s">
        <v>114</v>
      </c>
      <c r="D71" s="315">
        <v>273.05</v>
      </c>
      <c r="E71" s="315">
        <v>270.55</v>
      </c>
      <c r="F71" s="316">
        <v>265.20000000000005</v>
      </c>
      <c r="G71" s="316">
        <v>257.35000000000002</v>
      </c>
      <c r="H71" s="316">
        <v>252.00000000000006</v>
      </c>
      <c r="I71" s="316">
        <v>278.40000000000003</v>
      </c>
      <c r="J71" s="316">
        <v>283.75000000000006</v>
      </c>
      <c r="K71" s="316">
        <v>291.60000000000002</v>
      </c>
      <c r="L71" s="303">
        <v>275.89999999999998</v>
      </c>
      <c r="M71" s="303">
        <v>262.7</v>
      </c>
      <c r="N71" s="318">
        <v>27102900</v>
      </c>
      <c r="O71" s="319">
        <v>-3.1648486710708253E-2</v>
      </c>
    </row>
    <row r="72" spans="1:15" ht="15">
      <c r="A72" s="276">
        <v>62</v>
      </c>
      <c r="B72" s="386" t="s">
        <v>73</v>
      </c>
      <c r="C72" s="276" t="s">
        <v>115</v>
      </c>
      <c r="D72" s="315">
        <v>223.95</v>
      </c>
      <c r="E72" s="315">
        <v>223.39999999999998</v>
      </c>
      <c r="F72" s="316">
        <v>221.44999999999996</v>
      </c>
      <c r="G72" s="316">
        <v>218.95</v>
      </c>
      <c r="H72" s="316">
        <v>216.99999999999997</v>
      </c>
      <c r="I72" s="316">
        <v>225.89999999999995</v>
      </c>
      <c r="J72" s="316">
        <v>227.85</v>
      </c>
      <c r="K72" s="316">
        <v>230.34999999999994</v>
      </c>
      <c r="L72" s="303">
        <v>225.35</v>
      </c>
      <c r="M72" s="303">
        <v>220.9</v>
      </c>
      <c r="N72" s="318">
        <v>25574400</v>
      </c>
      <c r="O72" s="319">
        <v>4.4538706256627781E-3</v>
      </c>
    </row>
    <row r="73" spans="1:15" ht="15">
      <c r="A73" s="276">
        <v>63</v>
      </c>
      <c r="B73" s="386" t="s">
        <v>50</v>
      </c>
      <c r="C73" s="276" t="s">
        <v>116</v>
      </c>
      <c r="D73" s="315">
        <v>2382.0500000000002</v>
      </c>
      <c r="E73" s="315">
        <v>2398.8333333333335</v>
      </c>
      <c r="F73" s="316">
        <v>2360.7166666666672</v>
      </c>
      <c r="G73" s="316">
        <v>2339.3833333333337</v>
      </c>
      <c r="H73" s="316">
        <v>2301.2666666666673</v>
      </c>
      <c r="I73" s="316">
        <v>2420.166666666667</v>
      </c>
      <c r="J73" s="316">
        <v>2458.2833333333328</v>
      </c>
      <c r="K73" s="316">
        <v>2479.6166666666668</v>
      </c>
      <c r="L73" s="303">
        <v>2436.9499999999998</v>
      </c>
      <c r="M73" s="303">
        <v>2377.5</v>
      </c>
      <c r="N73" s="318">
        <v>5925600</v>
      </c>
      <c r="O73" s="319">
        <v>0.11505024274585074</v>
      </c>
    </row>
    <row r="74" spans="1:15" ht="15">
      <c r="A74" s="276">
        <v>64</v>
      </c>
      <c r="B74" s="386" t="s">
        <v>57</v>
      </c>
      <c r="C74" s="276" t="s">
        <v>117</v>
      </c>
      <c r="D74" s="315">
        <v>235.3</v>
      </c>
      <c r="E74" s="315">
        <v>232.83333333333334</v>
      </c>
      <c r="F74" s="316">
        <v>225.86666666666667</v>
      </c>
      <c r="G74" s="316">
        <v>216.43333333333334</v>
      </c>
      <c r="H74" s="316">
        <v>209.46666666666667</v>
      </c>
      <c r="I74" s="316">
        <v>242.26666666666668</v>
      </c>
      <c r="J74" s="316">
        <v>249.23333333333332</v>
      </c>
      <c r="K74" s="316">
        <v>258.66666666666669</v>
      </c>
      <c r="L74" s="303">
        <v>239.8</v>
      </c>
      <c r="M74" s="303">
        <v>223.4</v>
      </c>
      <c r="N74" s="318">
        <v>34134100</v>
      </c>
      <c r="O74" s="319">
        <v>0.10819243156199677</v>
      </c>
    </row>
    <row r="75" spans="1:15" ht="15">
      <c r="A75" s="276">
        <v>65</v>
      </c>
      <c r="B75" s="386" t="s">
        <v>54</v>
      </c>
      <c r="C75" s="276" t="s">
        <v>118</v>
      </c>
      <c r="D75" s="315">
        <v>544.04999999999995</v>
      </c>
      <c r="E75" s="315">
        <v>547.63333333333333</v>
      </c>
      <c r="F75" s="316">
        <v>539.16666666666663</v>
      </c>
      <c r="G75" s="316">
        <v>534.2833333333333</v>
      </c>
      <c r="H75" s="316">
        <v>525.81666666666661</v>
      </c>
      <c r="I75" s="316">
        <v>552.51666666666665</v>
      </c>
      <c r="J75" s="316">
        <v>560.98333333333335</v>
      </c>
      <c r="K75" s="316">
        <v>565.86666666666667</v>
      </c>
      <c r="L75" s="303">
        <v>556.1</v>
      </c>
      <c r="M75" s="303">
        <v>542.75</v>
      </c>
      <c r="N75" s="318">
        <v>78813625</v>
      </c>
      <c r="O75" s="319">
        <v>-3.4880273461343936E-4</v>
      </c>
    </row>
    <row r="76" spans="1:15" ht="15">
      <c r="A76" s="276">
        <v>66</v>
      </c>
      <c r="B76" s="406" t="s">
        <v>57</v>
      </c>
      <c r="C76" t="s">
        <v>256</v>
      </c>
      <c r="D76" s="450">
        <v>1578.25</v>
      </c>
      <c r="E76" s="450">
        <v>1590.0166666666667</v>
      </c>
      <c r="F76" s="451">
        <v>1559.4333333333334</v>
      </c>
      <c r="G76" s="451">
        <v>1540.6166666666668</v>
      </c>
      <c r="H76" s="451">
        <v>1510.0333333333335</v>
      </c>
      <c r="I76" s="451">
        <v>1608.8333333333333</v>
      </c>
      <c r="J76" s="451">
        <v>1639.4166666666667</v>
      </c>
      <c r="K76" s="451">
        <v>1658.2333333333331</v>
      </c>
      <c r="L76" s="452">
        <v>1620.6</v>
      </c>
      <c r="M76" s="452">
        <v>1571.2</v>
      </c>
      <c r="N76" s="453">
        <v>561425</v>
      </c>
      <c r="O76" s="454">
        <v>4.7581284694686754E-2</v>
      </c>
    </row>
    <row r="77" spans="1:15" ht="15">
      <c r="A77" s="276">
        <v>67</v>
      </c>
      <c r="B77" s="386" t="s">
        <v>57</v>
      </c>
      <c r="C77" s="276" t="s">
        <v>119</v>
      </c>
      <c r="D77" s="315">
        <v>511.4</v>
      </c>
      <c r="E77" s="315">
        <v>512.7833333333333</v>
      </c>
      <c r="F77" s="316">
        <v>506.66666666666663</v>
      </c>
      <c r="G77" s="316">
        <v>501.93333333333334</v>
      </c>
      <c r="H77" s="316">
        <v>495.81666666666666</v>
      </c>
      <c r="I77" s="316">
        <v>517.51666666666665</v>
      </c>
      <c r="J77" s="316">
        <v>523.63333333333344</v>
      </c>
      <c r="K77" s="316">
        <v>528.36666666666656</v>
      </c>
      <c r="L77" s="303">
        <v>518.9</v>
      </c>
      <c r="M77" s="303">
        <v>508.05</v>
      </c>
      <c r="N77" s="318">
        <v>4341000</v>
      </c>
      <c r="O77" s="319">
        <v>5.5594162612925642E-3</v>
      </c>
    </row>
    <row r="78" spans="1:15" ht="15">
      <c r="A78" s="276">
        <v>68</v>
      </c>
      <c r="B78" s="386" t="s">
        <v>68</v>
      </c>
      <c r="C78" s="276" t="s">
        <v>120</v>
      </c>
      <c r="D78" s="315">
        <v>12.05</v>
      </c>
      <c r="E78" s="315">
        <v>12.133333333333333</v>
      </c>
      <c r="F78" s="316">
        <v>11.816666666666666</v>
      </c>
      <c r="G78" s="316">
        <v>11.583333333333334</v>
      </c>
      <c r="H78" s="316">
        <v>11.266666666666667</v>
      </c>
      <c r="I78" s="316">
        <v>12.366666666666665</v>
      </c>
      <c r="J78" s="316">
        <v>12.683333333333332</v>
      </c>
      <c r="K78" s="316">
        <v>12.916666666666664</v>
      </c>
      <c r="L78" s="303">
        <v>12.45</v>
      </c>
      <c r="M78" s="303">
        <v>11.9</v>
      </c>
      <c r="N78" s="318">
        <v>889770000</v>
      </c>
      <c r="O78" s="319">
        <v>1.5174506828528073E-2</v>
      </c>
    </row>
    <row r="79" spans="1:15" ht="15">
      <c r="A79" s="276">
        <v>69</v>
      </c>
      <c r="B79" s="386" t="s">
        <v>54</v>
      </c>
      <c r="C79" s="276" t="s">
        <v>121</v>
      </c>
      <c r="D79" s="315">
        <v>45.85</v>
      </c>
      <c r="E79" s="315">
        <v>45.20000000000001</v>
      </c>
      <c r="F79" s="316">
        <v>42.850000000000023</v>
      </c>
      <c r="G79" s="316">
        <v>39.850000000000016</v>
      </c>
      <c r="H79" s="316">
        <v>37.500000000000028</v>
      </c>
      <c r="I79" s="316">
        <v>48.200000000000017</v>
      </c>
      <c r="J79" s="316">
        <v>50.55</v>
      </c>
      <c r="K79" s="316">
        <v>53.550000000000011</v>
      </c>
      <c r="L79" s="303">
        <v>47.55</v>
      </c>
      <c r="M79" s="303">
        <v>42.2</v>
      </c>
      <c r="N79" s="318">
        <v>143640000</v>
      </c>
      <c r="O79" s="319">
        <v>-8.3303019279738086E-2</v>
      </c>
    </row>
    <row r="80" spans="1:15" ht="15">
      <c r="A80" s="276">
        <v>70</v>
      </c>
      <c r="B80" s="386" t="s">
        <v>73</v>
      </c>
      <c r="C80" s="276" t="s">
        <v>122</v>
      </c>
      <c r="D80" s="315">
        <v>541.20000000000005</v>
      </c>
      <c r="E80" s="315">
        <v>543.21666666666658</v>
      </c>
      <c r="F80" s="316">
        <v>536.53333333333319</v>
      </c>
      <c r="G80" s="316">
        <v>531.86666666666656</v>
      </c>
      <c r="H80" s="316">
        <v>525.18333333333317</v>
      </c>
      <c r="I80" s="316">
        <v>547.88333333333321</v>
      </c>
      <c r="J80" s="316">
        <v>554.56666666666661</v>
      </c>
      <c r="K80" s="316">
        <v>559.23333333333323</v>
      </c>
      <c r="L80" s="303">
        <v>549.9</v>
      </c>
      <c r="M80" s="303">
        <v>538.54999999999995</v>
      </c>
      <c r="N80" s="318">
        <v>6419875</v>
      </c>
      <c r="O80" s="319">
        <v>-7.0845771144278605E-2</v>
      </c>
    </row>
    <row r="81" spans="1:15" ht="15">
      <c r="A81" s="276">
        <v>71</v>
      </c>
      <c r="B81" s="386" t="s">
        <v>39</v>
      </c>
      <c r="C81" s="276" t="s">
        <v>123</v>
      </c>
      <c r="D81" s="315">
        <v>1754.15</v>
      </c>
      <c r="E81" s="315">
        <v>1755.0333333333335</v>
      </c>
      <c r="F81" s="316">
        <v>1735.166666666667</v>
      </c>
      <c r="G81" s="316">
        <v>1716.1833333333334</v>
      </c>
      <c r="H81" s="316">
        <v>1696.3166666666668</v>
      </c>
      <c r="I81" s="316">
        <v>1774.0166666666671</v>
      </c>
      <c r="J81" s="316">
        <v>1793.8833333333334</v>
      </c>
      <c r="K81" s="316">
        <v>1812.8666666666672</v>
      </c>
      <c r="L81" s="303">
        <v>1774.9</v>
      </c>
      <c r="M81" s="303">
        <v>1736.05</v>
      </c>
      <c r="N81" s="318">
        <v>3110500</v>
      </c>
      <c r="O81" s="319">
        <v>5.7633458007480452E-2</v>
      </c>
    </row>
    <row r="82" spans="1:15" ht="15">
      <c r="A82" s="276">
        <v>72</v>
      </c>
      <c r="B82" s="386" t="s">
        <v>54</v>
      </c>
      <c r="C82" s="276" t="s">
        <v>124</v>
      </c>
      <c r="D82" s="315">
        <v>957.1</v>
      </c>
      <c r="E82" s="315">
        <v>952.36666666666667</v>
      </c>
      <c r="F82" s="316">
        <v>938.73333333333335</v>
      </c>
      <c r="G82" s="316">
        <v>920.36666666666667</v>
      </c>
      <c r="H82" s="316">
        <v>906.73333333333335</v>
      </c>
      <c r="I82" s="316">
        <v>970.73333333333335</v>
      </c>
      <c r="J82" s="316">
        <v>984.36666666666679</v>
      </c>
      <c r="K82" s="316">
        <v>1002.7333333333333</v>
      </c>
      <c r="L82" s="303">
        <v>966</v>
      </c>
      <c r="M82" s="303">
        <v>934</v>
      </c>
      <c r="N82" s="318">
        <v>17298900</v>
      </c>
      <c r="O82" s="319">
        <v>2.9622884079708593E-2</v>
      </c>
    </row>
    <row r="83" spans="1:15" ht="15">
      <c r="A83" s="276">
        <v>73</v>
      </c>
      <c r="B83" s="386" t="s">
        <v>68</v>
      </c>
      <c r="C83" s="276" t="s">
        <v>3647</v>
      </c>
      <c r="D83" s="315">
        <v>263.45</v>
      </c>
      <c r="E83" s="315">
        <v>265.23333333333335</v>
      </c>
      <c r="F83" s="316">
        <v>256.51666666666671</v>
      </c>
      <c r="G83" s="316">
        <v>249.58333333333337</v>
      </c>
      <c r="H83" s="316">
        <v>240.86666666666673</v>
      </c>
      <c r="I83" s="316">
        <v>272.16666666666669</v>
      </c>
      <c r="J83" s="316">
        <v>280.88333333333338</v>
      </c>
      <c r="K83" s="316">
        <v>287.81666666666666</v>
      </c>
      <c r="L83" s="303">
        <v>273.95</v>
      </c>
      <c r="M83" s="303">
        <v>258.3</v>
      </c>
      <c r="N83" s="318">
        <v>8646400</v>
      </c>
      <c r="O83" s="319">
        <v>-3.4698343232260079E-2</v>
      </c>
    </row>
    <row r="84" spans="1:15" ht="15">
      <c r="A84" s="276">
        <v>74</v>
      </c>
      <c r="B84" s="386" t="s">
        <v>107</v>
      </c>
      <c r="C84" s="276" t="s">
        <v>126</v>
      </c>
      <c r="D84" s="315">
        <v>1269.55</v>
      </c>
      <c r="E84" s="315">
        <v>1277.2</v>
      </c>
      <c r="F84" s="316">
        <v>1253.9000000000001</v>
      </c>
      <c r="G84" s="316">
        <v>1238.25</v>
      </c>
      <c r="H84" s="316">
        <v>1214.95</v>
      </c>
      <c r="I84" s="316">
        <v>1292.8500000000001</v>
      </c>
      <c r="J84" s="316">
        <v>1316.1499999999999</v>
      </c>
      <c r="K84" s="316">
        <v>1331.8000000000002</v>
      </c>
      <c r="L84" s="303">
        <v>1300.5</v>
      </c>
      <c r="M84" s="303">
        <v>1261.55</v>
      </c>
      <c r="N84" s="318">
        <v>35456400</v>
      </c>
      <c r="O84" s="319">
        <v>-6.7233670622247619E-3</v>
      </c>
    </row>
    <row r="85" spans="1:15" ht="15">
      <c r="A85" s="276">
        <v>75</v>
      </c>
      <c r="B85" s="386" t="s">
        <v>73</v>
      </c>
      <c r="C85" s="276" t="s">
        <v>127</v>
      </c>
      <c r="D85" s="315">
        <v>94.9</v>
      </c>
      <c r="E85" s="315">
        <v>94.833333333333329</v>
      </c>
      <c r="F85" s="316">
        <v>94.066666666666663</v>
      </c>
      <c r="G85" s="316">
        <v>93.233333333333334</v>
      </c>
      <c r="H85" s="316">
        <v>92.466666666666669</v>
      </c>
      <c r="I85" s="316">
        <v>95.666666666666657</v>
      </c>
      <c r="J85" s="316">
        <v>96.433333333333337</v>
      </c>
      <c r="K85" s="316">
        <v>97.266666666666652</v>
      </c>
      <c r="L85" s="303">
        <v>95.6</v>
      </c>
      <c r="M85" s="303">
        <v>94</v>
      </c>
      <c r="N85" s="318">
        <v>53514500</v>
      </c>
      <c r="O85" s="319">
        <v>5.4566414755988217E-2</v>
      </c>
    </row>
    <row r="86" spans="1:15" ht="15">
      <c r="A86" s="276">
        <v>76</v>
      </c>
      <c r="B86" s="386" t="s">
        <v>50</v>
      </c>
      <c r="C86" s="276" t="s">
        <v>128</v>
      </c>
      <c r="D86" s="315">
        <v>204</v>
      </c>
      <c r="E86" s="315">
        <v>205.15</v>
      </c>
      <c r="F86" s="316">
        <v>202.05</v>
      </c>
      <c r="G86" s="316">
        <v>200.1</v>
      </c>
      <c r="H86" s="316">
        <v>197</v>
      </c>
      <c r="I86" s="316">
        <v>207.10000000000002</v>
      </c>
      <c r="J86" s="316">
        <v>210.2</v>
      </c>
      <c r="K86" s="316">
        <v>212.15000000000003</v>
      </c>
      <c r="L86" s="303">
        <v>208.25</v>
      </c>
      <c r="M86" s="303">
        <v>203.2</v>
      </c>
      <c r="N86" s="318">
        <v>104435200</v>
      </c>
      <c r="O86" s="319">
        <v>1.5242954022273377E-2</v>
      </c>
    </row>
    <row r="87" spans="1:15" ht="15">
      <c r="A87" s="276">
        <v>77</v>
      </c>
      <c r="B87" s="386" t="s">
        <v>113</v>
      </c>
      <c r="C87" s="276" t="s">
        <v>129</v>
      </c>
      <c r="D87" s="315">
        <v>298.7</v>
      </c>
      <c r="E87" s="315">
        <v>297.91666666666663</v>
      </c>
      <c r="F87" s="316">
        <v>289.93333333333328</v>
      </c>
      <c r="G87" s="316">
        <v>281.16666666666663</v>
      </c>
      <c r="H87" s="316">
        <v>273.18333333333328</v>
      </c>
      <c r="I87" s="316">
        <v>306.68333333333328</v>
      </c>
      <c r="J87" s="316">
        <v>314.66666666666663</v>
      </c>
      <c r="K87" s="316">
        <v>323.43333333333328</v>
      </c>
      <c r="L87" s="303">
        <v>305.89999999999998</v>
      </c>
      <c r="M87" s="303">
        <v>289.14999999999998</v>
      </c>
      <c r="N87" s="318">
        <v>24370000</v>
      </c>
      <c r="O87" s="319">
        <v>9.1097308488612833E-3</v>
      </c>
    </row>
    <row r="88" spans="1:15" ht="15">
      <c r="A88" s="276">
        <v>78</v>
      </c>
      <c r="B88" s="386" t="s">
        <v>113</v>
      </c>
      <c r="C88" s="276" t="s">
        <v>130</v>
      </c>
      <c r="D88" s="315">
        <v>407.6</v>
      </c>
      <c r="E88" s="315">
        <v>408.91666666666669</v>
      </c>
      <c r="F88" s="316">
        <v>403.03333333333336</v>
      </c>
      <c r="G88" s="316">
        <v>398.4666666666667</v>
      </c>
      <c r="H88" s="316">
        <v>392.58333333333337</v>
      </c>
      <c r="I88" s="316">
        <v>413.48333333333335</v>
      </c>
      <c r="J88" s="316">
        <v>419.36666666666667</v>
      </c>
      <c r="K88" s="316">
        <v>423.93333333333334</v>
      </c>
      <c r="L88" s="303">
        <v>414.8</v>
      </c>
      <c r="M88" s="303">
        <v>404.35</v>
      </c>
      <c r="N88" s="318">
        <v>33404400</v>
      </c>
      <c r="O88" s="319">
        <v>7.4098200472274243E-3</v>
      </c>
    </row>
    <row r="89" spans="1:15" ht="15">
      <c r="A89" s="276">
        <v>79</v>
      </c>
      <c r="B89" s="386" t="s">
        <v>39</v>
      </c>
      <c r="C89" s="276" t="s">
        <v>131</v>
      </c>
      <c r="D89" s="315">
        <v>2864.4</v>
      </c>
      <c r="E89" s="315">
        <v>2855.7999999999997</v>
      </c>
      <c r="F89" s="316">
        <v>2821.5999999999995</v>
      </c>
      <c r="G89" s="316">
        <v>2778.7999999999997</v>
      </c>
      <c r="H89" s="316">
        <v>2744.5999999999995</v>
      </c>
      <c r="I89" s="316">
        <v>2898.5999999999995</v>
      </c>
      <c r="J89" s="316">
        <v>2932.7999999999993</v>
      </c>
      <c r="K89" s="316">
        <v>2975.5999999999995</v>
      </c>
      <c r="L89" s="303">
        <v>2890</v>
      </c>
      <c r="M89" s="303">
        <v>2813</v>
      </c>
      <c r="N89" s="318">
        <v>1421000</v>
      </c>
      <c r="O89" s="319">
        <v>1.2288512911843278E-2</v>
      </c>
    </row>
    <row r="90" spans="1:15" ht="15">
      <c r="A90" s="276">
        <v>80</v>
      </c>
      <c r="B90" s="386" t="s">
        <v>54</v>
      </c>
      <c r="C90" s="276" t="s">
        <v>133</v>
      </c>
      <c r="D90" s="315">
        <v>1957.1</v>
      </c>
      <c r="E90" s="315">
        <v>1965.0333333333335</v>
      </c>
      <c r="F90" s="316">
        <v>1945.416666666667</v>
      </c>
      <c r="G90" s="316">
        <v>1933.7333333333333</v>
      </c>
      <c r="H90" s="316">
        <v>1914.1166666666668</v>
      </c>
      <c r="I90" s="316">
        <v>1976.7166666666672</v>
      </c>
      <c r="J90" s="316">
        <v>1996.3333333333335</v>
      </c>
      <c r="K90" s="316">
        <v>2008.0166666666673</v>
      </c>
      <c r="L90" s="303">
        <v>1984.65</v>
      </c>
      <c r="M90" s="303">
        <v>1953.35</v>
      </c>
      <c r="N90" s="318">
        <v>17845200</v>
      </c>
      <c r="O90" s="319">
        <v>-1.2536658532763213E-3</v>
      </c>
    </row>
    <row r="91" spans="1:15" ht="15">
      <c r="A91" s="276">
        <v>81</v>
      </c>
      <c r="B91" s="386" t="s">
        <v>57</v>
      </c>
      <c r="C91" s="276" t="s">
        <v>134</v>
      </c>
      <c r="D91" s="315">
        <v>103.6</v>
      </c>
      <c r="E91" s="315">
        <v>102.86666666666667</v>
      </c>
      <c r="F91" s="316">
        <v>100.33333333333334</v>
      </c>
      <c r="G91" s="316">
        <v>97.066666666666663</v>
      </c>
      <c r="H91" s="316">
        <v>94.533333333333331</v>
      </c>
      <c r="I91" s="316">
        <v>106.13333333333335</v>
      </c>
      <c r="J91" s="316">
        <v>108.66666666666669</v>
      </c>
      <c r="K91" s="316">
        <v>111.93333333333337</v>
      </c>
      <c r="L91" s="303">
        <v>105.4</v>
      </c>
      <c r="M91" s="303">
        <v>99.6</v>
      </c>
      <c r="N91" s="318">
        <v>27373400</v>
      </c>
      <c r="O91" s="319">
        <v>0.10671140939597315</v>
      </c>
    </row>
    <row r="92" spans="1:15" ht="15">
      <c r="A92" s="276">
        <v>82</v>
      </c>
      <c r="B92" s="406" t="s">
        <v>39</v>
      </c>
      <c r="C92" s="524" t="s">
        <v>358</v>
      </c>
      <c r="D92" s="450">
        <v>2409.8000000000002</v>
      </c>
      <c r="E92" s="450">
        <v>2406.5666666666671</v>
      </c>
      <c r="F92" s="451">
        <v>2376.3333333333339</v>
      </c>
      <c r="G92" s="451">
        <v>2342.8666666666668</v>
      </c>
      <c r="H92" s="451">
        <v>2312.6333333333337</v>
      </c>
      <c r="I92" s="451">
        <v>2440.0333333333342</v>
      </c>
      <c r="J92" s="451">
        <v>2470.2666666666669</v>
      </c>
      <c r="K92" s="451">
        <v>2503.7333333333345</v>
      </c>
      <c r="L92" s="452">
        <v>2436.8000000000002</v>
      </c>
      <c r="M92" s="452">
        <v>2373.1</v>
      </c>
      <c r="N92" s="453">
        <v>154000</v>
      </c>
      <c r="O92" s="454">
        <v>0.49514563106796117</v>
      </c>
    </row>
    <row r="93" spans="1:15" ht="15">
      <c r="A93" s="276">
        <v>83</v>
      </c>
      <c r="B93" s="386" t="s">
        <v>57</v>
      </c>
      <c r="C93" s="276" t="s">
        <v>135</v>
      </c>
      <c r="D93" s="315">
        <v>432.55</v>
      </c>
      <c r="E93" s="315">
        <v>429.68333333333334</v>
      </c>
      <c r="F93" s="316">
        <v>415.86666666666667</v>
      </c>
      <c r="G93" s="316">
        <v>399.18333333333334</v>
      </c>
      <c r="H93" s="316">
        <v>385.36666666666667</v>
      </c>
      <c r="I93" s="316">
        <v>446.36666666666667</v>
      </c>
      <c r="J93" s="316">
        <v>460.18333333333339</v>
      </c>
      <c r="K93" s="316">
        <v>476.86666666666667</v>
      </c>
      <c r="L93" s="303">
        <v>443.5</v>
      </c>
      <c r="M93" s="303">
        <v>413</v>
      </c>
      <c r="N93" s="318">
        <v>7096000</v>
      </c>
      <c r="O93" s="319">
        <v>8.1048141377209018E-2</v>
      </c>
    </row>
    <row r="94" spans="1:15" ht="15">
      <c r="A94" s="276">
        <v>84</v>
      </c>
      <c r="B94" s="386" t="s">
        <v>64</v>
      </c>
      <c r="C94" s="276" t="s">
        <v>136</v>
      </c>
      <c r="D94" s="315">
        <v>1344.4</v>
      </c>
      <c r="E94" s="315">
        <v>1342.6000000000001</v>
      </c>
      <c r="F94" s="316">
        <v>1331.3000000000002</v>
      </c>
      <c r="G94" s="316">
        <v>1318.2</v>
      </c>
      <c r="H94" s="316">
        <v>1306.9000000000001</v>
      </c>
      <c r="I94" s="316">
        <v>1355.7000000000003</v>
      </c>
      <c r="J94" s="316">
        <v>1367</v>
      </c>
      <c r="K94" s="316">
        <v>1380.1000000000004</v>
      </c>
      <c r="L94" s="303">
        <v>1353.9</v>
      </c>
      <c r="M94" s="303">
        <v>1329.5</v>
      </c>
      <c r="N94" s="318">
        <v>13772400</v>
      </c>
      <c r="O94" s="319">
        <v>-8.3493362277698924E-5</v>
      </c>
    </row>
    <row r="95" spans="1:15" ht="15">
      <c r="A95" s="276">
        <v>85</v>
      </c>
      <c r="B95" s="386" t="s">
        <v>52</v>
      </c>
      <c r="C95" s="276" t="s">
        <v>137</v>
      </c>
      <c r="D95" s="315">
        <v>1024.8</v>
      </c>
      <c r="E95" s="315">
        <v>1017.7333333333332</v>
      </c>
      <c r="F95" s="316">
        <v>1002.0666666666664</v>
      </c>
      <c r="G95" s="316">
        <v>979.33333333333314</v>
      </c>
      <c r="H95" s="316">
        <v>963.66666666666629</v>
      </c>
      <c r="I95" s="316">
        <v>1040.4666666666665</v>
      </c>
      <c r="J95" s="316">
        <v>1056.1333333333332</v>
      </c>
      <c r="K95" s="316">
        <v>1078.8666666666666</v>
      </c>
      <c r="L95" s="303">
        <v>1033.4000000000001</v>
      </c>
      <c r="M95" s="303">
        <v>995</v>
      </c>
      <c r="N95" s="318">
        <v>7811500</v>
      </c>
      <c r="O95" s="319">
        <v>-6.8086026153679887E-3</v>
      </c>
    </row>
    <row r="96" spans="1:15" ht="15">
      <c r="A96" s="276">
        <v>86</v>
      </c>
      <c r="B96" s="386" t="s">
        <v>44</v>
      </c>
      <c r="C96" s="276" t="s">
        <v>138</v>
      </c>
      <c r="D96" s="315">
        <v>745.9</v>
      </c>
      <c r="E96" s="315">
        <v>748.31666666666661</v>
      </c>
      <c r="F96" s="316">
        <v>739.63333333333321</v>
      </c>
      <c r="G96" s="316">
        <v>733.36666666666656</v>
      </c>
      <c r="H96" s="316">
        <v>724.68333333333317</v>
      </c>
      <c r="I96" s="316">
        <v>754.58333333333326</v>
      </c>
      <c r="J96" s="316">
        <v>763.26666666666665</v>
      </c>
      <c r="K96" s="316">
        <v>769.5333333333333</v>
      </c>
      <c r="L96" s="303">
        <v>757</v>
      </c>
      <c r="M96" s="303">
        <v>742.05</v>
      </c>
      <c r="N96" s="318">
        <v>11785200</v>
      </c>
      <c r="O96" s="319">
        <v>1.7896009673518742E-2</v>
      </c>
    </row>
    <row r="97" spans="1:15" ht="15">
      <c r="A97" s="276">
        <v>87</v>
      </c>
      <c r="B97" s="386" t="s">
        <v>57</v>
      </c>
      <c r="C97" s="276" t="s">
        <v>139</v>
      </c>
      <c r="D97" s="315">
        <v>195.8</v>
      </c>
      <c r="E97" s="315">
        <v>194.9</v>
      </c>
      <c r="F97" s="316">
        <v>190.4</v>
      </c>
      <c r="G97" s="316">
        <v>185</v>
      </c>
      <c r="H97" s="316">
        <v>180.5</v>
      </c>
      <c r="I97" s="316">
        <v>200.3</v>
      </c>
      <c r="J97" s="316">
        <v>204.8</v>
      </c>
      <c r="K97" s="316">
        <v>210.20000000000002</v>
      </c>
      <c r="L97" s="303">
        <v>199.4</v>
      </c>
      <c r="M97" s="303">
        <v>189.5</v>
      </c>
      <c r="N97" s="318">
        <v>14612000</v>
      </c>
      <c r="O97" s="319">
        <v>7.662835249042145E-2</v>
      </c>
    </row>
    <row r="98" spans="1:15" ht="15">
      <c r="A98" s="276">
        <v>88</v>
      </c>
      <c r="B98" s="386" t="s">
        <v>57</v>
      </c>
      <c r="C98" s="276" t="s">
        <v>140</v>
      </c>
      <c r="D98" s="315">
        <v>177.6</v>
      </c>
      <c r="E98" s="315">
        <v>176.6</v>
      </c>
      <c r="F98" s="316">
        <v>174.54999999999998</v>
      </c>
      <c r="G98" s="316">
        <v>171.5</v>
      </c>
      <c r="H98" s="316">
        <v>169.45</v>
      </c>
      <c r="I98" s="316">
        <v>179.64999999999998</v>
      </c>
      <c r="J98" s="316">
        <v>181.7</v>
      </c>
      <c r="K98" s="316">
        <v>184.74999999999997</v>
      </c>
      <c r="L98" s="303">
        <v>178.65</v>
      </c>
      <c r="M98" s="303">
        <v>173.55</v>
      </c>
      <c r="N98" s="318">
        <v>18090000</v>
      </c>
      <c r="O98" s="319">
        <v>5.6042031523642732E-2</v>
      </c>
    </row>
    <row r="99" spans="1:15" ht="15">
      <c r="A99" s="276">
        <v>89</v>
      </c>
      <c r="B99" s="386" t="s">
        <v>50</v>
      </c>
      <c r="C99" s="276" t="s">
        <v>141</v>
      </c>
      <c r="D99" s="315">
        <v>419.05</v>
      </c>
      <c r="E99" s="315">
        <v>420.33333333333331</v>
      </c>
      <c r="F99" s="316">
        <v>416.76666666666665</v>
      </c>
      <c r="G99" s="316">
        <v>414.48333333333335</v>
      </c>
      <c r="H99" s="316">
        <v>410.91666666666669</v>
      </c>
      <c r="I99" s="316">
        <v>422.61666666666662</v>
      </c>
      <c r="J99" s="316">
        <v>426.18333333333334</v>
      </c>
      <c r="K99" s="316">
        <v>428.46666666666658</v>
      </c>
      <c r="L99" s="303">
        <v>423.9</v>
      </c>
      <c r="M99" s="303">
        <v>418.05</v>
      </c>
      <c r="N99" s="318">
        <v>9214000</v>
      </c>
      <c r="O99" s="319">
        <v>-8.1808396124865446E-3</v>
      </c>
    </row>
    <row r="100" spans="1:15" ht="15">
      <c r="A100" s="276">
        <v>90</v>
      </c>
      <c r="B100" s="386" t="s">
        <v>44</v>
      </c>
      <c r="C100" s="276" t="s">
        <v>142</v>
      </c>
      <c r="D100" s="315">
        <v>7605.8</v>
      </c>
      <c r="E100" s="315">
        <v>7646.2</v>
      </c>
      <c r="F100" s="316">
        <v>7551.5999999999995</v>
      </c>
      <c r="G100" s="316">
        <v>7497.4</v>
      </c>
      <c r="H100" s="316">
        <v>7402.7999999999993</v>
      </c>
      <c r="I100" s="316">
        <v>7700.4</v>
      </c>
      <c r="J100" s="316">
        <v>7795</v>
      </c>
      <c r="K100" s="316">
        <v>7849.2</v>
      </c>
      <c r="L100" s="303">
        <v>7740.8</v>
      </c>
      <c r="M100" s="303">
        <v>7592</v>
      </c>
      <c r="N100" s="318">
        <v>2542900</v>
      </c>
      <c r="O100" s="319">
        <v>3.4203676590206608E-2</v>
      </c>
    </row>
    <row r="101" spans="1:15" ht="15">
      <c r="A101" s="276">
        <v>91</v>
      </c>
      <c r="B101" s="386" t="s">
        <v>50</v>
      </c>
      <c r="C101" s="276" t="s">
        <v>143</v>
      </c>
      <c r="D101" s="315">
        <v>617.1</v>
      </c>
      <c r="E101" s="315">
        <v>609.01666666666665</v>
      </c>
      <c r="F101" s="316">
        <v>594.63333333333333</v>
      </c>
      <c r="G101" s="316">
        <v>572.16666666666663</v>
      </c>
      <c r="H101" s="316">
        <v>557.7833333333333</v>
      </c>
      <c r="I101" s="316">
        <v>631.48333333333335</v>
      </c>
      <c r="J101" s="316">
        <v>645.86666666666656</v>
      </c>
      <c r="K101" s="316">
        <v>668.33333333333337</v>
      </c>
      <c r="L101" s="303">
        <v>623.4</v>
      </c>
      <c r="M101" s="303">
        <v>586.54999999999995</v>
      </c>
      <c r="N101" s="318">
        <v>12036250</v>
      </c>
      <c r="O101" s="319">
        <v>9.246653051962786E-2</v>
      </c>
    </row>
    <row r="102" spans="1:15" ht="15">
      <c r="A102" s="276">
        <v>92</v>
      </c>
      <c r="B102" s="386" t="s">
        <v>57</v>
      </c>
      <c r="C102" s="276" t="s">
        <v>144</v>
      </c>
      <c r="D102" s="315">
        <v>728.15</v>
      </c>
      <c r="E102" s="315">
        <v>721.20000000000016</v>
      </c>
      <c r="F102" s="316">
        <v>706.40000000000032</v>
      </c>
      <c r="G102" s="316">
        <v>684.6500000000002</v>
      </c>
      <c r="H102" s="316">
        <v>669.85000000000036</v>
      </c>
      <c r="I102" s="316">
        <v>742.95000000000027</v>
      </c>
      <c r="J102" s="316">
        <v>757.75000000000023</v>
      </c>
      <c r="K102" s="316">
        <v>779.50000000000023</v>
      </c>
      <c r="L102" s="303">
        <v>736</v>
      </c>
      <c r="M102" s="303">
        <v>699.45</v>
      </c>
      <c r="N102" s="318">
        <v>6545500</v>
      </c>
      <c r="O102" s="319">
        <v>8.8648648648648645E-2</v>
      </c>
    </row>
    <row r="103" spans="1:15" ht="15">
      <c r="A103" s="276">
        <v>93</v>
      </c>
      <c r="B103" s="386" t="s">
        <v>73</v>
      </c>
      <c r="C103" s="276" t="s">
        <v>145</v>
      </c>
      <c r="D103" s="315">
        <v>1123.6500000000001</v>
      </c>
      <c r="E103" s="315">
        <v>1131.6166666666668</v>
      </c>
      <c r="F103" s="316">
        <v>1113.0333333333335</v>
      </c>
      <c r="G103" s="316">
        <v>1102.4166666666667</v>
      </c>
      <c r="H103" s="316">
        <v>1083.8333333333335</v>
      </c>
      <c r="I103" s="316">
        <v>1142.2333333333336</v>
      </c>
      <c r="J103" s="316">
        <v>1160.8166666666666</v>
      </c>
      <c r="K103" s="316">
        <v>1171.4333333333336</v>
      </c>
      <c r="L103" s="303">
        <v>1150.2</v>
      </c>
      <c r="M103" s="303">
        <v>1121</v>
      </c>
      <c r="N103" s="318">
        <v>1740000</v>
      </c>
      <c r="O103" s="319">
        <v>7.8869047619047616E-2</v>
      </c>
    </row>
    <row r="104" spans="1:15" ht="15">
      <c r="A104" s="276">
        <v>94</v>
      </c>
      <c r="B104" s="386" t="s">
        <v>107</v>
      </c>
      <c r="C104" s="276" t="s">
        <v>146</v>
      </c>
      <c r="D104" s="315">
        <v>1690.95</v>
      </c>
      <c r="E104" s="315">
        <v>1689.4166666666667</v>
      </c>
      <c r="F104" s="316">
        <v>1665.4333333333334</v>
      </c>
      <c r="G104" s="316">
        <v>1639.9166666666667</v>
      </c>
      <c r="H104" s="316">
        <v>1615.9333333333334</v>
      </c>
      <c r="I104" s="316">
        <v>1714.9333333333334</v>
      </c>
      <c r="J104" s="316">
        <v>1738.9166666666665</v>
      </c>
      <c r="K104" s="316">
        <v>1764.4333333333334</v>
      </c>
      <c r="L104" s="303">
        <v>1713.4</v>
      </c>
      <c r="M104" s="303">
        <v>1663.9</v>
      </c>
      <c r="N104" s="318">
        <v>1591200</v>
      </c>
      <c r="O104" s="319">
        <v>9.8288238542241849E-2</v>
      </c>
    </row>
    <row r="105" spans="1:15" ht="15">
      <c r="A105" s="276">
        <v>95</v>
      </c>
      <c r="B105" s="386" t="s">
        <v>44</v>
      </c>
      <c r="C105" s="276" t="s">
        <v>147</v>
      </c>
      <c r="D105" s="315">
        <v>168.5</v>
      </c>
      <c r="E105" s="315">
        <v>168.7</v>
      </c>
      <c r="F105" s="316">
        <v>166.49999999999997</v>
      </c>
      <c r="G105" s="316">
        <v>164.49999999999997</v>
      </c>
      <c r="H105" s="316">
        <v>162.29999999999995</v>
      </c>
      <c r="I105" s="316">
        <v>170.7</v>
      </c>
      <c r="J105" s="316">
        <v>172.90000000000003</v>
      </c>
      <c r="K105" s="316">
        <v>174.9</v>
      </c>
      <c r="L105" s="303">
        <v>170.9</v>
      </c>
      <c r="M105" s="303">
        <v>166.7</v>
      </c>
      <c r="N105" s="318">
        <v>26019000</v>
      </c>
      <c r="O105" s="319">
        <v>9.8404255319148939E-2</v>
      </c>
    </row>
    <row r="106" spans="1:15" ht="15">
      <c r="A106" s="276">
        <v>96</v>
      </c>
      <c r="B106" s="386" t="s">
        <v>44</v>
      </c>
      <c r="C106" s="276" t="s">
        <v>148</v>
      </c>
      <c r="D106" s="315">
        <v>77558.8</v>
      </c>
      <c r="E106" s="315">
        <v>78060.866666666654</v>
      </c>
      <c r="F106" s="316">
        <v>76797.983333333308</v>
      </c>
      <c r="G106" s="316">
        <v>76037.166666666657</v>
      </c>
      <c r="H106" s="316">
        <v>74774.283333333311</v>
      </c>
      <c r="I106" s="316">
        <v>78821.683333333305</v>
      </c>
      <c r="J106" s="316">
        <v>80084.566666666637</v>
      </c>
      <c r="K106" s="316">
        <v>80845.383333333302</v>
      </c>
      <c r="L106" s="303">
        <v>79323.75</v>
      </c>
      <c r="M106" s="303">
        <v>77300.05</v>
      </c>
      <c r="N106" s="318">
        <v>46300</v>
      </c>
      <c r="O106" s="319">
        <v>3.6852373726425319E-3</v>
      </c>
    </row>
    <row r="107" spans="1:15" ht="15">
      <c r="A107" s="276">
        <v>97</v>
      </c>
      <c r="B107" s="386" t="s">
        <v>57</v>
      </c>
      <c r="C107" s="276" t="s">
        <v>149</v>
      </c>
      <c r="D107" s="315">
        <v>1284.45</v>
      </c>
      <c r="E107" s="315">
        <v>1285.3</v>
      </c>
      <c r="F107" s="316">
        <v>1273.55</v>
      </c>
      <c r="G107" s="316">
        <v>1262.6500000000001</v>
      </c>
      <c r="H107" s="316">
        <v>1250.9000000000001</v>
      </c>
      <c r="I107" s="316">
        <v>1296.1999999999998</v>
      </c>
      <c r="J107" s="316">
        <v>1307.9499999999998</v>
      </c>
      <c r="K107" s="316">
        <v>1318.8499999999997</v>
      </c>
      <c r="L107" s="303">
        <v>1297.05</v>
      </c>
      <c r="M107" s="303">
        <v>1274.4000000000001</v>
      </c>
      <c r="N107" s="318">
        <v>4473000</v>
      </c>
      <c r="O107" s="319">
        <v>-1.6977089170924674E-2</v>
      </c>
    </row>
    <row r="108" spans="1:15" ht="15">
      <c r="A108" s="276">
        <v>98</v>
      </c>
      <c r="B108" s="386" t="s">
        <v>113</v>
      </c>
      <c r="C108" s="276" t="s">
        <v>150</v>
      </c>
      <c r="D108" s="315">
        <v>48.35</v>
      </c>
      <c r="E108" s="315">
        <v>48.466666666666669</v>
      </c>
      <c r="F108" s="316">
        <v>47.833333333333336</v>
      </c>
      <c r="G108" s="316">
        <v>47.31666666666667</v>
      </c>
      <c r="H108" s="316">
        <v>46.683333333333337</v>
      </c>
      <c r="I108" s="316">
        <v>48.983333333333334</v>
      </c>
      <c r="J108" s="316">
        <v>49.61666666666666</v>
      </c>
      <c r="K108" s="316">
        <v>50.133333333333333</v>
      </c>
      <c r="L108" s="303">
        <v>49.1</v>
      </c>
      <c r="M108" s="303">
        <v>47.95</v>
      </c>
      <c r="N108" s="318">
        <v>67422000</v>
      </c>
      <c r="O108" s="319">
        <v>1.432225063938619E-2</v>
      </c>
    </row>
    <row r="109" spans="1:15" ht="15">
      <c r="A109" s="276">
        <v>99</v>
      </c>
      <c r="B109" s="386" t="s">
        <v>39</v>
      </c>
      <c r="C109" s="276" t="s">
        <v>261</v>
      </c>
      <c r="D109" s="315">
        <v>5330.55</v>
      </c>
      <c r="E109" s="315">
        <v>5340.166666666667</v>
      </c>
      <c r="F109" s="316">
        <v>5250.3833333333341</v>
      </c>
      <c r="G109" s="316">
        <v>5170.2166666666672</v>
      </c>
      <c r="H109" s="316">
        <v>5080.4333333333343</v>
      </c>
      <c r="I109" s="316">
        <v>5420.3333333333339</v>
      </c>
      <c r="J109" s="316">
        <v>5510.1166666666668</v>
      </c>
      <c r="K109" s="316">
        <v>5590.2833333333338</v>
      </c>
      <c r="L109" s="303">
        <v>5429.95</v>
      </c>
      <c r="M109" s="303">
        <v>5260</v>
      </c>
      <c r="N109" s="318">
        <v>885500</v>
      </c>
      <c r="O109" s="319">
        <v>-2.3435346015991176E-2</v>
      </c>
    </row>
    <row r="110" spans="1:15" ht="15">
      <c r="A110" s="276">
        <v>100</v>
      </c>
      <c r="B110" s="386" t="s">
        <v>50</v>
      </c>
      <c r="C110" s="276" t="s">
        <v>153</v>
      </c>
      <c r="D110" s="315">
        <v>18218.400000000001</v>
      </c>
      <c r="E110" s="315">
        <v>18331.3</v>
      </c>
      <c r="F110" s="316">
        <v>18068.099999999999</v>
      </c>
      <c r="G110" s="316">
        <v>17917.8</v>
      </c>
      <c r="H110" s="316">
        <v>17654.599999999999</v>
      </c>
      <c r="I110" s="316">
        <v>18481.599999999999</v>
      </c>
      <c r="J110" s="316">
        <v>18744.800000000003</v>
      </c>
      <c r="K110" s="316">
        <v>18895.099999999999</v>
      </c>
      <c r="L110" s="303">
        <v>18594.5</v>
      </c>
      <c r="M110" s="303">
        <v>18181</v>
      </c>
      <c r="N110" s="318">
        <v>299500</v>
      </c>
      <c r="O110" s="319">
        <v>4.6653852874366589E-2</v>
      </c>
    </row>
    <row r="111" spans="1:15" ht="15">
      <c r="A111" s="276">
        <v>101</v>
      </c>
      <c r="B111" s="386" t="s">
        <v>113</v>
      </c>
      <c r="C111" s="276" t="s">
        <v>155</v>
      </c>
      <c r="D111" s="315">
        <v>128.44999999999999</v>
      </c>
      <c r="E111" s="315">
        <v>127.73333333333333</v>
      </c>
      <c r="F111" s="316">
        <v>126.21666666666667</v>
      </c>
      <c r="G111" s="316">
        <v>123.98333333333333</v>
      </c>
      <c r="H111" s="316">
        <v>122.46666666666667</v>
      </c>
      <c r="I111" s="316">
        <v>129.96666666666667</v>
      </c>
      <c r="J111" s="316">
        <v>131.48333333333335</v>
      </c>
      <c r="K111" s="316">
        <v>133.71666666666667</v>
      </c>
      <c r="L111" s="303">
        <v>129.25</v>
      </c>
      <c r="M111" s="303">
        <v>125.5</v>
      </c>
      <c r="N111" s="318">
        <v>42524900</v>
      </c>
      <c r="O111" s="319">
        <v>2.6524340934821283E-2</v>
      </c>
    </row>
    <row r="112" spans="1:15" ht="15">
      <c r="A112" s="276">
        <v>102</v>
      </c>
      <c r="B112" s="386" t="s">
        <v>42</v>
      </c>
      <c r="C112" s="276" t="s">
        <v>156</v>
      </c>
      <c r="D112" s="315">
        <v>97.55</v>
      </c>
      <c r="E112" s="315">
        <v>97.95</v>
      </c>
      <c r="F112" s="316">
        <v>96.9</v>
      </c>
      <c r="G112" s="316">
        <v>96.25</v>
      </c>
      <c r="H112" s="316">
        <v>95.2</v>
      </c>
      <c r="I112" s="316">
        <v>98.600000000000009</v>
      </c>
      <c r="J112" s="316">
        <v>99.649999999999991</v>
      </c>
      <c r="K112" s="316">
        <v>100.30000000000001</v>
      </c>
      <c r="L112" s="303">
        <v>99</v>
      </c>
      <c r="M112" s="303">
        <v>97.3</v>
      </c>
      <c r="N112" s="318">
        <v>65002800</v>
      </c>
      <c r="O112" s="319">
        <v>0.10013505691684353</v>
      </c>
    </row>
    <row r="113" spans="1:15" ht="15">
      <c r="A113" s="276">
        <v>103</v>
      </c>
      <c r="B113" s="386" t="s">
        <v>73</v>
      </c>
      <c r="C113" s="276" t="s">
        <v>158</v>
      </c>
      <c r="D113" s="315">
        <v>98.3</v>
      </c>
      <c r="E113" s="315">
        <v>98.366666666666674</v>
      </c>
      <c r="F113" s="316">
        <v>97.333333333333343</v>
      </c>
      <c r="G113" s="316">
        <v>96.366666666666674</v>
      </c>
      <c r="H113" s="316">
        <v>95.333333333333343</v>
      </c>
      <c r="I113" s="316">
        <v>99.333333333333343</v>
      </c>
      <c r="J113" s="316">
        <v>100.36666666666667</v>
      </c>
      <c r="K113" s="316">
        <v>101.33333333333334</v>
      </c>
      <c r="L113" s="303">
        <v>99.4</v>
      </c>
      <c r="M113" s="303">
        <v>97.4</v>
      </c>
      <c r="N113" s="318">
        <v>50327200</v>
      </c>
      <c r="O113" s="319">
        <v>-3.8257798705120659E-2</v>
      </c>
    </row>
    <row r="114" spans="1:15" ht="15">
      <c r="A114" s="276">
        <v>104</v>
      </c>
      <c r="B114" s="386" t="s">
        <v>79</v>
      </c>
      <c r="C114" s="276" t="s">
        <v>159</v>
      </c>
      <c r="D114" s="315">
        <v>28767.55</v>
      </c>
      <c r="E114" s="315">
        <v>28808.833333333332</v>
      </c>
      <c r="F114" s="316">
        <v>28582.066666666666</v>
      </c>
      <c r="G114" s="316">
        <v>28396.583333333332</v>
      </c>
      <c r="H114" s="316">
        <v>28169.816666666666</v>
      </c>
      <c r="I114" s="316">
        <v>28994.316666666666</v>
      </c>
      <c r="J114" s="316">
        <v>29221.083333333336</v>
      </c>
      <c r="K114" s="316">
        <v>29406.566666666666</v>
      </c>
      <c r="L114" s="303">
        <v>29035.599999999999</v>
      </c>
      <c r="M114" s="303">
        <v>28623.35</v>
      </c>
      <c r="N114" s="318">
        <v>69240</v>
      </c>
      <c r="O114" s="319">
        <v>4.8138056312443236E-2</v>
      </c>
    </row>
    <row r="115" spans="1:15" ht="15">
      <c r="A115" s="276">
        <v>105</v>
      </c>
      <c r="B115" s="386" t="s">
        <v>52</v>
      </c>
      <c r="C115" s="276" t="s">
        <v>160</v>
      </c>
      <c r="D115" s="315">
        <v>1505</v>
      </c>
      <c r="E115" s="315">
        <v>1487.5666666666666</v>
      </c>
      <c r="F115" s="316">
        <v>1450.4333333333332</v>
      </c>
      <c r="G115" s="316">
        <v>1395.8666666666666</v>
      </c>
      <c r="H115" s="316">
        <v>1358.7333333333331</v>
      </c>
      <c r="I115" s="316">
        <v>1542.1333333333332</v>
      </c>
      <c r="J115" s="316">
        <v>1579.2666666666664</v>
      </c>
      <c r="K115" s="316">
        <v>1633.8333333333333</v>
      </c>
      <c r="L115" s="303">
        <v>1524.7</v>
      </c>
      <c r="M115" s="303">
        <v>1433</v>
      </c>
      <c r="N115" s="318">
        <v>5207400</v>
      </c>
      <c r="O115" s="319">
        <v>0.17323420074349444</v>
      </c>
    </row>
    <row r="116" spans="1:15" ht="15">
      <c r="A116" s="276">
        <v>106</v>
      </c>
      <c r="B116" s="386" t="s">
        <v>73</v>
      </c>
      <c r="C116" s="276" t="s">
        <v>161</v>
      </c>
      <c r="D116" s="315">
        <v>261.3</v>
      </c>
      <c r="E116" s="315">
        <v>261.43333333333334</v>
      </c>
      <c r="F116" s="316">
        <v>257.9666666666667</v>
      </c>
      <c r="G116" s="316">
        <v>254.63333333333338</v>
      </c>
      <c r="H116" s="316">
        <v>251.16666666666674</v>
      </c>
      <c r="I116" s="316">
        <v>264.76666666666665</v>
      </c>
      <c r="J116" s="316">
        <v>268.23333333333323</v>
      </c>
      <c r="K116" s="316">
        <v>271.56666666666661</v>
      </c>
      <c r="L116" s="303">
        <v>264.89999999999998</v>
      </c>
      <c r="M116" s="303">
        <v>258.10000000000002</v>
      </c>
      <c r="N116" s="318">
        <v>16035000</v>
      </c>
      <c r="O116" s="319">
        <v>2.4731595092024539E-2</v>
      </c>
    </row>
    <row r="117" spans="1:15" ht="15">
      <c r="A117" s="276">
        <v>107</v>
      </c>
      <c r="B117" s="386" t="s">
        <v>57</v>
      </c>
      <c r="C117" s="276" t="s">
        <v>162</v>
      </c>
      <c r="D117" s="315">
        <v>120</v>
      </c>
      <c r="E117" s="315">
        <v>120.33333333333333</v>
      </c>
      <c r="F117" s="316">
        <v>118.96666666666665</v>
      </c>
      <c r="G117" s="316">
        <v>117.93333333333332</v>
      </c>
      <c r="H117" s="316">
        <v>116.56666666666665</v>
      </c>
      <c r="I117" s="316">
        <v>121.36666666666666</v>
      </c>
      <c r="J117" s="316">
        <v>122.73333333333333</v>
      </c>
      <c r="K117" s="316">
        <v>123.76666666666667</v>
      </c>
      <c r="L117" s="303">
        <v>121.7</v>
      </c>
      <c r="M117" s="303">
        <v>119.3</v>
      </c>
      <c r="N117" s="318">
        <v>27472200</v>
      </c>
      <c r="O117" s="319">
        <v>3.0225528946756567E-2</v>
      </c>
    </row>
    <row r="118" spans="1:15" ht="15">
      <c r="A118" s="276">
        <v>108</v>
      </c>
      <c r="B118" s="386" t="s">
        <v>50</v>
      </c>
      <c r="C118" s="276" t="s">
        <v>163</v>
      </c>
      <c r="D118" s="315">
        <v>1778.8</v>
      </c>
      <c r="E118" s="315">
        <v>1790.4499999999998</v>
      </c>
      <c r="F118" s="316">
        <v>1759.5499999999997</v>
      </c>
      <c r="G118" s="316">
        <v>1740.3</v>
      </c>
      <c r="H118" s="316">
        <v>1709.3999999999999</v>
      </c>
      <c r="I118" s="316">
        <v>1809.6999999999996</v>
      </c>
      <c r="J118" s="316">
        <v>1840.5999999999997</v>
      </c>
      <c r="K118" s="316">
        <v>1859.8499999999995</v>
      </c>
      <c r="L118" s="303">
        <v>1821.35</v>
      </c>
      <c r="M118" s="303">
        <v>1771.2</v>
      </c>
      <c r="N118" s="318">
        <v>2754500</v>
      </c>
      <c r="O118" s="319">
        <v>1.045487894350697E-2</v>
      </c>
    </row>
    <row r="119" spans="1:15" ht="15">
      <c r="A119" s="276">
        <v>109</v>
      </c>
      <c r="B119" s="386" t="s">
        <v>54</v>
      </c>
      <c r="C119" s="276" t="s">
        <v>164</v>
      </c>
      <c r="D119" s="315">
        <v>35.700000000000003</v>
      </c>
      <c r="E119" s="315">
        <v>35.783333333333339</v>
      </c>
      <c r="F119" s="316">
        <v>35.466666666666676</v>
      </c>
      <c r="G119" s="316">
        <v>35.233333333333334</v>
      </c>
      <c r="H119" s="316">
        <v>34.916666666666671</v>
      </c>
      <c r="I119" s="316">
        <v>36.01666666666668</v>
      </c>
      <c r="J119" s="316">
        <v>36.333333333333343</v>
      </c>
      <c r="K119" s="316">
        <v>36.566666666666684</v>
      </c>
      <c r="L119" s="303">
        <v>36.1</v>
      </c>
      <c r="M119" s="303">
        <v>35.549999999999997</v>
      </c>
      <c r="N119" s="318">
        <v>145392000</v>
      </c>
      <c r="O119" s="319">
        <v>4.2804682120725267E-2</v>
      </c>
    </row>
    <row r="120" spans="1:15" ht="15">
      <c r="A120" s="276">
        <v>110</v>
      </c>
      <c r="B120" s="386" t="s">
        <v>42</v>
      </c>
      <c r="C120" s="276" t="s">
        <v>165</v>
      </c>
      <c r="D120" s="315">
        <v>197.6</v>
      </c>
      <c r="E120" s="315">
        <v>198.78333333333333</v>
      </c>
      <c r="F120" s="316">
        <v>195.31666666666666</v>
      </c>
      <c r="G120" s="316">
        <v>193.03333333333333</v>
      </c>
      <c r="H120" s="316">
        <v>189.56666666666666</v>
      </c>
      <c r="I120" s="316">
        <v>201.06666666666666</v>
      </c>
      <c r="J120" s="316">
        <v>204.5333333333333</v>
      </c>
      <c r="K120" s="316">
        <v>206.81666666666666</v>
      </c>
      <c r="L120" s="303">
        <v>202.25</v>
      </c>
      <c r="M120" s="303">
        <v>196.5</v>
      </c>
      <c r="N120" s="318">
        <v>20968000</v>
      </c>
      <c r="O120" s="319">
        <v>-8.276465441819772E-2</v>
      </c>
    </row>
    <row r="121" spans="1:15" ht="15">
      <c r="A121" s="276">
        <v>111</v>
      </c>
      <c r="B121" s="386" t="s">
        <v>89</v>
      </c>
      <c r="C121" s="276" t="s">
        <v>166</v>
      </c>
      <c r="D121" s="315">
        <v>1416.4</v>
      </c>
      <c r="E121" s="315">
        <v>1398.7166666666665</v>
      </c>
      <c r="F121" s="316">
        <v>1367.6833333333329</v>
      </c>
      <c r="G121" s="316">
        <v>1318.9666666666665</v>
      </c>
      <c r="H121" s="316">
        <v>1287.9333333333329</v>
      </c>
      <c r="I121" s="316">
        <v>1447.4333333333329</v>
      </c>
      <c r="J121" s="316">
        <v>1478.4666666666662</v>
      </c>
      <c r="K121" s="316">
        <v>1527.1833333333329</v>
      </c>
      <c r="L121" s="303">
        <v>1429.75</v>
      </c>
      <c r="M121" s="303">
        <v>1350</v>
      </c>
      <c r="N121" s="318">
        <v>1782253</v>
      </c>
      <c r="O121" s="319">
        <v>4.3612964728312678E-2</v>
      </c>
    </row>
    <row r="122" spans="1:15" ht="15">
      <c r="A122" s="276">
        <v>112</v>
      </c>
      <c r="B122" s="386" t="s">
        <v>37</v>
      </c>
      <c r="C122" s="276" t="s">
        <v>167</v>
      </c>
      <c r="D122" s="315">
        <v>833.4</v>
      </c>
      <c r="E122" s="315">
        <v>826.36666666666667</v>
      </c>
      <c r="F122" s="316">
        <v>816.0333333333333</v>
      </c>
      <c r="G122" s="316">
        <v>798.66666666666663</v>
      </c>
      <c r="H122" s="316">
        <v>788.33333333333326</v>
      </c>
      <c r="I122" s="316">
        <v>843.73333333333335</v>
      </c>
      <c r="J122" s="316">
        <v>854.06666666666661</v>
      </c>
      <c r="K122" s="316">
        <v>871.43333333333339</v>
      </c>
      <c r="L122" s="303">
        <v>836.7</v>
      </c>
      <c r="M122" s="303">
        <v>809</v>
      </c>
      <c r="N122" s="318">
        <v>1687250</v>
      </c>
      <c r="O122" s="319">
        <v>-0.21042163882259349</v>
      </c>
    </row>
    <row r="123" spans="1:15" ht="15">
      <c r="A123" s="276">
        <v>113</v>
      </c>
      <c r="B123" s="386" t="s">
        <v>54</v>
      </c>
      <c r="C123" s="276" t="s">
        <v>168</v>
      </c>
      <c r="D123" s="315">
        <v>268.35000000000002</v>
      </c>
      <c r="E123" s="315">
        <v>267.63333333333333</v>
      </c>
      <c r="F123" s="316">
        <v>262.31666666666666</v>
      </c>
      <c r="G123" s="316">
        <v>256.28333333333336</v>
      </c>
      <c r="H123" s="316">
        <v>250.9666666666667</v>
      </c>
      <c r="I123" s="316">
        <v>273.66666666666663</v>
      </c>
      <c r="J123" s="316">
        <v>278.98333333333323</v>
      </c>
      <c r="K123" s="316">
        <v>285.01666666666659</v>
      </c>
      <c r="L123" s="303">
        <v>272.95</v>
      </c>
      <c r="M123" s="303">
        <v>261.60000000000002</v>
      </c>
      <c r="N123" s="318">
        <v>18377300</v>
      </c>
      <c r="O123" s="319">
        <v>-1.7328292375551355E-3</v>
      </c>
    </row>
    <row r="124" spans="1:15" ht="15">
      <c r="A124" s="276">
        <v>114</v>
      </c>
      <c r="B124" s="386" t="s">
        <v>42</v>
      </c>
      <c r="C124" s="276" t="s">
        <v>169</v>
      </c>
      <c r="D124" s="315">
        <v>143.80000000000001</v>
      </c>
      <c r="E124" s="315">
        <v>143.70000000000002</v>
      </c>
      <c r="F124" s="316">
        <v>142.20000000000005</v>
      </c>
      <c r="G124" s="316">
        <v>140.60000000000002</v>
      </c>
      <c r="H124" s="316">
        <v>139.10000000000005</v>
      </c>
      <c r="I124" s="316">
        <v>145.30000000000004</v>
      </c>
      <c r="J124" s="316">
        <v>146.79999999999998</v>
      </c>
      <c r="K124" s="316">
        <v>148.40000000000003</v>
      </c>
      <c r="L124" s="303">
        <v>145.19999999999999</v>
      </c>
      <c r="M124" s="303">
        <v>142.1</v>
      </c>
      <c r="N124" s="318">
        <v>14670000</v>
      </c>
      <c r="O124" s="319">
        <v>2.9473684210526315E-2</v>
      </c>
    </row>
    <row r="125" spans="1:15" ht="15">
      <c r="A125" s="276">
        <v>115</v>
      </c>
      <c r="B125" s="386" t="s">
        <v>73</v>
      </c>
      <c r="C125" s="276" t="s">
        <v>170</v>
      </c>
      <c r="D125" s="315">
        <v>1922.85</v>
      </c>
      <c r="E125" s="315">
        <v>1931.3</v>
      </c>
      <c r="F125" s="316">
        <v>1906.6</v>
      </c>
      <c r="G125" s="316">
        <v>1890.35</v>
      </c>
      <c r="H125" s="316">
        <v>1865.6499999999999</v>
      </c>
      <c r="I125" s="316">
        <v>1947.55</v>
      </c>
      <c r="J125" s="316">
        <v>1972.2500000000002</v>
      </c>
      <c r="K125" s="316">
        <v>1988.5</v>
      </c>
      <c r="L125" s="303">
        <v>1956</v>
      </c>
      <c r="M125" s="303">
        <v>1915.05</v>
      </c>
      <c r="N125" s="318">
        <v>37782750</v>
      </c>
      <c r="O125" s="319">
        <v>3.7802315520580117E-2</v>
      </c>
    </row>
    <row r="126" spans="1:15" ht="15">
      <c r="A126" s="276">
        <v>116</v>
      </c>
      <c r="B126" s="386" t="s">
        <v>113</v>
      </c>
      <c r="C126" s="276" t="s">
        <v>171</v>
      </c>
      <c r="D126" s="315">
        <v>78</v>
      </c>
      <c r="E126" s="315">
        <v>78</v>
      </c>
      <c r="F126" s="316">
        <v>77</v>
      </c>
      <c r="G126" s="316">
        <v>76</v>
      </c>
      <c r="H126" s="316">
        <v>75</v>
      </c>
      <c r="I126" s="316">
        <v>79</v>
      </c>
      <c r="J126" s="316">
        <v>80</v>
      </c>
      <c r="K126" s="316">
        <v>81</v>
      </c>
      <c r="L126" s="303">
        <v>79</v>
      </c>
      <c r="M126" s="303">
        <v>77</v>
      </c>
      <c r="N126" s="318">
        <v>98515000</v>
      </c>
      <c r="O126" s="319">
        <v>-3.2649253731343281E-2</v>
      </c>
    </row>
    <row r="127" spans="1:15" ht="15">
      <c r="A127" s="276">
        <v>117</v>
      </c>
      <c r="B127" s="406" t="s">
        <v>57</v>
      </c>
      <c r="C127" s="276" t="s">
        <v>280</v>
      </c>
      <c r="D127" s="315">
        <v>918</v>
      </c>
      <c r="E127" s="315">
        <v>915.96666666666658</v>
      </c>
      <c r="F127" s="316">
        <v>911.08333333333314</v>
      </c>
      <c r="G127" s="316">
        <v>904.16666666666652</v>
      </c>
      <c r="H127" s="316">
        <v>899.28333333333308</v>
      </c>
      <c r="I127" s="316">
        <v>922.88333333333321</v>
      </c>
      <c r="J127" s="316">
        <v>927.76666666666665</v>
      </c>
      <c r="K127" s="316">
        <v>934.68333333333328</v>
      </c>
      <c r="L127" s="303">
        <v>920.85</v>
      </c>
      <c r="M127" s="303">
        <v>909.05</v>
      </c>
      <c r="N127" s="318">
        <v>5805000</v>
      </c>
      <c r="O127" s="319">
        <v>2.8504793988079814E-3</v>
      </c>
    </row>
    <row r="128" spans="1:15" ht="15">
      <c r="A128" s="276">
        <v>118</v>
      </c>
      <c r="B128" s="386" t="s">
        <v>54</v>
      </c>
      <c r="C128" s="276" t="s">
        <v>172</v>
      </c>
      <c r="D128" s="315">
        <v>288.7</v>
      </c>
      <c r="E128" s="315">
        <v>289.75</v>
      </c>
      <c r="F128" s="316">
        <v>286.89999999999998</v>
      </c>
      <c r="G128" s="316">
        <v>285.09999999999997</v>
      </c>
      <c r="H128" s="316">
        <v>282.24999999999994</v>
      </c>
      <c r="I128" s="316">
        <v>291.55</v>
      </c>
      <c r="J128" s="316">
        <v>294.40000000000003</v>
      </c>
      <c r="K128" s="316">
        <v>296.20000000000005</v>
      </c>
      <c r="L128" s="303">
        <v>292.60000000000002</v>
      </c>
      <c r="M128" s="303">
        <v>287.95</v>
      </c>
      <c r="N128" s="318">
        <v>65934000</v>
      </c>
      <c r="O128" s="319">
        <v>-1.2890186391196946E-2</v>
      </c>
    </row>
    <row r="129" spans="1:15" ht="15">
      <c r="A129" s="276">
        <v>119</v>
      </c>
      <c r="B129" s="386" t="s">
        <v>37</v>
      </c>
      <c r="C129" s="276" t="s">
        <v>173</v>
      </c>
      <c r="D129" s="315">
        <v>25036.6</v>
      </c>
      <c r="E129" s="315">
        <v>25000.55</v>
      </c>
      <c r="F129" s="316">
        <v>24751.1</v>
      </c>
      <c r="G129" s="316">
        <v>24465.599999999999</v>
      </c>
      <c r="H129" s="316">
        <v>24216.149999999998</v>
      </c>
      <c r="I129" s="316">
        <v>25286.05</v>
      </c>
      <c r="J129" s="316">
        <v>25535.500000000004</v>
      </c>
      <c r="K129" s="316">
        <v>25821</v>
      </c>
      <c r="L129" s="303">
        <v>25250</v>
      </c>
      <c r="M129" s="303">
        <v>24715.05</v>
      </c>
      <c r="N129" s="318">
        <v>161000</v>
      </c>
      <c r="O129" s="319">
        <v>-1.3178057002758198E-2</v>
      </c>
    </row>
    <row r="130" spans="1:15" ht="15">
      <c r="A130" s="276">
        <v>120</v>
      </c>
      <c r="B130" s="386" t="s">
        <v>64</v>
      </c>
      <c r="C130" s="276" t="s">
        <v>174</v>
      </c>
      <c r="D130" s="315">
        <v>1633.4</v>
      </c>
      <c r="E130" s="315">
        <v>1639.4333333333334</v>
      </c>
      <c r="F130" s="316">
        <v>1614.9666666666667</v>
      </c>
      <c r="G130" s="316">
        <v>1596.5333333333333</v>
      </c>
      <c r="H130" s="316">
        <v>1572.0666666666666</v>
      </c>
      <c r="I130" s="316">
        <v>1657.8666666666668</v>
      </c>
      <c r="J130" s="316">
        <v>1682.3333333333335</v>
      </c>
      <c r="K130" s="316">
        <v>1700.7666666666669</v>
      </c>
      <c r="L130" s="303">
        <v>1663.9</v>
      </c>
      <c r="M130" s="303">
        <v>1621</v>
      </c>
      <c r="N130" s="318">
        <v>842050</v>
      </c>
      <c r="O130" s="319">
        <v>4.0081521739130432E-2</v>
      </c>
    </row>
    <row r="131" spans="1:15" ht="15">
      <c r="A131" s="276">
        <v>121</v>
      </c>
      <c r="B131" s="386" t="s">
        <v>79</v>
      </c>
      <c r="C131" s="276" t="s">
        <v>175</v>
      </c>
      <c r="D131" s="315">
        <v>5739.05</v>
      </c>
      <c r="E131" s="315">
        <v>5758.55</v>
      </c>
      <c r="F131" s="316">
        <v>5703</v>
      </c>
      <c r="G131" s="316">
        <v>5666.95</v>
      </c>
      <c r="H131" s="316">
        <v>5611.4</v>
      </c>
      <c r="I131" s="316">
        <v>5794.6</v>
      </c>
      <c r="J131" s="316">
        <v>5850.1500000000015</v>
      </c>
      <c r="K131" s="316">
        <v>5886.2000000000007</v>
      </c>
      <c r="L131" s="303">
        <v>5814.1</v>
      </c>
      <c r="M131" s="303">
        <v>5722.5</v>
      </c>
      <c r="N131" s="318">
        <v>340875</v>
      </c>
      <c r="O131" s="319">
        <v>-2.3280802292263609E-2</v>
      </c>
    </row>
    <row r="132" spans="1:15" ht="15">
      <c r="A132" s="276">
        <v>122</v>
      </c>
      <c r="B132" s="386" t="s">
        <v>57</v>
      </c>
      <c r="C132" s="276" t="s">
        <v>176</v>
      </c>
      <c r="D132" s="315">
        <v>1304.2</v>
      </c>
      <c r="E132" s="315">
        <v>1273.4166666666667</v>
      </c>
      <c r="F132" s="316">
        <v>1230.8333333333335</v>
      </c>
      <c r="G132" s="316">
        <v>1157.4666666666667</v>
      </c>
      <c r="H132" s="316">
        <v>1114.8833333333334</v>
      </c>
      <c r="I132" s="316">
        <v>1346.7833333333335</v>
      </c>
      <c r="J132" s="316">
        <v>1389.366666666667</v>
      </c>
      <c r="K132" s="316">
        <v>1462.7333333333336</v>
      </c>
      <c r="L132" s="303">
        <v>1316</v>
      </c>
      <c r="M132" s="303">
        <v>1200.05</v>
      </c>
      <c r="N132" s="318">
        <v>3860800</v>
      </c>
      <c r="O132" s="319">
        <v>7.3053642245877685E-3</v>
      </c>
    </row>
    <row r="133" spans="1:15" ht="15">
      <c r="A133" s="276">
        <v>123</v>
      </c>
      <c r="B133" s="386" t="s">
        <v>52</v>
      </c>
      <c r="C133" s="276" t="s">
        <v>178</v>
      </c>
      <c r="D133" s="315">
        <v>603.25</v>
      </c>
      <c r="E133" s="315">
        <v>603.75</v>
      </c>
      <c r="F133" s="316">
        <v>598.45000000000005</v>
      </c>
      <c r="G133" s="316">
        <v>593.65000000000009</v>
      </c>
      <c r="H133" s="316">
        <v>588.35000000000014</v>
      </c>
      <c r="I133" s="316">
        <v>608.54999999999995</v>
      </c>
      <c r="J133" s="316">
        <v>613.84999999999991</v>
      </c>
      <c r="K133" s="316">
        <v>618.64999999999986</v>
      </c>
      <c r="L133" s="303">
        <v>609.04999999999995</v>
      </c>
      <c r="M133" s="303">
        <v>598.95000000000005</v>
      </c>
      <c r="N133" s="318">
        <v>43967000</v>
      </c>
      <c r="O133" s="319">
        <v>-2.4775275545532512E-3</v>
      </c>
    </row>
    <row r="134" spans="1:15" ht="15">
      <c r="A134" s="276">
        <v>124</v>
      </c>
      <c r="B134" s="386" t="s">
        <v>89</v>
      </c>
      <c r="C134" s="276" t="s">
        <v>179</v>
      </c>
      <c r="D134" s="315">
        <v>519.54999999999995</v>
      </c>
      <c r="E134" s="315">
        <v>511.08333333333331</v>
      </c>
      <c r="F134" s="316">
        <v>497.71666666666658</v>
      </c>
      <c r="G134" s="316">
        <v>475.88333333333327</v>
      </c>
      <c r="H134" s="316">
        <v>462.51666666666654</v>
      </c>
      <c r="I134" s="316">
        <v>532.91666666666663</v>
      </c>
      <c r="J134" s="316">
        <v>546.2833333333333</v>
      </c>
      <c r="K134" s="316">
        <v>568.11666666666667</v>
      </c>
      <c r="L134" s="303">
        <v>524.45000000000005</v>
      </c>
      <c r="M134" s="303">
        <v>489.25</v>
      </c>
      <c r="N134" s="318">
        <v>11041500</v>
      </c>
      <c r="O134" s="319">
        <v>0.10492344641248874</v>
      </c>
    </row>
    <row r="135" spans="1:15" ht="15">
      <c r="A135" s="276">
        <v>125</v>
      </c>
      <c r="B135" s="386" t="s">
        <v>180</v>
      </c>
      <c r="C135" s="276" t="s">
        <v>181</v>
      </c>
      <c r="D135" s="315">
        <v>501.35</v>
      </c>
      <c r="E135" s="315">
        <v>501.4666666666667</v>
      </c>
      <c r="F135" s="316">
        <v>494.93333333333339</v>
      </c>
      <c r="G135" s="316">
        <v>488.51666666666671</v>
      </c>
      <c r="H135" s="316">
        <v>481.98333333333341</v>
      </c>
      <c r="I135" s="316">
        <v>507.88333333333338</v>
      </c>
      <c r="J135" s="316">
        <v>514.41666666666674</v>
      </c>
      <c r="K135" s="316">
        <v>520.83333333333337</v>
      </c>
      <c r="L135" s="303">
        <v>508</v>
      </c>
      <c r="M135" s="303">
        <v>495.05</v>
      </c>
      <c r="N135" s="318">
        <v>8436000</v>
      </c>
      <c r="O135" s="319">
        <v>0.19018058690744921</v>
      </c>
    </row>
    <row r="136" spans="1:15" ht="15">
      <c r="A136" s="276">
        <v>126</v>
      </c>
      <c r="B136" s="386" t="s">
        <v>39</v>
      </c>
      <c r="C136" s="276" t="s">
        <v>3464</v>
      </c>
      <c r="D136" s="315">
        <v>604.1</v>
      </c>
      <c r="E136" s="315">
        <v>605.96666666666658</v>
      </c>
      <c r="F136" s="316">
        <v>599.93333333333317</v>
      </c>
      <c r="G136" s="316">
        <v>595.76666666666654</v>
      </c>
      <c r="H136" s="316">
        <v>589.73333333333312</v>
      </c>
      <c r="I136" s="316">
        <v>610.13333333333321</v>
      </c>
      <c r="J136" s="316">
        <v>616.16666666666674</v>
      </c>
      <c r="K136" s="316">
        <v>620.33333333333326</v>
      </c>
      <c r="L136" s="303">
        <v>612</v>
      </c>
      <c r="M136" s="303">
        <v>601.79999999999995</v>
      </c>
      <c r="N136" s="318">
        <v>12721050</v>
      </c>
      <c r="O136" s="319">
        <v>8.8865096359743035E-3</v>
      </c>
    </row>
    <row r="137" spans="1:15" ht="15">
      <c r="A137" s="276">
        <v>127</v>
      </c>
      <c r="B137" s="386" t="s">
        <v>44</v>
      </c>
      <c r="C137" s="276" t="s">
        <v>183</v>
      </c>
      <c r="D137" s="315">
        <v>197.3</v>
      </c>
      <c r="E137" s="315">
        <v>198.28333333333333</v>
      </c>
      <c r="F137" s="316">
        <v>195.36666666666667</v>
      </c>
      <c r="G137" s="316">
        <v>193.43333333333334</v>
      </c>
      <c r="H137" s="316">
        <v>190.51666666666668</v>
      </c>
      <c r="I137" s="316">
        <v>200.21666666666667</v>
      </c>
      <c r="J137" s="316">
        <v>203.13333333333335</v>
      </c>
      <c r="K137" s="316">
        <v>205.06666666666666</v>
      </c>
      <c r="L137" s="303">
        <v>201.2</v>
      </c>
      <c r="M137" s="303">
        <v>196.35</v>
      </c>
      <c r="N137" s="318">
        <v>66422100</v>
      </c>
      <c r="O137" s="319">
        <v>0</v>
      </c>
    </row>
    <row r="138" spans="1:15" ht="15">
      <c r="A138" s="276">
        <v>128</v>
      </c>
      <c r="B138" s="386" t="s">
        <v>42</v>
      </c>
      <c r="C138" s="276" t="s">
        <v>185</v>
      </c>
      <c r="D138" s="315">
        <v>82.3</v>
      </c>
      <c r="E138" s="315">
        <v>82.633333333333326</v>
      </c>
      <c r="F138" s="316">
        <v>81.366666666666646</v>
      </c>
      <c r="G138" s="316">
        <v>80.433333333333323</v>
      </c>
      <c r="H138" s="316">
        <v>79.166666666666643</v>
      </c>
      <c r="I138" s="316">
        <v>83.566666666666649</v>
      </c>
      <c r="J138" s="316">
        <v>84.833333333333329</v>
      </c>
      <c r="K138" s="316">
        <v>85.766666666666652</v>
      </c>
      <c r="L138" s="303">
        <v>83.9</v>
      </c>
      <c r="M138" s="303">
        <v>81.7</v>
      </c>
      <c r="N138" s="318">
        <v>81432000</v>
      </c>
      <c r="O138" s="319">
        <v>2.1853294934778927E-2</v>
      </c>
    </row>
    <row r="139" spans="1:15" ht="15">
      <c r="A139" s="276">
        <v>129</v>
      </c>
      <c r="B139" s="386" t="s">
        <v>113</v>
      </c>
      <c r="C139" s="276" t="s">
        <v>186</v>
      </c>
      <c r="D139" s="315">
        <v>724.1</v>
      </c>
      <c r="E139" s="315">
        <v>717.5</v>
      </c>
      <c r="F139" s="316">
        <v>701.1</v>
      </c>
      <c r="G139" s="316">
        <v>678.1</v>
      </c>
      <c r="H139" s="316">
        <v>661.7</v>
      </c>
      <c r="I139" s="316">
        <v>740.5</v>
      </c>
      <c r="J139" s="316">
        <v>756.90000000000009</v>
      </c>
      <c r="K139" s="316">
        <v>779.9</v>
      </c>
      <c r="L139" s="303">
        <v>733.9</v>
      </c>
      <c r="M139" s="303">
        <v>694.5</v>
      </c>
      <c r="N139" s="318">
        <v>40012900</v>
      </c>
      <c r="O139" s="319">
        <v>7.5829600511929787E-2</v>
      </c>
    </row>
    <row r="140" spans="1:15" ht="15">
      <c r="A140" s="276">
        <v>130</v>
      </c>
      <c r="B140" s="386" t="s">
        <v>107</v>
      </c>
      <c r="C140" s="276" t="s">
        <v>187</v>
      </c>
      <c r="D140" s="315">
        <v>3043.15</v>
      </c>
      <c r="E140" s="315">
        <v>3042.7666666666664</v>
      </c>
      <c r="F140" s="316">
        <v>3008.083333333333</v>
      </c>
      <c r="G140" s="316">
        <v>2973.0166666666664</v>
      </c>
      <c r="H140" s="316">
        <v>2938.333333333333</v>
      </c>
      <c r="I140" s="316">
        <v>3077.833333333333</v>
      </c>
      <c r="J140" s="316">
        <v>3112.5166666666664</v>
      </c>
      <c r="K140" s="316">
        <v>3147.583333333333</v>
      </c>
      <c r="L140" s="303">
        <v>3077.45</v>
      </c>
      <c r="M140" s="303">
        <v>3007.7</v>
      </c>
      <c r="N140" s="318">
        <v>6382800</v>
      </c>
      <c r="O140" s="319">
        <v>0.12256634833535587</v>
      </c>
    </row>
    <row r="141" spans="1:15" ht="15">
      <c r="A141" s="276">
        <v>131</v>
      </c>
      <c r="B141" s="386" t="s">
        <v>107</v>
      </c>
      <c r="C141" s="276" t="s">
        <v>188</v>
      </c>
      <c r="D141" s="315">
        <v>996.95</v>
      </c>
      <c r="E141" s="315">
        <v>999.85</v>
      </c>
      <c r="F141" s="316">
        <v>987.85</v>
      </c>
      <c r="G141" s="316">
        <v>978.75</v>
      </c>
      <c r="H141" s="316">
        <v>966.75</v>
      </c>
      <c r="I141" s="316">
        <v>1008.95</v>
      </c>
      <c r="J141" s="316">
        <v>1020.95</v>
      </c>
      <c r="K141" s="316">
        <v>1030.0500000000002</v>
      </c>
      <c r="L141" s="303">
        <v>1011.85</v>
      </c>
      <c r="M141" s="303">
        <v>990.75</v>
      </c>
      <c r="N141" s="318">
        <v>11239200</v>
      </c>
      <c r="O141" s="319">
        <v>-2.3764853033145718E-2</v>
      </c>
    </row>
    <row r="142" spans="1:15" ht="15">
      <c r="A142" s="276">
        <v>132</v>
      </c>
      <c r="B142" s="386" t="s">
        <v>50</v>
      </c>
      <c r="C142" s="276" t="s">
        <v>189</v>
      </c>
      <c r="D142" s="315">
        <v>1550.95</v>
      </c>
      <c r="E142" s="315">
        <v>1556.1833333333334</v>
      </c>
      <c r="F142" s="316">
        <v>1537.7666666666669</v>
      </c>
      <c r="G142" s="316">
        <v>1524.5833333333335</v>
      </c>
      <c r="H142" s="316">
        <v>1506.166666666667</v>
      </c>
      <c r="I142" s="316">
        <v>1569.3666666666668</v>
      </c>
      <c r="J142" s="316">
        <v>1587.7833333333333</v>
      </c>
      <c r="K142" s="316">
        <v>1600.9666666666667</v>
      </c>
      <c r="L142" s="303">
        <v>1574.6</v>
      </c>
      <c r="M142" s="303">
        <v>1543</v>
      </c>
      <c r="N142" s="318">
        <v>6034500</v>
      </c>
      <c r="O142" s="319">
        <v>3.0877642536835361E-2</v>
      </c>
    </row>
    <row r="143" spans="1:15" ht="15">
      <c r="A143" s="276">
        <v>133</v>
      </c>
      <c r="B143" s="386" t="s">
        <v>52</v>
      </c>
      <c r="C143" s="276" t="s">
        <v>190</v>
      </c>
      <c r="D143" s="315">
        <v>2790.8</v>
      </c>
      <c r="E143" s="315">
        <v>2796.9833333333336</v>
      </c>
      <c r="F143" s="316">
        <v>2768.9666666666672</v>
      </c>
      <c r="G143" s="316">
        <v>2747.1333333333337</v>
      </c>
      <c r="H143" s="316">
        <v>2719.1166666666672</v>
      </c>
      <c r="I143" s="316">
        <v>2818.8166666666671</v>
      </c>
      <c r="J143" s="316">
        <v>2846.8333333333335</v>
      </c>
      <c r="K143" s="316">
        <v>2868.666666666667</v>
      </c>
      <c r="L143" s="303">
        <v>2825</v>
      </c>
      <c r="M143" s="303">
        <v>2775.15</v>
      </c>
      <c r="N143" s="318">
        <v>823750</v>
      </c>
      <c r="O143" s="319">
        <v>5.8464503694185675E-2</v>
      </c>
    </row>
    <row r="144" spans="1:15" ht="15">
      <c r="A144" s="276">
        <v>134</v>
      </c>
      <c r="B144" s="386" t="s">
        <v>42</v>
      </c>
      <c r="C144" s="276" t="s">
        <v>191</v>
      </c>
      <c r="D144" s="315">
        <v>333.95</v>
      </c>
      <c r="E144" s="315">
        <v>333.7166666666667</v>
      </c>
      <c r="F144" s="316">
        <v>331.43333333333339</v>
      </c>
      <c r="G144" s="316">
        <v>328.91666666666669</v>
      </c>
      <c r="H144" s="316">
        <v>326.63333333333338</v>
      </c>
      <c r="I144" s="316">
        <v>336.23333333333341</v>
      </c>
      <c r="J144" s="316">
        <v>338.51666666666671</v>
      </c>
      <c r="K144" s="316">
        <v>341.03333333333342</v>
      </c>
      <c r="L144" s="303">
        <v>336</v>
      </c>
      <c r="M144" s="303">
        <v>331.2</v>
      </c>
      <c r="N144" s="318">
        <v>3621000</v>
      </c>
      <c r="O144" s="319">
        <v>4.9958368026644462E-3</v>
      </c>
    </row>
    <row r="145" spans="1:15" ht="15">
      <c r="A145" s="276">
        <v>135</v>
      </c>
      <c r="B145" s="386" t="s">
        <v>44</v>
      </c>
      <c r="C145" s="276" t="s">
        <v>192</v>
      </c>
      <c r="D145" s="315">
        <v>501.75</v>
      </c>
      <c r="E145" s="315">
        <v>500.91666666666669</v>
      </c>
      <c r="F145" s="316">
        <v>493.13333333333338</v>
      </c>
      <c r="G145" s="316">
        <v>484.51666666666671</v>
      </c>
      <c r="H145" s="316">
        <v>476.73333333333341</v>
      </c>
      <c r="I145" s="316">
        <v>509.53333333333336</v>
      </c>
      <c r="J145" s="316">
        <v>517.31666666666661</v>
      </c>
      <c r="K145" s="316">
        <v>525.93333333333339</v>
      </c>
      <c r="L145" s="303">
        <v>508.7</v>
      </c>
      <c r="M145" s="303">
        <v>492.3</v>
      </c>
      <c r="N145" s="318">
        <v>4646600</v>
      </c>
      <c r="O145" s="319">
        <v>6.3782051282051277E-2</v>
      </c>
    </row>
    <row r="146" spans="1:15" ht="15">
      <c r="A146" s="276">
        <v>136</v>
      </c>
      <c r="B146" s="386" t="s">
        <v>50</v>
      </c>
      <c r="C146" s="276" t="s">
        <v>193</v>
      </c>
      <c r="D146" s="315">
        <v>1241.9000000000001</v>
      </c>
      <c r="E146" s="315">
        <v>1231.55</v>
      </c>
      <c r="F146" s="316">
        <v>1214.4499999999998</v>
      </c>
      <c r="G146" s="316">
        <v>1186.9999999999998</v>
      </c>
      <c r="H146" s="316">
        <v>1169.8999999999996</v>
      </c>
      <c r="I146" s="316">
        <v>1259</v>
      </c>
      <c r="J146" s="316">
        <v>1276.0999999999999</v>
      </c>
      <c r="K146" s="316">
        <v>1303.5500000000002</v>
      </c>
      <c r="L146" s="303">
        <v>1248.6500000000001</v>
      </c>
      <c r="M146" s="303">
        <v>1204.0999999999999</v>
      </c>
      <c r="N146" s="318">
        <v>1767500</v>
      </c>
      <c r="O146" s="319">
        <v>0.10551663747810858</v>
      </c>
    </row>
    <row r="147" spans="1:15" ht="15">
      <c r="A147" s="276">
        <v>137</v>
      </c>
      <c r="B147" s="386" t="s">
        <v>37</v>
      </c>
      <c r="C147" s="276" t="s">
        <v>195</v>
      </c>
      <c r="D147" s="315">
        <v>5428.4</v>
      </c>
      <c r="E147" s="315">
        <v>5462</v>
      </c>
      <c r="F147" s="316">
        <v>5383.55</v>
      </c>
      <c r="G147" s="316">
        <v>5338.7</v>
      </c>
      <c r="H147" s="316">
        <v>5260.25</v>
      </c>
      <c r="I147" s="316">
        <v>5506.85</v>
      </c>
      <c r="J147" s="316">
        <v>5585.3000000000011</v>
      </c>
      <c r="K147" s="316">
        <v>5630.1500000000005</v>
      </c>
      <c r="L147" s="303">
        <v>5540.45</v>
      </c>
      <c r="M147" s="303">
        <v>5417.15</v>
      </c>
      <c r="N147" s="318">
        <v>1481600</v>
      </c>
      <c r="O147" s="319">
        <v>1.9823788546255508E-2</v>
      </c>
    </row>
    <row r="148" spans="1:15" ht="15">
      <c r="A148" s="276">
        <v>138</v>
      </c>
      <c r="B148" s="386" t="s">
        <v>180</v>
      </c>
      <c r="C148" s="276" t="s">
        <v>197</v>
      </c>
      <c r="D148" s="315">
        <v>483.55</v>
      </c>
      <c r="E148" s="315">
        <v>482.9666666666667</v>
      </c>
      <c r="F148" s="316">
        <v>477.08333333333337</v>
      </c>
      <c r="G148" s="316">
        <v>470.61666666666667</v>
      </c>
      <c r="H148" s="316">
        <v>464.73333333333335</v>
      </c>
      <c r="I148" s="316">
        <v>489.43333333333339</v>
      </c>
      <c r="J148" s="316">
        <v>495.31666666666672</v>
      </c>
      <c r="K148" s="316">
        <v>501.78333333333342</v>
      </c>
      <c r="L148" s="303">
        <v>488.85</v>
      </c>
      <c r="M148" s="303">
        <v>476.5</v>
      </c>
      <c r="N148" s="318">
        <v>19151600</v>
      </c>
      <c r="O148" s="319">
        <v>-2.302587024244887E-3</v>
      </c>
    </row>
    <row r="149" spans="1:15" ht="15">
      <c r="A149" s="276">
        <v>139</v>
      </c>
      <c r="B149" s="386" t="s">
        <v>113</v>
      </c>
      <c r="C149" s="276" t="s">
        <v>198</v>
      </c>
      <c r="D149" s="315">
        <v>186.1</v>
      </c>
      <c r="E149" s="315">
        <v>185.33333333333334</v>
      </c>
      <c r="F149" s="316">
        <v>182.7166666666667</v>
      </c>
      <c r="G149" s="316">
        <v>179.33333333333334</v>
      </c>
      <c r="H149" s="316">
        <v>176.7166666666667</v>
      </c>
      <c r="I149" s="316">
        <v>188.7166666666667</v>
      </c>
      <c r="J149" s="316">
        <v>191.33333333333331</v>
      </c>
      <c r="K149" s="316">
        <v>194.7166666666667</v>
      </c>
      <c r="L149" s="303">
        <v>187.95</v>
      </c>
      <c r="M149" s="303">
        <v>181.95</v>
      </c>
      <c r="N149" s="318">
        <v>72763200</v>
      </c>
      <c r="O149" s="319">
        <v>-2.4844204403822186E-2</v>
      </c>
    </row>
    <row r="150" spans="1:15" ht="15">
      <c r="A150" s="276">
        <v>140</v>
      </c>
      <c r="B150" s="386" t="s">
        <v>64</v>
      </c>
      <c r="C150" s="276" t="s">
        <v>199</v>
      </c>
      <c r="D150" s="315">
        <v>881.7</v>
      </c>
      <c r="E150" s="315">
        <v>880.1</v>
      </c>
      <c r="F150" s="316">
        <v>872.2</v>
      </c>
      <c r="G150" s="316">
        <v>862.7</v>
      </c>
      <c r="H150" s="316">
        <v>854.80000000000007</v>
      </c>
      <c r="I150" s="316">
        <v>889.6</v>
      </c>
      <c r="J150" s="316">
        <v>897.49999999999989</v>
      </c>
      <c r="K150" s="316">
        <v>907</v>
      </c>
      <c r="L150" s="303">
        <v>888</v>
      </c>
      <c r="M150" s="303">
        <v>870.6</v>
      </c>
      <c r="N150" s="318">
        <v>1827000</v>
      </c>
      <c r="O150" s="319">
        <v>3.2786885245901641E-2</v>
      </c>
    </row>
    <row r="151" spans="1:15" ht="15">
      <c r="A151" s="276">
        <v>141</v>
      </c>
      <c r="B151" s="386" t="s">
        <v>107</v>
      </c>
      <c r="C151" s="276" t="s">
        <v>200</v>
      </c>
      <c r="D151" s="315">
        <v>407.95</v>
      </c>
      <c r="E151" s="315">
        <v>408.81666666666661</v>
      </c>
      <c r="F151" s="316">
        <v>403.73333333333323</v>
      </c>
      <c r="G151" s="316">
        <v>399.51666666666665</v>
      </c>
      <c r="H151" s="316">
        <v>394.43333333333328</v>
      </c>
      <c r="I151" s="316">
        <v>413.03333333333319</v>
      </c>
      <c r="J151" s="316">
        <v>418.11666666666656</v>
      </c>
      <c r="K151" s="316">
        <v>422.33333333333314</v>
      </c>
      <c r="L151" s="303">
        <v>413.9</v>
      </c>
      <c r="M151" s="303">
        <v>404.6</v>
      </c>
      <c r="N151" s="318">
        <v>34566400</v>
      </c>
      <c r="O151" s="319">
        <v>1.9922575771881786E-2</v>
      </c>
    </row>
    <row r="152" spans="1:15" ht="15">
      <c r="A152" s="276">
        <v>142</v>
      </c>
      <c r="B152" s="386" t="s">
        <v>89</v>
      </c>
      <c r="C152" s="276" t="s">
        <v>202</v>
      </c>
      <c r="D152" s="315">
        <v>220.2</v>
      </c>
      <c r="E152" s="315">
        <v>221.45000000000002</v>
      </c>
      <c r="F152" s="316">
        <v>217.50000000000003</v>
      </c>
      <c r="G152" s="316">
        <v>214.8</v>
      </c>
      <c r="H152" s="316">
        <v>210.85000000000002</v>
      </c>
      <c r="I152" s="316">
        <v>224.15000000000003</v>
      </c>
      <c r="J152" s="316">
        <v>228.10000000000002</v>
      </c>
      <c r="K152" s="316">
        <v>230.80000000000004</v>
      </c>
      <c r="L152" s="303">
        <v>225.4</v>
      </c>
      <c r="M152" s="303">
        <v>218.75</v>
      </c>
      <c r="N152" s="318">
        <v>30792000</v>
      </c>
      <c r="O152" s="319">
        <v>2.8044871794871796E-2</v>
      </c>
    </row>
    <row r="153" spans="1:15">
      <c r="A153" s="276">
        <v>143</v>
      </c>
      <c r="B153" s="295"/>
      <c r="C153" s="295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</row>
    <row r="155" spans="1:15">
      <c r="A155" s="276">
        <v>145</v>
      </c>
      <c r="B155" s="295"/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5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295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C158" s="291"/>
      <c r="D158" s="291"/>
      <c r="E158" s="291"/>
      <c r="F158" s="290"/>
      <c r="G158" s="290"/>
      <c r="H158" s="290"/>
      <c r="I158" s="290"/>
      <c r="J158" s="290"/>
      <c r="K158" s="290"/>
      <c r="L158" s="290"/>
      <c r="M158" s="290"/>
    </row>
    <row r="159" spans="1:15">
      <c r="A159" s="276"/>
      <c r="B159" s="299"/>
      <c r="C159" s="291"/>
      <c r="D159" s="291"/>
      <c r="E159" s="291"/>
      <c r="F159" s="290"/>
      <c r="G159" s="290"/>
      <c r="H159" s="290"/>
      <c r="I159" s="290"/>
      <c r="J159" s="290"/>
      <c r="K159" s="290"/>
      <c r="L159" s="290"/>
      <c r="M159" s="290"/>
    </row>
    <row r="160" spans="1:15">
      <c r="A160" s="276"/>
      <c r="B160" s="320"/>
      <c r="C160" s="291"/>
      <c r="D160" s="291"/>
      <c r="E160" s="291"/>
      <c r="F160" s="290"/>
      <c r="G160" s="290"/>
      <c r="H160" s="290"/>
      <c r="I160" s="290"/>
      <c r="J160" s="290"/>
      <c r="K160" s="290"/>
      <c r="L160" s="290"/>
      <c r="M160" s="290"/>
    </row>
    <row r="161" spans="1:13">
      <c r="A161" s="276"/>
      <c r="B161" s="320"/>
      <c r="D161" s="320"/>
      <c r="E161" s="320"/>
      <c r="F161" s="322"/>
      <c r="G161" s="322"/>
      <c r="H161" s="290"/>
      <c r="I161" s="322"/>
      <c r="J161" s="322"/>
      <c r="K161" s="322"/>
      <c r="L161" s="322"/>
      <c r="M161" s="322"/>
    </row>
    <row r="162" spans="1:13">
      <c r="A162" s="276"/>
      <c r="B162" s="320"/>
      <c r="D162" s="320"/>
      <c r="E162" s="320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B166" s="321"/>
      <c r="D166" s="321"/>
      <c r="E166" s="321"/>
      <c r="F166" s="322"/>
      <c r="G166" s="322"/>
      <c r="H166" s="322"/>
      <c r="I166" s="322"/>
      <c r="J166" s="322"/>
      <c r="K166" s="322"/>
      <c r="L166" s="322"/>
      <c r="M166" s="322"/>
    </row>
    <row r="167" spans="1:13">
      <c r="A167" s="289"/>
      <c r="B167" s="321"/>
      <c r="D167" s="321"/>
      <c r="E167" s="321"/>
      <c r="F167" s="322"/>
      <c r="G167" s="322"/>
      <c r="H167" s="322"/>
      <c r="I167" s="322"/>
      <c r="J167" s="322"/>
      <c r="K167" s="322"/>
      <c r="L167" s="322"/>
      <c r="M167" s="322"/>
    </row>
    <row r="168" spans="1:13">
      <c r="A168" s="289"/>
      <c r="B168" s="321"/>
      <c r="D168" s="321"/>
      <c r="E168" s="321"/>
      <c r="F168" s="322"/>
      <c r="G168" s="322"/>
      <c r="H168" s="322"/>
      <c r="I168" s="322"/>
      <c r="J168" s="322"/>
      <c r="K168" s="322"/>
      <c r="L168" s="322"/>
      <c r="M168" s="322"/>
    </row>
    <row r="169" spans="1:13">
      <c r="H169" s="322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O15" sqref="O1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44204</v>
      </c>
    </row>
    <row r="7" spans="1:15">
      <c r="A7"/>
    </row>
    <row r="8" spans="1:15" ht="28.5" customHeight="1">
      <c r="A8" s="559" t="s">
        <v>16</v>
      </c>
      <c r="B8" s="560" t="s">
        <v>18</v>
      </c>
      <c r="C8" s="558" t="s">
        <v>19</v>
      </c>
      <c r="D8" s="558" t="s">
        <v>20</v>
      </c>
      <c r="E8" s="558" t="s">
        <v>21</v>
      </c>
      <c r="F8" s="558"/>
      <c r="G8" s="558"/>
      <c r="H8" s="558" t="s">
        <v>22</v>
      </c>
      <c r="I8" s="558"/>
      <c r="J8" s="558"/>
      <c r="K8" s="273"/>
      <c r="L8" s="281"/>
      <c r="M8" s="281"/>
    </row>
    <row r="9" spans="1:15" ht="36" customHeight="1">
      <c r="A9" s="554"/>
      <c r="B9" s="556"/>
      <c r="C9" s="561" t="s">
        <v>23</v>
      </c>
      <c r="D9" s="561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14137.35</v>
      </c>
      <c r="D10" s="302">
        <v>14172.233333333332</v>
      </c>
      <c r="E10" s="302">
        <v>14088.216666666664</v>
      </c>
      <c r="F10" s="302">
        <v>14039.083333333332</v>
      </c>
      <c r="G10" s="302">
        <v>13955.066666666664</v>
      </c>
      <c r="H10" s="302">
        <v>14221.366666666663</v>
      </c>
      <c r="I10" s="302">
        <v>14305.38333333333</v>
      </c>
      <c r="J10" s="302">
        <v>14354.516666666663</v>
      </c>
      <c r="K10" s="301">
        <v>14256.25</v>
      </c>
      <c r="L10" s="301">
        <v>14123.1</v>
      </c>
      <c r="M10" s="306"/>
    </row>
    <row r="11" spans="1:15">
      <c r="A11" s="300">
        <v>2</v>
      </c>
      <c r="B11" s="276" t="s">
        <v>220</v>
      </c>
      <c r="C11" s="303">
        <v>31956</v>
      </c>
      <c r="D11" s="278">
        <v>32014.966666666664</v>
      </c>
      <c r="E11" s="278">
        <v>31852.533333333326</v>
      </c>
      <c r="F11" s="278">
        <v>31749.066666666662</v>
      </c>
      <c r="G11" s="278">
        <v>31586.633333333324</v>
      </c>
      <c r="H11" s="278">
        <v>32118.433333333327</v>
      </c>
      <c r="I11" s="278">
        <v>32280.866666666669</v>
      </c>
      <c r="J11" s="278">
        <v>32384.333333333328</v>
      </c>
      <c r="K11" s="303">
        <v>32177.4</v>
      </c>
      <c r="L11" s="303">
        <v>31911.5</v>
      </c>
      <c r="M11" s="306"/>
    </row>
    <row r="12" spans="1:15">
      <c r="A12" s="300">
        <v>3</v>
      </c>
      <c r="B12" s="284" t="s">
        <v>221</v>
      </c>
      <c r="C12" s="303">
        <v>1687.75</v>
      </c>
      <c r="D12" s="278">
        <v>1692.0166666666667</v>
      </c>
      <c r="E12" s="278">
        <v>1680.3833333333332</v>
      </c>
      <c r="F12" s="278">
        <v>1673.0166666666667</v>
      </c>
      <c r="G12" s="278">
        <v>1661.3833333333332</v>
      </c>
      <c r="H12" s="278">
        <v>1699.3833333333332</v>
      </c>
      <c r="I12" s="278">
        <v>1711.0166666666669</v>
      </c>
      <c r="J12" s="278">
        <v>1718.3833333333332</v>
      </c>
      <c r="K12" s="303">
        <v>1703.65</v>
      </c>
      <c r="L12" s="303">
        <v>1684.65</v>
      </c>
      <c r="M12" s="306"/>
    </row>
    <row r="13" spans="1:15">
      <c r="A13" s="300">
        <v>4</v>
      </c>
      <c r="B13" s="276" t="s">
        <v>222</v>
      </c>
      <c r="C13" s="303">
        <v>3767.1</v>
      </c>
      <c r="D13" s="278">
        <v>3771</v>
      </c>
      <c r="E13" s="278">
        <v>3750.6</v>
      </c>
      <c r="F13" s="278">
        <v>3734.1</v>
      </c>
      <c r="G13" s="278">
        <v>3713.7</v>
      </c>
      <c r="H13" s="278">
        <v>3787.5</v>
      </c>
      <c r="I13" s="278">
        <v>3807.8999999999996</v>
      </c>
      <c r="J13" s="278">
        <v>3824.4</v>
      </c>
      <c r="K13" s="303">
        <v>3791.4</v>
      </c>
      <c r="L13" s="303">
        <v>3754.5</v>
      </c>
      <c r="M13" s="306"/>
    </row>
    <row r="14" spans="1:15">
      <c r="A14" s="300">
        <v>5</v>
      </c>
      <c r="B14" s="276" t="s">
        <v>223</v>
      </c>
      <c r="C14" s="303">
        <v>25251.200000000001</v>
      </c>
      <c r="D14" s="278">
        <v>25361.8</v>
      </c>
      <c r="E14" s="278">
        <v>25021.3</v>
      </c>
      <c r="F14" s="278">
        <v>24791.4</v>
      </c>
      <c r="G14" s="278">
        <v>24450.9</v>
      </c>
      <c r="H14" s="278">
        <v>25591.699999999997</v>
      </c>
      <c r="I14" s="278">
        <v>25932.199999999997</v>
      </c>
      <c r="J14" s="278">
        <v>26162.099999999995</v>
      </c>
      <c r="K14" s="303">
        <v>25702.3</v>
      </c>
      <c r="L14" s="303">
        <v>25131.9</v>
      </c>
      <c r="M14" s="306"/>
    </row>
    <row r="15" spans="1:15">
      <c r="A15" s="300">
        <v>6</v>
      </c>
      <c r="B15" s="276" t="s">
        <v>224</v>
      </c>
      <c r="C15" s="303">
        <v>2908.55</v>
      </c>
      <c r="D15" s="278">
        <v>2914.6166666666668</v>
      </c>
      <c r="E15" s="278">
        <v>2898.0833333333335</v>
      </c>
      <c r="F15" s="278">
        <v>2887.6166666666668</v>
      </c>
      <c r="G15" s="278">
        <v>2871.0833333333335</v>
      </c>
      <c r="H15" s="278">
        <v>2925.0833333333335</v>
      </c>
      <c r="I15" s="278">
        <v>2941.6166666666663</v>
      </c>
      <c r="J15" s="278">
        <v>2952.0833333333335</v>
      </c>
      <c r="K15" s="303">
        <v>2931.15</v>
      </c>
      <c r="L15" s="303">
        <v>2904.15</v>
      </c>
      <c r="M15" s="306"/>
    </row>
    <row r="16" spans="1:15">
      <c r="A16" s="300">
        <v>7</v>
      </c>
      <c r="B16" s="276" t="s">
        <v>225</v>
      </c>
      <c r="C16" s="303">
        <v>6320.7</v>
      </c>
      <c r="D16" s="278">
        <v>6307.7333333333336</v>
      </c>
      <c r="E16" s="278">
        <v>6257.9666666666672</v>
      </c>
      <c r="F16" s="278">
        <v>6195.2333333333336</v>
      </c>
      <c r="G16" s="278">
        <v>6145.4666666666672</v>
      </c>
      <c r="H16" s="278">
        <v>6370.4666666666672</v>
      </c>
      <c r="I16" s="278">
        <v>6420.2333333333336</v>
      </c>
      <c r="J16" s="278">
        <v>6482.9666666666672</v>
      </c>
      <c r="K16" s="303">
        <v>6357.5</v>
      </c>
      <c r="L16" s="303">
        <v>6245</v>
      </c>
      <c r="M16" s="306"/>
    </row>
    <row r="17" spans="1:13">
      <c r="A17" s="300">
        <v>8</v>
      </c>
      <c r="B17" s="276" t="s">
        <v>802</v>
      </c>
      <c r="C17" s="276">
        <v>1279.8</v>
      </c>
      <c r="D17" s="278">
        <v>1289.4333333333334</v>
      </c>
      <c r="E17" s="278">
        <v>1265.3666666666668</v>
      </c>
      <c r="F17" s="278">
        <v>1250.9333333333334</v>
      </c>
      <c r="G17" s="278">
        <v>1226.8666666666668</v>
      </c>
      <c r="H17" s="278">
        <v>1303.8666666666668</v>
      </c>
      <c r="I17" s="278">
        <v>1327.9333333333334</v>
      </c>
      <c r="J17" s="278">
        <v>1342.3666666666668</v>
      </c>
      <c r="K17" s="276">
        <v>1313.5</v>
      </c>
      <c r="L17" s="276">
        <v>1275</v>
      </c>
      <c r="M17" s="276">
        <v>2.4940199999999999</v>
      </c>
    </row>
    <row r="18" spans="1:13">
      <c r="A18" s="300">
        <v>9</v>
      </c>
      <c r="B18" s="276" t="s">
        <v>295</v>
      </c>
      <c r="C18" s="276">
        <v>15435.95</v>
      </c>
      <c r="D18" s="278">
        <v>15511.983333333332</v>
      </c>
      <c r="E18" s="278">
        <v>15323.966666666664</v>
      </c>
      <c r="F18" s="278">
        <v>15211.983333333332</v>
      </c>
      <c r="G18" s="278">
        <v>15023.966666666664</v>
      </c>
      <c r="H18" s="278">
        <v>15623.966666666664</v>
      </c>
      <c r="I18" s="278">
        <v>15811.98333333333</v>
      </c>
      <c r="J18" s="278">
        <v>15923.966666666664</v>
      </c>
      <c r="K18" s="276">
        <v>15700</v>
      </c>
      <c r="L18" s="276">
        <v>15400</v>
      </c>
      <c r="M18" s="276">
        <v>0.1963</v>
      </c>
    </row>
    <row r="19" spans="1:13">
      <c r="A19" s="300">
        <v>10</v>
      </c>
      <c r="B19" s="276" t="s">
        <v>227</v>
      </c>
      <c r="C19" s="276">
        <v>92.9</v>
      </c>
      <c r="D19" s="278">
        <v>91.649999999999991</v>
      </c>
      <c r="E19" s="278">
        <v>89.799999999999983</v>
      </c>
      <c r="F19" s="278">
        <v>86.699999999999989</v>
      </c>
      <c r="G19" s="278">
        <v>84.84999999999998</v>
      </c>
      <c r="H19" s="278">
        <v>94.749999999999986</v>
      </c>
      <c r="I19" s="278">
        <v>96.59999999999998</v>
      </c>
      <c r="J19" s="278">
        <v>99.699999999999989</v>
      </c>
      <c r="K19" s="276">
        <v>93.5</v>
      </c>
      <c r="L19" s="276">
        <v>88.55</v>
      </c>
      <c r="M19" s="276">
        <v>71.242760000000004</v>
      </c>
    </row>
    <row r="20" spans="1:13">
      <c r="A20" s="300">
        <v>11</v>
      </c>
      <c r="B20" s="276" t="s">
        <v>228</v>
      </c>
      <c r="C20" s="276">
        <v>168.35</v>
      </c>
      <c r="D20" s="278">
        <v>168.06666666666663</v>
      </c>
      <c r="E20" s="278">
        <v>165.93333333333328</v>
      </c>
      <c r="F20" s="278">
        <v>163.51666666666665</v>
      </c>
      <c r="G20" s="278">
        <v>161.3833333333333</v>
      </c>
      <c r="H20" s="278">
        <v>170.48333333333326</v>
      </c>
      <c r="I20" s="278">
        <v>172.61666666666665</v>
      </c>
      <c r="J20" s="278">
        <v>175.03333333333325</v>
      </c>
      <c r="K20" s="276">
        <v>170.2</v>
      </c>
      <c r="L20" s="276">
        <v>165.65</v>
      </c>
      <c r="M20" s="276">
        <v>18.309460000000001</v>
      </c>
    </row>
    <row r="21" spans="1:13">
      <c r="A21" s="300">
        <v>12</v>
      </c>
      <c r="B21" s="276" t="s">
        <v>38</v>
      </c>
      <c r="C21" s="276">
        <v>1704.35</v>
      </c>
      <c r="D21" s="278">
        <v>1702.5166666666667</v>
      </c>
      <c r="E21" s="278">
        <v>1685.0333333333333</v>
      </c>
      <c r="F21" s="278">
        <v>1665.7166666666667</v>
      </c>
      <c r="G21" s="278">
        <v>1648.2333333333333</v>
      </c>
      <c r="H21" s="278">
        <v>1721.8333333333333</v>
      </c>
      <c r="I21" s="278">
        <v>1739.3166666666664</v>
      </c>
      <c r="J21" s="278">
        <v>1758.6333333333332</v>
      </c>
      <c r="K21" s="276">
        <v>1720</v>
      </c>
      <c r="L21" s="276">
        <v>1683.2</v>
      </c>
      <c r="M21" s="276">
        <v>20.52711</v>
      </c>
    </row>
    <row r="22" spans="1:13">
      <c r="A22" s="300">
        <v>13</v>
      </c>
      <c r="B22" s="276" t="s">
        <v>296</v>
      </c>
      <c r="C22" s="276">
        <v>368.2</v>
      </c>
      <c r="D22" s="278">
        <v>369.73333333333335</v>
      </c>
      <c r="E22" s="278">
        <v>364.4666666666667</v>
      </c>
      <c r="F22" s="278">
        <v>360.73333333333335</v>
      </c>
      <c r="G22" s="278">
        <v>355.4666666666667</v>
      </c>
      <c r="H22" s="278">
        <v>373.4666666666667</v>
      </c>
      <c r="I22" s="278">
        <v>378.73333333333335</v>
      </c>
      <c r="J22" s="278">
        <v>382.4666666666667</v>
      </c>
      <c r="K22" s="276">
        <v>375</v>
      </c>
      <c r="L22" s="276">
        <v>366</v>
      </c>
      <c r="M22" s="276">
        <v>12.74628</v>
      </c>
    </row>
    <row r="23" spans="1:13">
      <c r="A23" s="300">
        <v>14</v>
      </c>
      <c r="B23" s="276" t="s">
        <v>41</v>
      </c>
      <c r="C23" s="276">
        <v>513.85</v>
      </c>
      <c r="D23" s="278">
        <v>511.41666666666669</v>
      </c>
      <c r="E23" s="278">
        <v>501.93333333333339</v>
      </c>
      <c r="F23" s="278">
        <v>490.01666666666671</v>
      </c>
      <c r="G23" s="278">
        <v>480.53333333333342</v>
      </c>
      <c r="H23" s="278">
        <v>523.33333333333337</v>
      </c>
      <c r="I23" s="278">
        <v>532.81666666666661</v>
      </c>
      <c r="J23" s="278">
        <v>544.73333333333335</v>
      </c>
      <c r="K23" s="276">
        <v>520.9</v>
      </c>
      <c r="L23" s="276">
        <v>499.5</v>
      </c>
      <c r="M23" s="276">
        <v>102.95126</v>
      </c>
    </row>
    <row r="24" spans="1:13">
      <c r="A24" s="300">
        <v>15</v>
      </c>
      <c r="B24" s="276" t="s">
        <v>43</v>
      </c>
      <c r="C24" s="276">
        <v>51</v>
      </c>
      <c r="D24" s="278">
        <v>51.15</v>
      </c>
      <c r="E24" s="278">
        <v>50.55</v>
      </c>
      <c r="F24" s="278">
        <v>50.1</v>
      </c>
      <c r="G24" s="278">
        <v>49.5</v>
      </c>
      <c r="H24" s="278">
        <v>51.599999999999994</v>
      </c>
      <c r="I24" s="278">
        <v>52.2</v>
      </c>
      <c r="J24" s="278">
        <v>52.649999999999991</v>
      </c>
      <c r="K24" s="276">
        <v>51.75</v>
      </c>
      <c r="L24" s="276">
        <v>50.7</v>
      </c>
      <c r="M24" s="276">
        <v>72.116389999999996</v>
      </c>
    </row>
    <row r="25" spans="1:13">
      <c r="A25" s="300">
        <v>16</v>
      </c>
      <c r="B25" s="276" t="s">
        <v>298</v>
      </c>
      <c r="C25" s="276">
        <v>454.65</v>
      </c>
      <c r="D25" s="278">
        <v>456.18333333333339</v>
      </c>
      <c r="E25" s="278">
        <v>450.06666666666678</v>
      </c>
      <c r="F25" s="278">
        <v>445.48333333333341</v>
      </c>
      <c r="G25" s="278">
        <v>439.36666666666679</v>
      </c>
      <c r="H25" s="278">
        <v>460.76666666666677</v>
      </c>
      <c r="I25" s="278">
        <v>466.88333333333333</v>
      </c>
      <c r="J25" s="278">
        <v>471.46666666666675</v>
      </c>
      <c r="K25" s="276">
        <v>462.3</v>
      </c>
      <c r="L25" s="276">
        <v>451.6</v>
      </c>
      <c r="M25" s="276">
        <v>13.68304</v>
      </c>
    </row>
    <row r="26" spans="1:13">
      <c r="A26" s="300">
        <v>17</v>
      </c>
      <c r="B26" s="276" t="s">
        <v>229</v>
      </c>
      <c r="C26" s="276">
        <v>1767.2</v>
      </c>
      <c r="D26" s="278">
        <v>1756.0333333333335</v>
      </c>
      <c r="E26" s="278">
        <v>1722.116666666667</v>
      </c>
      <c r="F26" s="278">
        <v>1677.0333333333335</v>
      </c>
      <c r="G26" s="278">
        <v>1643.116666666667</v>
      </c>
      <c r="H26" s="278">
        <v>1801.116666666667</v>
      </c>
      <c r="I26" s="278">
        <v>1835.0333333333335</v>
      </c>
      <c r="J26" s="278">
        <v>1880.116666666667</v>
      </c>
      <c r="K26" s="276">
        <v>1789.95</v>
      </c>
      <c r="L26" s="276">
        <v>1710.95</v>
      </c>
      <c r="M26" s="276">
        <v>3.1228600000000002</v>
      </c>
    </row>
    <row r="27" spans="1:13">
      <c r="A27" s="300">
        <v>18</v>
      </c>
      <c r="B27" s="276" t="s">
        <v>230</v>
      </c>
      <c r="C27" s="276">
        <v>3007.55</v>
      </c>
      <c r="D27" s="278">
        <v>3003.35</v>
      </c>
      <c r="E27" s="278">
        <v>2986.7</v>
      </c>
      <c r="F27" s="278">
        <v>2965.85</v>
      </c>
      <c r="G27" s="278">
        <v>2949.2</v>
      </c>
      <c r="H27" s="278">
        <v>3024.2</v>
      </c>
      <c r="I27" s="278">
        <v>3040.8500000000004</v>
      </c>
      <c r="J27" s="278">
        <v>3061.7</v>
      </c>
      <c r="K27" s="276">
        <v>3020</v>
      </c>
      <c r="L27" s="276">
        <v>2982.5</v>
      </c>
      <c r="M27" s="276">
        <v>1.10616</v>
      </c>
    </row>
    <row r="28" spans="1:13">
      <c r="A28" s="300">
        <v>19</v>
      </c>
      <c r="B28" s="276" t="s">
        <v>45</v>
      </c>
      <c r="C28" s="276">
        <v>987.4</v>
      </c>
      <c r="D28" s="278">
        <v>987.66666666666663</v>
      </c>
      <c r="E28" s="278">
        <v>978.33333333333326</v>
      </c>
      <c r="F28" s="278">
        <v>969.26666666666665</v>
      </c>
      <c r="G28" s="278">
        <v>959.93333333333328</v>
      </c>
      <c r="H28" s="278">
        <v>996.73333333333323</v>
      </c>
      <c r="I28" s="278">
        <v>1006.0666666666665</v>
      </c>
      <c r="J28" s="278">
        <v>1015.1333333333332</v>
      </c>
      <c r="K28" s="276">
        <v>997</v>
      </c>
      <c r="L28" s="276">
        <v>978.6</v>
      </c>
      <c r="M28" s="276">
        <v>7.2308399999999997</v>
      </c>
    </row>
    <row r="29" spans="1:13">
      <c r="A29" s="300">
        <v>20</v>
      </c>
      <c r="B29" s="276" t="s">
        <v>46</v>
      </c>
      <c r="C29" s="276">
        <v>263</v>
      </c>
      <c r="D29" s="278">
        <v>263.76666666666665</v>
      </c>
      <c r="E29" s="278">
        <v>260.43333333333328</v>
      </c>
      <c r="F29" s="278">
        <v>257.86666666666662</v>
      </c>
      <c r="G29" s="278">
        <v>254.53333333333325</v>
      </c>
      <c r="H29" s="278">
        <v>266.33333333333331</v>
      </c>
      <c r="I29" s="278">
        <v>269.66666666666669</v>
      </c>
      <c r="J29" s="278">
        <v>272.23333333333335</v>
      </c>
      <c r="K29" s="276">
        <v>267.10000000000002</v>
      </c>
      <c r="L29" s="276">
        <v>261.2</v>
      </c>
      <c r="M29" s="276">
        <v>76.852760000000004</v>
      </c>
    </row>
    <row r="30" spans="1:13">
      <c r="A30" s="300">
        <v>21</v>
      </c>
      <c r="B30" s="276" t="s">
        <v>47</v>
      </c>
      <c r="C30" s="276">
        <v>2508.5500000000002</v>
      </c>
      <c r="D30" s="278">
        <v>2524.1833333333334</v>
      </c>
      <c r="E30" s="278">
        <v>2484.3666666666668</v>
      </c>
      <c r="F30" s="278">
        <v>2460.1833333333334</v>
      </c>
      <c r="G30" s="278">
        <v>2420.3666666666668</v>
      </c>
      <c r="H30" s="278">
        <v>2548.3666666666668</v>
      </c>
      <c r="I30" s="278">
        <v>2588.1833333333334</v>
      </c>
      <c r="J30" s="278">
        <v>2612.3666666666668</v>
      </c>
      <c r="K30" s="276">
        <v>2564</v>
      </c>
      <c r="L30" s="276">
        <v>2500</v>
      </c>
      <c r="M30" s="276">
        <v>10.1469</v>
      </c>
    </row>
    <row r="31" spans="1:13">
      <c r="A31" s="300">
        <v>22</v>
      </c>
      <c r="B31" s="276" t="s">
        <v>48</v>
      </c>
      <c r="C31" s="276">
        <v>190.75</v>
      </c>
      <c r="D31" s="278">
        <v>190.76666666666665</v>
      </c>
      <c r="E31" s="278">
        <v>187.18333333333331</v>
      </c>
      <c r="F31" s="278">
        <v>183.61666666666665</v>
      </c>
      <c r="G31" s="278">
        <v>180.0333333333333</v>
      </c>
      <c r="H31" s="278">
        <v>194.33333333333331</v>
      </c>
      <c r="I31" s="278">
        <v>197.91666666666669</v>
      </c>
      <c r="J31" s="278">
        <v>201.48333333333332</v>
      </c>
      <c r="K31" s="276">
        <v>194.35</v>
      </c>
      <c r="L31" s="276">
        <v>187.2</v>
      </c>
      <c r="M31" s="276">
        <v>97.595320000000001</v>
      </c>
    </row>
    <row r="32" spans="1:13">
      <c r="A32" s="300">
        <v>23</v>
      </c>
      <c r="B32" s="276" t="s">
        <v>49</v>
      </c>
      <c r="C32" s="276">
        <v>111.05</v>
      </c>
      <c r="D32" s="278">
        <v>109.86666666666667</v>
      </c>
      <c r="E32" s="278">
        <v>107.93333333333335</v>
      </c>
      <c r="F32" s="278">
        <v>104.81666666666668</v>
      </c>
      <c r="G32" s="278">
        <v>102.88333333333335</v>
      </c>
      <c r="H32" s="278">
        <v>112.98333333333335</v>
      </c>
      <c r="I32" s="278">
        <v>114.91666666666669</v>
      </c>
      <c r="J32" s="278">
        <v>118.03333333333335</v>
      </c>
      <c r="K32" s="276">
        <v>111.8</v>
      </c>
      <c r="L32" s="276">
        <v>106.75</v>
      </c>
      <c r="M32" s="276">
        <v>532.38040000000001</v>
      </c>
    </row>
    <row r="33" spans="1:13">
      <c r="A33" s="300">
        <v>24</v>
      </c>
      <c r="B33" s="276" t="s">
        <v>51</v>
      </c>
      <c r="C33" s="276">
        <v>2792.25</v>
      </c>
      <c r="D33" s="278">
        <v>2801.8666666666668</v>
      </c>
      <c r="E33" s="278">
        <v>2771.8833333333337</v>
      </c>
      <c r="F33" s="278">
        <v>2751.5166666666669</v>
      </c>
      <c r="G33" s="278">
        <v>2721.5333333333338</v>
      </c>
      <c r="H33" s="278">
        <v>2822.2333333333336</v>
      </c>
      <c r="I33" s="278">
        <v>2852.2166666666672</v>
      </c>
      <c r="J33" s="278">
        <v>2872.5833333333335</v>
      </c>
      <c r="K33" s="276">
        <v>2831.85</v>
      </c>
      <c r="L33" s="276">
        <v>2781.5</v>
      </c>
      <c r="M33" s="276">
        <v>11.42806</v>
      </c>
    </row>
    <row r="34" spans="1:13">
      <c r="A34" s="300">
        <v>25</v>
      </c>
      <c r="B34" s="276" t="s">
        <v>226</v>
      </c>
      <c r="C34" s="276">
        <v>888</v>
      </c>
      <c r="D34" s="278">
        <v>889.7166666666667</v>
      </c>
      <c r="E34" s="278">
        <v>879.43333333333339</v>
      </c>
      <c r="F34" s="278">
        <v>870.86666666666667</v>
      </c>
      <c r="G34" s="278">
        <v>860.58333333333337</v>
      </c>
      <c r="H34" s="278">
        <v>898.28333333333342</v>
      </c>
      <c r="I34" s="278">
        <v>908.56666666666672</v>
      </c>
      <c r="J34" s="278">
        <v>917.13333333333344</v>
      </c>
      <c r="K34" s="276">
        <v>900</v>
      </c>
      <c r="L34" s="276">
        <v>881.15</v>
      </c>
      <c r="M34" s="276">
        <v>5.7789700000000002</v>
      </c>
    </row>
    <row r="35" spans="1:13">
      <c r="A35" s="300">
        <v>26</v>
      </c>
      <c r="B35" s="276" t="s">
        <v>53</v>
      </c>
      <c r="C35" s="276">
        <v>957.45</v>
      </c>
      <c r="D35" s="278">
        <v>963.16666666666663</v>
      </c>
      <c r="E35" s="278">
        <v>948.7833333333333</v>
      </c>
      <c r="F35" s="278">
        <v>940.11666666666667</v>
      </c>
      <c r="G35" s="278">
        <v>925.73333333333335</v>
      </c>
      <c r="H35" s="278">
        <v>971.83333333333326</v>
      </c>
      <c r="I35" s="278">
        <v>986.2166666666667</v>
      </c>
      <c r="J35" s="278">
        <v>994.88333333333321</v>
      </c>
      <c r="K35" s="276">
        <v>977.55</v>
      </c>
      <c r="L35" s="276">
        <v>954.5</v>
      </c>
      <c r="M35" s="276">
        <v>17.971209999999999</v>
      </c>
    </row>
    <row r="36" spans="1:13">
      <c r="A36" s="300">
        <v>27</v>
      </c>
      <c r="B36" s="276" t="s">
        <v>55</v>
      </c>
      <c r="C36" s="276">
        <v>671.1</v>
      </c>
      <c r="D36" s="278">
        <v>668.86666666666667</v>
      </c>
      <c r="E36" s="278">
        <v>661.23333333333335</v>
      </c>
      <c r="F36" s="278">
        <v>651.36666666666667</v>
      </c>
      <c r="G36" s="278">
        <v>643.73333333333335</v>
      </c>
      <c r="H36" s="278">
        <v>678.73333333333335</v>
      </c>
      <c r="I36" s="278">
        <v>686.36666666666679</v>
      </c>
      <c r="J36" s="278">
        <v>696.23333333333335</v>
      </c>
      <c r="K36" s="276">
        <v>676.5</v>
      </c>
      <c r="L36" s="276">
        <v>659</v>
      </c>
      <c r="M36" s="276">
        <v>178.87569999999999</v>
      </c>
    </row>
    <row r="37" spans="1:13">
      <c r="A37" s="300">
        <v>28</v>
      </c>
      <c r="B37" s="276" t="s">
        <v>56</v>
      </c>
      <c r="C37" s="276">
        <v>3437.95</v>
      </c>
      <c r="D37" s="278">
        <v>3457.85</v>
      </c>
      <c r="E37" s="278">
        <v>3408.35</v>
      </c>
      <c r="F37" s="278">
        <v>3378.75</v>
      </c>
      <c r="G37" s="278">
        <v>3329.25</v>
      </c>
      <c r="H37" s="278">
        <v>3487.45</v>
      </c>
      <c r="I37" s="278">
        <v>3536.95</v>
      </c>
      <c r="J37" s="278">
        <v>3566.5499999999997</v>
      </c>
      <c r="K37" s="276">
        <v>3507.35</v>
      </c>
      <c r="L37" s="276">
        <v>3428.25</v>
      </c>
      <c r="M37" s="276">
        <v>5.3136099999999997</v>
      </c>
    </row>
    <row r="38" spans="1:13">
      <c r="A38" s="300">
        <v>29</v>
      </c>
      <c r="B38" s="276" t="s">
        <v>58</v>
      </c>
      <c r="C38" s="276">
        <v>8988</v>
      </c>
      <c r="D38" s="278">
        <v>8956.3333333333339</v>
      </c>
      <c r="E38" s="278">
        <v>8843.6666666666679</v>
      </c>
      <c r="F38" s="278">
        <v>8699.3333333333339</v>
      </c>
      <c r="G38" s="278">
        <v>8586.6666666666679</v>
      </c>
      <c r="H38" s="278">
        <v>9100.6666666666679</v>
      </c>
      <c r="I38" s="278">
        <v>9213.3333333333358</v>
      </c>
      <c r="J38" s="278">
        <v>9357.6666666666679</v>
      </c>
      <c r="K38" s="276">
        <v>9069</v>
      </c>
      <c r="L38" s="276">
        <v>8812</v>
      </c>
      <c r="M38" s="276">
        <v>6.0164799999999996</v>
      </c>
    </row>
    <row r="39" spans="1:13">
      <c r="A39" s="300">
        <v>30</v>
      </c>
      <c r="B39" s="276" t="s">
        <v>232</v>
      </c>
      <c r="C39" s="276">
        <v>3128.05</v>
      </c>
      <c r="D39" s="278">
        <v>3127.65</v>
      </c>
      <c r="E39" s="278">
        <v>3115.3</v>
      </c>
      <c r="F39" s="278">
        <v>3102.55</v>
      </c>
      <c r="G39" s="278">
        <v>3090.2000000000003</v>
      </c>
      <c r="H39" s="278">
        <v>3140.4</v>
      </c>
      <c r="I39" s="278">
        <v>3152.7499999999995</v>
      </c>
      <c r="J39" s="278">
        <v>3165.5</v>
      </c>
      <c r="K39" s="276">
        <v>3140</v>
      </c>
      <c r="L39" s="276">
        <v>3114.9</v>
      </c>
      <c r="M39" s="276">
        <v>0.17953</v>
      </c>
    </row>
    <row r="40" spans="1:13">
      <c r="A40" s="300">
        <v>31</v>
      </c>
      <c r="B40" s="276" t="s">
        <v>59</v>
      </c>
      <c r="C40" s="276">
        <v>5081</v>
      </c>
      <c r="D40" s="278">
        <v>5077.95</v>
      </c>
      <c r="E40" s="278">
        <v>5024.3499999999995</v>
      </c>
      <c r="F40" s="278">
        <v>4967.7</v>
      </c>
      <c r="G40" s="278">
        <v>4914.0999999999995</v>
      </c>
      <c r="H40" s="278">
        <v>5134.5999999999995</v>
      </c>
      <c r="I40" s="278">
        <v>5188.2</v>
      </c>
      <c r="J40" s="278">
        <v>5244.8499999999995</v>
      </c>
      <c r="K40" s="276">
        <v>5131.55</v>
      </c>
      <c r="L40" s="276">
        <v>5021.3</v>
      </c>
      <c r="M40" s="276">
        <v>30.357500000000002</v>
      </c>
    </row>
    <row r="41" spans="1:13">
      <c r="A41" s="300">
        <v>32</v>
      </c>
      <c r="B41" s="276" t="s">
        <v>60</v>
      </c>
      <c r="C41" s="276">
        <v>1667.7</v>
      </c>
      <c r="D41" s="278">
        <v>1679.1333333333332</v>
      </c>
      <c r="E41" s="278">
        <v>1650.0666666666664</v>
      </c>
      <c r="F41" s="278">
        <v>1632.4333333333332</v>
      </c>
      <c r="G41" s="278">
        <v>1603.3666666666663</v>
      </c>
      <c r="H41" s="278">
        <v>1696.7666666666664</v>
      </c>
      <c r="I41" s="278">
        <v>1725.833333333333</v>
      </c>
      <c r="J41" s="278">
        <v>1743.4666666666665</v>
      </c>
      <c r="K41" s="276">
        <v>1708.2</v>
      </c>
      <c r="L41" s="276">
        <v>1661.5</v>
      </c>
      <c r="M41" s="276">
        <v>6.3005000000000004</v>
      </c>
    </row>
    <row r="42" spans="1:13">
      <c r="A42" s="300">
        <v>33</v>
      </c>
      <c r="B42" s="276" t="s">
        <v>233</v>
      </c>
      <c r="C42" s="276">
        <v>405.8</v>
      </c>
      <c r="D42" s="278">
        <v>406.06666666666661</v>
      </c>
      <c r="E42" s="278">
        <v>401.13333333333321</v>
      </c>
      <c r="F42" s="278">
        <v>396.46666666666658</v>
      </c>
      <c r="G42" s="278">
        <v>391.53333333333319</v>
      </c>
      <c r="H42" s="278">
        <v>410.73333333333323</v>
      </c>
      <c r="I42" s="278">
        <v>415.66666666666663</v>
      </c>
      <c r="J42" s="278">
        <v>420.33333333333326</v>
      </c>
      <c r="K42" s="276">
        <v>411</v>
      </c>
      <c r="L42" s="276">
        <v>401.4</v>
      </c>
      <c r="M42" s="276">
        <v>125.40078</v>
      </c>
    </row>
    <row r="43" spans="1:13">
      <c r="A43" s="300">
        <v>34</v>
      </c>
      <c r="B43" s="276" t="s">
        <v>61</v>
      </c>
      <c r="C43" s="276">
        <v>66.150000000000006</v>
      </c>
      <c r="D43" s="278">
        <v>66.3</v>
      </c>
      <c r="E43" s="278">
        <v>65.599999999999994</v>
      </c>
      <c r="F43" s="278">
        <v>65.05</v>
      </c>
      <c r="G43" s="278">
        <v>64.349999999999994</v>
      </c>
      <c r="H43" s="278">
        <v>66.849999999999994</v>
      </c>
      <c r="I43" s="278">
        <v>67.550000000000011</v>
      </c>
      <c r="J43" s="278">
        <v>68.099999999999994</v>
      </c>
      <c r="K43" s="276">
        <v>67</v>
      </c>
      <c r="L43" s="276">
        <v>65.75</v>
      </c>
      <c r="M43" s="276">
        <v>279.85323</v>
      </c>
    </row>
    <row r="44" spans="1:13">
      <c r="A44" s="300">
        <v>35</v>
      </c>
      <c r="B44" s="276" t="s">
        <v>62</v>
      </c>
      <c r="C44" s="276">
        <v>51.15</v>
      </c>
      <c r="D44" s="278">
        <v>51.433333333333337</v>
      </c>
      <c r="E44" s="278">
        <v>50.716666666666676</v>
      </c>
      <c r="F44" s="278">
        <v>50.283333333333339</v>
      </c>
      <c r="G44" s="278">
        <v>49.566666666666677</v>
      </c>
      <c r="H44" s="278">
        <v>51.866666666666674</v>
      </c>
      <c r="I44" s="278">
        <v>52.583333333333343</v>
      </c>
      <c r="J44" s="278">
        <v>53.016666666666673</v>
      </c>
      <c r="K44" s="276">
        <v>52.15</v>
      </c>
      <c r="L44" s="276">
        <v>51</v>
      </c>
      <c r="M44" s="276">
        <v>28.509</v>
      </c>
    </row>
    <row r="45" spans="1:13">
      <c r="A45" s="300">
        <v>36</v>
      </c>
      <c r="B45" s="276" t="s">
        <v>63</v>
      </c>
      <c r="C45" s="276">
        <v>1640.85</v>
      </c>
      <c r="D45" s="278">
        <v>1648.75</v>
      </c>
      <c r="E45" s="278">
        <v>1622.6</v>
      </c>
      <c r="F45" s="278">
        <v>1604.35</v>
      </c>
      <c r="G45" s="278">
        <v>1578.1999999999998</v>
      </c>
      <c r="H45" s="278">
        <v>1667</v>
      </c>
      <c r="I45" s="278">
        <v>1693.15</v>
      </c>
      <c r="J45" s="278">
        <v>1711.4</v>
      </c>
      <c r="K45" s="276">
        <v>1674.9</v>
      </c>
      <c r="L45" s="276">
        <v>1630.5</v>
      </c>
      <c r="M45" s="276">
        <v>9.3456899999999994</v>
      </c>
    </row>
    <row r="46" spans="1:13">
      <c r="A46" s="300">
        <v>37</v>
      </c>
      <c r="B46" s="276" t="s">
        <v>234</v>
      </c>
      <c r="C46" s="276">
        <v>1292.5999999999999</v>
      </c>
      <c r="D46" s="278">
        <v>1304.2</v>
      </c>
      <c r="E46" s="278">
        <v>1278.4000000000001</v>
      </c>
      <c r="F46" s="278">
        <v>1264.2</v>
      </c>
      <c r="G46" s="278">
        <v>1238.4000000000001</v>
      </c>
      <c r="H46" s="278">
        <v>1318.4</v>
      </c>
      <c r="I46" s="278">
        <v>1344.1999999999998</v>
      </c>
      <c r="J46" s="278">
        <v>1358.4</v>
      </c>
      <c r="K46" s="276">
        <v>1330</v>
      </c>
      <c r="L46" s="276">
        <v>1290</v>
      </c>
      <c r="M46" s="276">
        <v>1.4587699999999999</v>
      </c>
    </row>
    <row r="47" spans="1:13">
      <c r="A47" s="300">
        <v>38</v>
      </c>
      <c r="B47" s="276" t="s">
        <v>65</v>
      </c>
      <c r="C47" s="276">
        <v>131.75</v>
      </c>
      <c r="D47" s="278">
        <v>132.68333333333334</v>
      </c>
      <c r="E47" s="278">
        <v>130.36666666666667</v>
      </c>
      <c r="F47" s="278">
        <v>128.98333333333335</v>
      </c>
      <c r="G47" s="278">
        <v>126.66666666666669</v>
      </c>
      <c r="H47" s="278">
        <v>134.06666666666666</v>
      </c>
      <c r="I47" s="278">
        <v>136.38333333333333</v>
      </c>
      <c r="J47" s="278">
        <v>137.76666666666665</v>
      </c>
      <c r="K47" s="276">
        <v>135</v>
      </c>
      <c r="L47" s="276">
        <v>131.30000000000001</v>
      </c>
      <c r="M47" s="276">
        <v>153.37009</v>
      </c>
    </row>
    <row r="48" spans="1:13">
      <c r="A48" s="300">
        <v>39</v>
      </c>
      <c r="B48" s="276" t="s">
        <v>66</v>
      </c>
      <c r="C48" s="276">
        <v>792</v>
      </c>
      <c r="D48" s="278">
        <v>790.70000000000016</v>
      </c>
      <c r="E48" s="278">
        <v>783.50000000000034</v>
      </c>
      <c r="F48" s="278">
        <v>775.00000000000023</v>
      </c>
      <c r="G48" s="278">
        <v>767.80000000000041</v>
      </c>
      <c r="H48" s="278">
        <v>799.20000000000027</v>
      </c>
      <c r="I48" s="278">
        <v>806.40000000000009</v>
      </c>
      <c r="J48" s="278">
        <v>814.9000000000002</v>
      </c>
      <c r="K48" s="276">
        <v>797.9</v>
      </c>
      <c r="L48" s="276">
        <v>782.2</v>
      </c>
      <c r="M48" s="276">
        <v>8.7308800000000009</v>
      </c>
    </row>
    <row r="49" spans="1:13">
      <c r="A49" s="300">
        <v>40</v>
      </c>
      <c r="B49" s="276" t="s">
        <v>67</v>
      </c>
      <c r="C49" s="276">
        <v>598.85</v>
      </c>
      <c r="D49" s="278">
        <v>583.98333333333335</v>
      </c>
      <c r="E49" s="278">
        <v>564.86666666666667</v>
      </c>
      <c r="F49" s="278">
        <v>530.88333333333333</v>
      </c>
      <c r="G49" s="278">
        <v>511.76666666666665</v>
      </c>
      <c r="H49" s="278">
        <v>617.9666666666667</v>
      </c>
      <c r="I49" s="278">
        <v>637.08333333333348</v>
      </c>
      <c r="J49" s="278">
        <v>671.06666666666672</v>
      </c>
      <c r="K49" s="276">
        <v>603.1</v>
      </c>
      <c r="L49" s="276">
        <v>550</v>
      </c>
      <c r="M49" s="276">
        <v>132.71502000000001</v>
      </c>
    </row>
    <row r="50" spans="1:13">
      <c r="A50" s="300">
        <v>41</v>
      </c>
      <c r="B50" s="276" t="s">
        <v>69</v>
      </c>
      <c r="C50" s="276">
        <v>545.25</v>
      </c>
      <c r="D50" s="278">
        <v>542.26666666666677</v>
      </c>
      <c r="E50" s="278">
        <v>530.08333333333348</v>
      </c>
      <c r="F50" s="278">
        <v>514.91666666666674</v>
      </c>
      <c r="G50" s="278">
        <v>502.73333333333346</v>
      </c>
      <c r="H50" s="278">
        <v>557.43333333333351</v>
      </c>
      <c r="I50" s="278">
        <v>569.61666666666667</v>
      </c>
      <c r="J50" s="278">
        <v>584.78333333333353</v>
      </c>
      <c r="K50" s="276">
        <v>554.45000000000005</v>
      </c>
      <c r="L50" s="276">
        <v>527.1</v>
      </c>
      <c r="M50" s="276">
        <v>387.17912999999999</v>
      </c>
    </row>
    <row r="51" spans="1:13">
      <c r="A51" s="300">
        <v>42</v>
      </c>
      <c r="B51" s="276" t="s">
        <v>70</v>
      </c>
      <c r="C51" s="276">
        <v>39.299999999999997</v>
      </c>
      <c r="D51" s="278">
        <v>39.516666666666659</v>
      </c>
      <c r="E51" s="278">
        <v>38.883333333333319</v>
      </c>
      <c r="F51" s="278">
        <v>38.466666666666661</v>
      </c>
      <c r="G51" s="278">
        <v>37.833333333333321</v>
      </c>
      <c r="H51" s="278">
        <v>39.933333333333316</v>
      </c>
      <c r="I51" s="278">
        <v>40.566666666666656</v>
      </c>
      <c r="J51" s="278">
        <v>40.983333333333313</v>
      </c>
      <c r="K51" s="276">
        <v>40.15</v>
      </c>
      <c r="L51" s="276">
        <v>39.1</v>
      </c>
      <c r="M51" s="276">
        <v>421.99799999999999</v>
      </c>
    </row>
    <row r="52" spans="1:13">
      <c r="A52" s="300">
        <v>43</v>
      </c>
      <c r="B52" s="276" t="s">
        <v>71</v>
      </c>
      <c r="C52" s="276">
        <v>454.8</v>
      </c>
      <c r="D52" s="278">
        <v>457.58333333333331</v>
      </c>
      <c r="E52" s="278">
        <v>451.06666666666661</v>
      </c>
      <c r="F52" s="278">
        <v>447.33333333333331</v>
      </c>
      <c r="G52" s="278">
        <v>440.81666666666661</v>
      </c>
      <c r="H52" s="278">
        <v>461.31666666666661</v>
      </c>
      <c r="I52" s="278">
        <v>467.83333333333337</v>
      </c>
      <c r="J52" s="278">
        <v>471.56666666666661</v>
      </c>
      <c r="K52" s="276">
        <v>464.1</v>
      </c>
      <c r="L52" s="276">
        <v>453.85</v>
      </c>
      <c r="M52" s="276">
        <v>31.833290000000002</v>
      </c>
    </row>
    <row r="53" spans="1:13">
      <c r="A53" s="300">
        <v>44</v>
      </c>
      <c r="B53" s="276" t="s">
        <v>72</v>
      </c>
      <c r="C53" s="276">
        <v>13863.65</v>
      </c>
      <c r="D53" s="278">
        <v>13720.883333333333</v>
      </c>
      <c r="E53" s="278">
        <v>13442.766666666666</v>
      </c>
      <c r="F53" s="278">
        <v>13021.883333333333</v>
      </c>
      <c r="G53" s="278">
        <v>12743.766666666666</v>
      </c>
      <c r="H53" s="278">
        <v>14141.766666666666</v>
      </c>
      <c r="I53" s="278">
        <v>14419.883333333331</v>
      </c>
      <c r="J53" s="278">
        <v>14840.766666666666</v>
      </c>
      <c r="K53" s="276">
        <v>13999</v>
      </c>
      <c r="L53" s="276">
        <v>13300</v>
      </c>
      <c r="M53" s="276">
        <v>1.42981</v>
      </c>
    </row>
    <row r="54" spans="1:13">
      <c r="A54" s="300">
        <v>45</v>
      </c>
      <c r="B54" s="276" t="s">
        <v>74</v>
      </c>
      <c r="C54" s="276">
        <v>392.2</v>
      </c>
      <c r="D54" s="278">
        <v>391.60000000000008</v>
      </c>
      <c r="E54" s="278">
        <v>388.20000000000016</v>
      </c>
      <c r="F54" s="278">
        <v>384.2000000000001</v>
      </c>
      <c r="G54" s="278">
        <v>380.80000000000018</v>
      </c>
      <c r="H54" s="278">
        <v>395.60000000000014</v>
      </c>
      <c r="I54" s="278">
        <v>399.00000000000011</v>
      </c>
      <c r="J54" s="278">
        <v>403.00000000000011</v>
      </c>
      <c r="K54" s="276">
        <v>395</v>
      </c>
      <c r="L54" s="276">
        <v>387.6</v>
      </c>
      <c r="M54" s="276">
        <v>65.608029999999999</v>
      </c>
    </row>
    <row r="55" spans="1:13">
      <c r="A55" s="300">
        <v>46</v>
      </c>
      <c r="B55" s="276" t="s">
        <v>75</v>
      </c>
      <c r="C55" s="276">
        <v>3552.8</v>
      </c>
      <c r="D55" s="278">
        <v>3545.7333333333336</v>
      </c>
      <c r="E55" s="278">
        <v>3523.5166666666673</v>
      </c>
      <c r="F55" s="278">
        <v>3494.2333333333336</v>
      </c>
      <c r="G55" s="278">
        <v>3472.0166666666673</v>
      </c>
      <c r="H55" s="278">
        <v>3575.0166666666673</v>
      </c>
      <c r="I55" s="278">
        <v>3597.2333333333336</v>
      </c>
      <c r="J55" s="278">
        <v>3626.5166666666673</v>
      </c>
      <c r="K55" s="276">
        <v>3567.95</v>
      </c>
      <c r="L55" s="276">
        <v>3516.45</v>
      </c>
      <c r="M55" s="276">
        <v>6.2148700000000003</v>
      </c>
    </row>
    <row r="56" spans="1:13">
      <c r="A56" s="300">
        <v>47</v>
      </c>
      <c r="B56" s="276" t="s">
        <v>76</v>
      </c>
      <c r="C56" s="276">
        <v>482.2</v>
      </c>
      <c r="D56" s="278">
        <v>482.23333333333335</v>
      </c>
      <c r="E56" s="278">
        <v>478.51666666666671</v>
      </c>
      <c r="F56" s="278">
        <v>474.83333333333337</v>
      </c>
      <c r="G56" s="278">
        <v>471.11666666666673</v>
      </c>
      <c r="H56" s="278">
        <v>485.91666666666669</v>
      </c>
      <c r="I56" s="278">
        <v>489.63333333333338</v>
      </c>
      <c r="J56" s="278">
        <v>493.31666666666666</v>
      </c>
      <c r="K56" s="276">
        <v>485.95</v>
      </c>
      <c r="L56" s="276">
        <v>478.55</v>
      </c>
      <c r="M56" s="276">
        <v>20.646719999999998</v>
      </c>
    </row>
    <row r="57" spans="1:13">
      <c r="A57" s="300">
        <v>48</v>
      </c>
      <c r="B57" s="276" t="s">
        <v>77</v>
      </c>
      <c r="C57" s="276">
        <v>133</v>
      </c>
      <c r="D57" s="278">
        <v>133.26666666666668</v>
      </c>
      <c r="E57" s="278">
        <v>131.53333333333336</v>
      </c>
      <c r="F57" s="278">
        <v>130.06666666666669</v>
      </c>
      <c r="G57" s="278">
        <v>128.33333333333337</v>
      </c>
      <c r="H57" s="278">
        <v>134.73333333333335</v>
      </c>
      <c r="I57" s="278">
        <v>136.46666666666664</v>
      </c>
      <c r="J57" s="278">
        <v>137.93333333333334</v>
      </c>
      <c r="K57" s="276">
        <v>135</v>
      </c>
      <c r="L57" s="276">
        <v>131.80000000000001</v>
      </c>
      <c r="M57" s="276">
        <v>189.63856999999999</v>
      </c>
    </row>
    <row r="58" spans="1:13">
      <c r="A58" s="300">
        <v>49</v>
      </c>
      <c r="B58" s="276" t="s">
        <v>78</v>
      </c>
      <c r="C58" s="276">
        <v>128.1</v>
      </c>
      <c r="D58" s="278">
        <v>127.63333333333333</v>
      </c>
      <c r="E58" s="278">
        <v>126.61666666666665</v>
      </c>
      <c r="F58" s="278">
        <v>125.13333333333333</v>
      </c>
      <c r="G58" s="278">
        <v>124.11666666666665</v>
      </c>
      <c r="H58" s="278">
        <v>129.11666666666665</v>
      </c>
      <c r="I58" s="278">
        <v>130.1333333333333</v>
      </c>
      <c r="J58" s="278">
        <v>131.61666666666665</v>
      </c>
      <c r="K58" s="276">
        <v>128.65</v>
      </c>
      <c r="L58" s="276">
        <v>126.15</v>
      </c>
      <c r="M58" s="276">
        <v>22.619779999999999</v>
      </c>
    </row>
    <row r="59" spans="1:13">
      <c r="A59" s="300">
        <v>50</v>
      </c>
      <c r="B59" s="276" t="s">
        <v>81</v>
      </c>
      <c r="C59" s="276">
        <v>622.5</v>
      </c>
      <c r="D59" s="278">
        <v>626.35</v>
      </c>
      <c r="E59" s="278">
        <v>616.70000000000005</v>
      </c>
      <c r="F59" s="278">
        <v>610.9</v>
      </c>
      <c r="G59" s="278">
        <v>601.25</v>
      </c>
      <c r="H59" s="278">
        <v>632.15000000000009</v>
      </c>
      <c r="I59" s="278">
        <v>641.79999999999995</v>
      </c>
      <c r="J59" s="278">
        <v>647.60000000000014</v>
      </c>
      <c r="K59" s="276">
        <v>636</v>
      </c>
      <c r="L59" s="276">
        <v>620.54999999999995</v>
      </c>
      <c r="M59" s="276">
        <v>2.0505</v>
      </c>
    </row>
    <row r="60" spans="1:13">
      <c r="A60" s="300">
        <v>51</v>
      </c>
      <c r="B60" s="276" t="s">
        <v>82</v>
      </c>
      <c r="C60" s="276">
        <v>431.35</v>
      </c>
      <c r="D60" s="278">
        <v>433.4666666666667</v>
      </c>
      <c r="E60" s="278">
        <v>426.68333333333339</v>
      </c>
      <c r="F60" s="278">
        <v>422.01666666666671</v>
      </c>
      <c r="G60" s="278">
        <v>415.23333333333341</v>
      </c>
      <c r="H60" s="278">
        <v>438.13333333333338</v>
      </c>
      <c r="I60" s="278">
        <v>444.91666666666669</v>
      </c>
      <c r="J60" s="278">
        <v>449.58333333333337</v>
      </c>
      <c r="K60" s="276">
        <v>440.25</v>
      </c>
      <c r="L60" s="276">
        <v>428.8</v>
      </c>
      <c r="M60" s="276">
        <v>42.276510000000002</v>
      </c>
    </row>
    <row r="61" spans="1:13">
      <c r="A61" s="300">
        <v>52</v>
      </c>
      <c r="B61" s="276" t="s">
        <v>83</v>
      </c>
      <c r="C61" s="276">
        <v>826.55</v>
      </c>
      <c r="D61" s="278">
        <v>825</v>
      </c>
      <c r="E61" s="278">
        <v>819.55</v>
      </c>
      <c r="F61" s="278">
        <v>812.55</v>
      </c>
      <c r="G61" s="278">
        <v>807.09999999999991</v>
      </c>
      <c r="H61" s="278">
        <v>832</v>
      </c>
      <c r="I61" s="278">
        <v>837.45</v>
      </c>
      <c r="J61" s="278">
        <v>844.45</v>
      </c>
      <c r="K61" s="276">
        <v>830.45</v>
      </c>
      <c r="L61" s="276">
        <v>818</v>
      </c>
      <c r="M61" s="276">
        <v>28.796749999999999</v>
      </c>
    </row>
    <row r="62" spans="1:13">
      <c r="A62" s="300">
        <v>53</v>
      </c>
      <c r="B62" s="276" t="s">
        <v>84</v>
      </c>
      <c r="C62" s="276">
        <v>136.5</v>
      </c>
      <c r="D62" s="278">
        <v>136.5</v>
      </c>
      <c r="E62" s="278">
        <v>135.5</v>
      </c>
      <c r="F62" s="278">
        <v>134.5</v>
      </c>
      <c r="G62" s="278">
        <v>133.5</v>
      </c>
      <c r="H62" s="278">
        <v>137.5</v>
      </c>
      <c r="I62" s="278">
        <v>138.5</v>
      </c>
      <c r="J62" s="278">
        <v>139.5</v>
      </c>
      <c r="K62" s="276">
        <v>137.5</v>
      </c>
      <c r="L62" s="276">
        <v>135.5</v>
      </c>
      <c r="M62" s="276">
        <v>172.98525000000001</v>
      </c>
    </row>
    <row r="63" spans="1:13">
      <c r="A63" s="300">
        <v>54</v>
      </c>
      <c r="B63" s="276" t="s">
        <v>3633</v>
      </c>
      <c r="C63" s="276">
        <v>2740.8</v>
      </c>
      <c r="D63" s="278">
        <v>2773.6</v>
      </c>
      <c r="E63" s="278">
        <v>2697.2</v>
      </c>
      <c r="F63" s="278">
        <v>2653.6</v>
      </c>
      <c r="G63" s="278">
        <v>2577.1999999999998</v>
      </c>
      <c r="H63" s="278">
        <v>2817.2</v>
      </c>
      <c r="I63" s="278">
        <v>2893.6000000000004</v>
      </c>
      <c r="J63" s="278">
        <v>2937.2</v>
      </c>
      <c r="K63" s="276">
        <v>2850</v>
      </c>
      <c r="L63" s="276">
        <v>2730</v>
      </c>
      <c r="M63" s="276">
        <v>3.5390600000000001</v>
      </c>
    </row>
    <row r="64" spans="1:13">
      <c r="A64" s="300">
        <v>55</v>
      </c>
      <c r="B64" s="276" t="s">
        <v>85</v>
      </c>
      <c r="C64" s="276">
        <v>1592.1</v>
      </c>
      <c r="D64" s="278">
        <v>1598.1333333333332</v>
      </c>
      <c r="E64" s="278">
        <v>1581.2666666666664</v>
      </c>
      <c r="F64" s="278">
        <v>1570.4333333333332</v>
      </c>
      <c r="G64" s="278">
        <v>1553.5666666666664</v>
      </c>
      <c r="H64" s="278">
        <v>1608.9666666666665</v>
      </c>
      <c r="I64" s="278">
        <v>1625.8333333333333</v>
      </c>
      <c r="J64" s="278">
        <v>1636.6666666666665</v>
      </c>
      <c r="K64" s="276">
        <v>1615</v>
      </c>
      <c r="L64" s="276">
        <v>1587.3</v>
      </c>
      <c r="M64" s="276">
        <v>3.7996400000000001</v>
      </c>
    </row>
    <row r="65" spans="1:13">
      <c r="A65" s="300">
        <v>56</v>
      </c>
      <c r="B65" s="276" t="s">
        <v>86</v>
      </c>
      <c r="C65" s="276">
        <v>431.3</v>
      </c>
      <c r="D65" s="278">
        <v>434.2</v>
      </c>
      <c r="E65" s="278">
        <v>426.4</v>
      </c>
      <c r="F65" s="278">
        <v>421.5</v>
      </c>
      <c r="G65" s="278">
        <v>413.7</v>
      </c>
      <c r="H65" s="278">
        <v>439.09999999999997</v>
      </c>
      <c r="I65" s="278">
        <v>446.90000000000003</v>
      </c>
      <c r="J65" s="278">
        <v>451.79999999999995</v>
      </c>
      <c r="K65" s="276">
        <v>442</v>
      </c>
      <c r="L65" s="276">
        <v>429.3</v>
      </c>
      <c r="M65" s="276">
        <v>32.636400000000002</v>
      </c>
    </row>
    <row r="66" spans="1:13">
      <c r="A66" s="300">
        <v>57</v>
      </c>
      <c r="B66" s="276" t="s">
        <v>236</v>
      </c>
      <c r="C66" s="276">
        <v>812.8</v>
      </c>
      <c r="D66" s="278">
        <v>815.9</v>
      </c>
      <c r="E66" s="278">
        <v>805.9</v>
      </c>
      <c r="F66" s="278">
        <v>799</v>
      </c>
      <c r="G66" s="278">
        <v>789</v>
      </c>
      <c r="H66" s="278">
        <v>822.8</v>
      </c>
      <c r="I66" s="278">
        <v>832.8</v>
      </c>
      <c r="J66" s="278">
        <v>839.69999999999993</v>
      </c>
      <c r="K66" s="276">
        <v>825.9</v>
      </c>
      <c r="L66" s="276">
        <v>809</v>
      </c>
      <c r="M66" s="276">
        <v>6.7645299999999997</v>
      </c>
    </row>
    <row r="67" spans="1:13">
      <c r="A67" s="300">
        <v>58</v>
      </c>
      <c r="B67" s="276" t="s">
        <v>237</v>
      </c>
      <c r="C67" s="276">
        <v>395.05</v>
      </c>
      <c r="D67" s="278">
        <v>394.18333333333334</v>
      </c>
      <c r="E67" s="278">
        <v>386.36666666666667</v>
      </c>
      <c r="F67" s="278">
        <v>377.68333333333334</v>
      </c>
      <c r="G67" s="278">
        <v>369.86666666666667</v>
      </c>
      <c r="H67" s="278">
        <v>402.86666666666667</v>
      </c>
      <c r="I67" s="278">
        <v>410.68333333333339</v>
      </c>
      <c r="J67" s="278">
        <v>419.36666666666667</v>
      </c>
      <c r="K67" s="276">
        <v>402</v>
      </c>
      <c r="L67" s="276">
        <v>385.5</v>
      </c>
      <c r="M67" s="276">
        <v>17.429410000000001</v>
      </c>
    </row>
    <row r="68" spans="1:13">
      <c r="A68" s="300">
        <v>59</v>
      </c>
      <c r="B68" s="276" t="s">
        <v>235</v>
      </c>
      <c r="C68" s="276">
        <v>184.95</v>
      </c>
      <c r="D68" s="278">
        <v>184.76666666666665</v>
      </c>
      <c r="E68" s="278">
        <v>183.5333333333333</v>
      </c>
      <c r="F68" s="278">
        <v>182.11666666666665</v>
      </c>
      <c r="G68" s="278">
        <v>180.8833333333333</v>
      </c>
      <c r="H68" s="278">
        <v>186.18333333333331</v>
      </c>
      <c r="I68" s="278">
        <v>187.41666666666666</v>
      </c>
      <c r="J68" s="278">
        <v>188.83333333333331</v>
      </c>
      <c r="K68" s="276">
        <v>186</v>
      </c>
      <c r="L68" s="276">
        <v>183.35</v>
      </c>
      <c r="M68" s="276">
        <v>21.852589999999999</v>
      </c>
    </row>
    <row r="69" spans="1:13">
      <c r="A69" s="300">
        <v>60</v>
      </c>
      <c r="B69" s="276" t="s">
        <v>87</v>
      </c>
      <c r="C69" s="276">
        <v>643.29999999999995</v>
      </c>
      <c r="D69" s="278">
        <v>633.86666666666667</v>
      </c>
      <c r="E69" s="278">
        <v>621.43333333333339</v>
      </c>
      <c r="F69" s="278">
        <v>599.56666666666672</v>
      </c>
      <c r="G69" s="278">
        <v>587.13333333333344</v>
      </c>
      <c r="H69" s="278">
        <v>655.73333333333335</v>
      </c>
      <c r="I69" s="278">
        <v>668.16666666666652</v>
      </c>
      <c r="J69" s="278">
        <v>690.0333333333333</v>
      </c>
      <c r="K69" s="276">
        <v>646.29999999999995</v>
      </c>
      <c r="L69" s="276">
        <v>612</v>
      </c>
      <c r="M69" s="276">
        <v>23.470939999999999</v>
      </c>
    </row>
    <row r="70" spans="1:13">
      <c r="A70" s="300">
        <v>61</v>
      </c>
      <c r="B70" s="276" t="s">
        <v>88</v>
      </c>
      <c r="C70" s="276">
        <v>535.20000000000005</v>
      </c>
      <c r="D70" s="278">
        <v>535.9666666666667</v>
      </c>
      <c r="E70" s="278">
        <v>532.63333333333344</v>
      </c>
      <c r="F70" s="278">
        <v>530.06666666666672</v>
      </c>
      <c r="G70" s="278">
        <v>526.73333333333346</v>
      </c>
      <c r="H70" s="278">
        <v>538.53333333333342</v>
      </c>
      <c r="I70" s="278">
        <v>541.86666666666667</v>
      </c>
      <c r="J70" s="278">
        <v>544.43333333333339</v>
      </c>
      <c r="K70" s="276">
        <v>539.29999999999995</v>
      </c>
      <c r="L70" s="276">
        <v>533.4</v>
      </c>
      <c r="M70" s="276">
        <v>18.509270000000001</v>
      </c>
    </row>
    <row r="71" spans="1:13">
      <c r="A71" s="300">
        <v>62</v>
      </c>
      <c r="B71" s="276" t="s">
        <v>238</v>
      </c>
      <c r="C71" s="276">
        <v>1168.3499999999999</v>
      </c>
      <c r="D71" s="278">
        <v>1177.4333333333334</v>
      </c>
      <c r="E71" s="278">
        <v>1142.8666666666668</v>
      </c>
      <c r="F71" s="278">
        <v>1117.3833333333334</v>
      </c>
      <c r="G71" s="278">
        <v>1082.8166666666668</v>
      </c>
      <c r="H71" s="278">
        <v>1202.9166666666667</v>
      </c>
      <c r="I71" s="278">
        <v>1237.4833333333333</v>
      </c>
      <c r="J71" s="278">
        <v>1262.9666666666667</v>
      </c>
      <c r="K71" s="276">
        <v>1212</v>
      </c>
      <c r="L71" s="276">
        <v>1151.95</v>
      </c>
      <c r="M71" s="276">
        <v>2.1230000000000002</v>
      </c>
    </row>
    <row r="72" spans="1:13">
      <c r="A72" s="300">
        <v>63</v>
      </c>
      <c r="B72" s="276" t="s">
        <v>91</v>
      </c>
      <c r="C72" s="276">
        <v>3803.05</v>
      </c>
      <c r="D72" s="278">
        <v>3832.6833333333329</v>
      </c>
      <c r="E72" s="278">
        <v>3761.3666666666659</v>
      </c>
      <c r="F72" s="278">
        <v>3719.6833333333329</v>
      </c>
      <c r="G72" s="278">
        <v>3648.3666666666659</v>
      </c>
      <c r="H72" s="278">
        <v>3874.3666666666659</v>
      </c>
      <c r="I72" s="278">
        <v>3945.6833333333325</v>
      </c>
      <c r="J72" s="278">
        <v>3987.3666666666659</v>
      </c>
      <c r="K72" s="276">
        <v>3904</v>
      </c>
      <c r="L72" s="276">
        <v>3791</v>
      </c>
      <c r="M72" s="276">
        <v>7.3122499999999997</v>
      </c>
    </row>
    <row r="73" spans="1:13">
      <c r="A73" s="300">
        <v>64</v>
      </c>
      <c r="B73" s="276" t="s">
        <v>93</v>
      </c>
      <c r="C73" s="276">
        <v>245.4</v>
      </c>
      <c r="D73" s="278">
        <v>245.76666666666668</v>
      </c>
      <c r="E73" s="278">
        <v>242.23333333333335</v>
      </c>
      <c r="F73" s="278">
        <v>239.06666666666666</v>
      </c>
      <c r="G73" s="278">
        <v>235.53333333333333</v>
      </c>
      <c r="H73" s="278">
        <v>248.93333333333337</v>
      </c>
      <c r="I73" s="278">
        <v>252.46666666666673</v>
      </c>
      <c r="J73" s="278">
        <v>255.63333333333338</v>
      </c>
      <c r="K73" s="276">
        <v>249.3</v>
      </c>
      <c r="L73" s="276">
        <v>242.6</v>
      </c>
      <c r="M73" s="276">
        <v>161.59966</v>
      </c>
    </row>
    <row r="74" spans="1:13">
      <c r="A74" s="300">
        <v>65</v>
      </c>
      <c r="B74" s="276" t="s">
        <v>231</v>
      </c>
      <c r="C74" s="276">
        <v>2921.45</v>
      </c>
      <c r="D74" s="278">
        <v>2936.4833333333336</v>
      </c>
      <c r="E74" s="278">
        <v>2864.9666666666672</v>
      </c>
      <c r="F74" s="278">
        <v>2808.4833333333336</v>
      </c>
      <c r="G74" s="278">
        <v>2736.9666666666672</v>
      </c>
      <c r="H74" s="278">
        <v>2992.9666666666672</v>
      </c>
      <c r="I74" s="278">
        <v>3064.4833333333336</v>
      </c>
      <c r="J74" s="278">
        <v>3120.9666666666672</v>
      </c>
      <c r="K74" s="276">
        <v>3008</v>
      </c>
      <c r="L74" s="276">
        <v>2880</v>
      </c>
      <c r="M74" s="276">
        <v>8.7226099999999995</v>
      </c>
    </row>
    <row r="75" spans="1:13">
      <c r="A75" s="300">
        <v>66</v>
      </c>
      <c r="B75" s="276" t="s">
        <v>94</v>
      </c>
      <c r="C75" s="276">
        <v>5270.9</v>
      </c>
      <c r="D75" s="278">
        <v>5282.9666666666662</v>
      </c>
      <c r="E75" s="278">
        <v>5240.9333333333325</v>
      </c>
      <c r="F75" s="278">
        <v>5210.9666666666662</v>
      </c>
      <c r="G75" s="278">
        <v>5168.9333333333325</v>
      </c>
      <c r="H75" s="278">
        <v>5312.9333333333325</v>
      </c>
      <c r="I75" s="278">
        <v>5354.9666666666672</v>
      </c>
      <c r="J75" s="278">
        <v>5384.9333333333325</v>
      </c>
      <c r="K75" s="276">
        <v>5325</v>
      </c>
      <c r="L75" s="276">
        <v>5253</v>
      </c>
      <c r="M75" s="276">
        <v>6.5329300000000003</v>
      </c>
    </row>
    <row r="76" spans="1:13">
      <c r="A76" s="300">
        <v>67</v>
      </c>
      <c r="B76" s="276" t="s">
        <v>239</v>
      </c>
      <c r="C76" s="276">
        <v>70.55</v>
      </c>
      <c r="D76" s="278">
        <v>70.883333333333326</v>
      </c>
      <c r="E76" s="278">
        <v>69.866666666666646</v>
      </c>
      <c r="F76" s="278">
        <v>69.183333333333323</v>
      </c>
      <c r="G76" s="278">
        <v>68.166666666666643</v>
      </c>
      <c r="H76" s="278">
        <v>71.566666666666649</v>
      </c>
      <c r="I76" s="278">
        <v>72.583333333333329</v>
      </c>
      <c r="J76" s="278">
        <v>73.266666666666652</v>
      </c>
      <c r="K76" s="276">
        <v>71.900000000000006</v>
      </c>
      <c r="L76" s="276">
        <v>70.2</v>
      </c>
      <c r="M76" s="276">
        <v>10.53304</v>
      </c>
    </row>
    <row r="77" spans="1:13">
      <c r="A77" s="300">
        <v>68</v>
      </c>
      <c r="B77" s="276" t="s">
        <v>95</v>
      </c>
      <c r="C77" s="276">
        <v>2649.8</v>
      </c>
      <c r="D77" s="278">
        <v>2668.7333333333336</v>
      </c>
      <c r="E77" s="278">
        <v>2621.8166666666671</v>
      </c>
      <c r="F77" s="278">
        <v>2593.8333333333335</v>
      </c>
      <c r="G77" s="278">
        <v>2546.916666666667</v>
      </c>
      <c r="H77" s="278">
        <v>2696.7166666666672</v>
      </c>
      <c r="I77" s="278">
        <v>2743.6333333333332</v>
      </c>
      <c r="J77" s="278">
        <v>2771.6166666666672</v>
      </c>
      <c r="K77" s="276">
        <v>2715.65</v>
      </c>
      <c r="L77" s="276">
        <v>2640.75</v>
      </c>
      <c r="M77" s="276">
        <v>12.505280000000001</v>
      </c>
    </row>
    <row r="78" spans="1:13">
      <c r="A78" s="300">
        <v>69</v>
      </c>
      <c r="B78" s="276" t="s">
        <v>240</v>
      </c>
      <c r="C78" s="276">
        <v>451.55</v>
      </c>
      <c r="D78" s="278">
        <v>452.95</v>
      </c>
      <c r="E78" s="278">
        <v>443.5</v>
      </c>
      <c r="F78" s="278">
        <v>435.45</v>
      </c>
      <c r="G78" s="278">
        <v>426</v>
      </c>
      <c r="H78" s="278">
        <v>461</v>
      </c>
      <c r="I78" s="278">
        <v>470.44999999999993</v>
      </c>
      <c r="J78" s="278">
        <v>478.5</v>
      </c>
      <c r="K78" s="276">
        <v>462.4</v>
      </c>
      <c r="L78" s="276">
        <v>444.9</v>
      </c>
      <c r="M78" s="276">
        <v>14.359819999999999</v>
      </c>
    </row>
    <row r="79" spans="1:13">
      <c r="A79" s="300">
        <v>70</v>
      </c>
      <c r="B79" s="276" t="s">
        <v>241</v>
      </c>
      <c r="C79" s="276">
        <v>1443.4</v>
      </c>
      <c r="D79" s="278">
        <v>1441.75</v>
      </c>
      <c r="E79" s="278">
        <v>1418.5</v>
      </c>
      <c r="F79" s="278">
        <v>1393.6</v>
      </c>
      <c r="G79" s="278">
        <v>1370.35</v>
      </c>
      <c r="H79" s="278">
        <v>1466.65</v>
      </c>
      <c r="I79" s="278">
        <v>1489.9</v>
      </c>
      <c r="J79" s="278">
        <v>1514.8000000000002</v>
      </c>
      <c r="K79" s="276">
        <v>1465</v>
      </c>
      <c r="L79" s="276">
        <v>1416.85</v>
      </c>
      <c r="M79" s="276">
        <v>2.3520099999999999</v>
      </c>
    </row>
    <row r="80" spans="1:13">
      <c r="A80" s="300">
        <v>71</v>
      </c>
      <c r="B80" s="276" t="s">
        <v>97</v>
      </c>
      <c r="C80" s="276">
        <v>1317.1</v>
      </c>
      <c r="D80" s="278">
        <v>1316.7833333333335</v>
      </c>
      <c r="E80" s="278">
        <v>1303.866666666667</v>
      </c>
      <c r="F80" s="278">
        <v>1290.6333333333334</v>
      </c>
      <c r="G80" s="278">
        <v>1277.7166666666669</v>
      </c>
      <c r="H80" s="278">
        <v>1330.0166666666671</v>
      </c>
      <c r="I80" s="278">
        <v>1342.9333333333336</v>
      </c>
      <c r="J80" s="278">
        <v>1356.1666666666672</v>
      </c>
      <c r="K80" s="276">
        <v>1329.7</v>
      </c>
      <c r="L80" s="276">
        <v>1303.55</v>
      </c>
      <c r="M80" s="276">
        <v>22.306650000000001</v>
      </c>
    </row>
    <row r="81" spans="1:13">
      <c r="A81" s="300">
        <v>72</v>
      </c>
      <c r="B81" s="276" t="s">
        <v>98</v>
      </c>
      <c r="C81" s="276">
        <v>197.05</v>
      </c>
      <c r="D81" s="278">
        <v>197.28333333333333</v>
      </c>
      <c r="E81" s="278">
        <v>194.56666666666666</v>
      </c>
      <c r="F81" s="278">
        <v>192.08333333333334</v>
      </c>
      <c r="G81" s="278">
        <v>189.36666666666667</v>
      </c>
      <c r="H81" s="278">
        <v>199.76666666666665</v>
      </c>
      <c r="I81" s="278">
        <v>202.48333333333329</v>
      </c>
      <c r="J81" s="278">
        <v>204.96666666666664</v>
      </c>
      <c r="K81" s="276">
        <v>200</v>
      </c>
      <c r="L81" s="276">
        <v>194.8</v>
      </c>
      <c r="M81" s="276">
        <v>62.141080000000002</v>
      </c>
    </row>
    <row r="82" spans="1:13">
      <c r="A82" s="300">
        <v>73</v>
      </c>
      <c r="B82" s="276" t="s">
        <v>99</v>
      </c>
      <c r="C82" s="276">
        <v>75.650000000000006</v>
      </c>
      <c r="D82" s="278">
        <v>75.13333333333334</v>
      </c>
      <c r="E82" s="278">
        <v>73.76666666666668</v>
      </c>
      <c r="F82" s="278">
        <v>71.88333333333334</v>
      </c>
      <c r="G82" s="278">
        <v>70.51666666666668</v>
      </c>
      <c r="H82" s="278">
        <v>77.01666666666668</v>
      </c>
      <c r="I82" s="278">
        <v>78.383333333333326</v>
      </c>
      <c r="J82" s="278">
        <v>80.26666666666668</v>
      </c>
      <c r="K82" s="276">
        <v>76.5</v>
      </c>
      <c r="L82" s="276">
        <v>73.25</v>
      </c>
      <c r="M82" s="276">
        <v>513.30375000000004</v>
      </c>
    </row>
    <row r="83" spans="1:13">
      <c r="A83" s="300">
        <v>74</v>
      </c>
      <c r="B83" s="276" t="s">
        <v>370</v>
      </c>
      <c r="C83" s="276">
        <v>163.9</v>
      </c>
      <c r="D83" s="278">
        <v>163.66666666666666</v>
      </c>
      <c r="E83" s="278">
        <v>160.83333333333331</v>
      </c>
      <c r="F83" s="278">
        <v>157.76666666666665</v>
      </c>
      <c r="G83" s="278">
        <v>154.93333333333331</v>
      </c>
      <c r="H83" s="278">
        <v>166.73333333333332</v>
      </c>
      <c r="I83" s="278">
        <v>169.56666666666663</v>
      </c>
      <c r="J83" s="278">
        <v>172.63333333333333</v>
      </c>
      <c r="K83" s="276">
        <v>166.5</v>
      </c>
      <c r="L83" s="276">
        <v>160.6</v>
      </c>
      <c r="M83" s="276">
        <v>36.459319999999998</v>
      </c>
    </row>
    <row r="84" spans="1:13">
      <c r="A84" s="300">
        <v>75</v>
      </c>
      <c r="B84" s="276" t="s">
        <v>244</v>
      </c>
      <c r="C84" s="276">
        <v>75.25</v>
      </c>
      <c r="D84" s="278">
        <v>75.649999999999991</v>
      </c>
      <c r="E84" s="278">
        <v>74.699999999999989</v>
      </c>
      <c r="F84" s="278">
        <v>74.149999999999991</v>
      </c>
      <c r="G84" s="278">
        <v>73.199999999999989</v>
      </c>
      <c r="H84" s="278">
        <v>76.199999999999989</v>
      </c>
      <c r="I84" s="278">
        <v>77.150000000000006</v>
      </c>
      <c r="J84" s="278">
        <v>77.699999999999989</v>
      </c>
      <c r="K84" s="276">
        <v>76.599999999999994</v>
      </c>
      <c r="L84" s="276">
        <v>75.099999999999994</v>
      </c>
      <c r="M84" s="276">
        <v>15.905290000000001</v>
      </c>
    </row>
    <row r="85" spans="1:13">
      <c r="A85" s="300">
        <v>76</v>
      </c>
      <c r="B85" s="276" t="s">
        <v>100</v>
      </c>
      <c r="C85" s="276">
        <v>133.44999999999999</v>
      </c>
      <c r="D85" s="278">
        <v>133.85</v>
      </c>
      <c r="E85" s="278">
        <v>131.89999999999998</v>
      </c>
      <c r="F85" s="278">
        <v>130.35</v>
      </c>
      <c r="G85" s="278">
        <v>128.39999999999998</v>
      </c>
      <c r="H85" s="278">
        <v>135.39999999999998</v>
      </c>
      <c r="I85" s="278">
        <v>137.34999999999997</v>
      </c>
      <c r="J85" s="278">
        <v>138.89999999999998</v>
      </c>
      <c r="K85" s="276">
        <v>135.80000000000001</v>
      </c>
      <c r="L85" s="276">
        <v>132.30000000000001</v>
      </c>
      <c r="M85" s="276">
        <v>180.38619</v>
      </c>
    </row>
    <row r="86" spans="1:13">
      <c r="A86" s="300">
        <v>77</v>
      </c>
      <c r="B86" s="276" t="s">
        <v>245</v>
      </c>
      <c r="C86" s="276">
        <v>141.30000000000001</v>
      </c>
      <c r="D86" s="278">
        <v>141.41666666666666</v>
      </c>
      <c r="E86" s="278">
        <v>140.0333333333333</v>
      </c>
      <c r="F86" s="278">
        <v>138.76666666666665</v>
      </c>
      <c r="G86" s="278">
        <v>137.3833333333333</v>
      </c>
      <c r="H86" s="278">
        <v>142.68333333333331</v>
      </c>
      <c r="I86" s="278">
        <v>144.06666666666669</v>
      </c>
      <c r="J86" s="278">
        <v>145.33333333333331</v>
      </c>
      <c r="K86" s="276">
        <v>142.80000000000001</v>
      </c>
      <c r="L86" s="276">
        <v>140.15</v>
      </c>
      <c r="M86" s="276">
        <v>3.4600599999999999</v>
      </c>
    </row>
    <row r="87" spans="1:13">
      <c r="A87" s="300">
        <v>78</v>
      </c>
      <c r="B87" s="276" t="s">
        <v>101</v>
      </c>
      <c r="C87" s="276">
        <v>514.35</v>
      </c>
      <c r="D87" s="278">
        <v>516.83333333333337</v>
      </c>
      <c r="E87" s="278">
        <v>509.66666666666674</v>
      </c>
      <c r="F87" s="278">
        <v>504.98333333333335</v>
      </c>
      <c r="G87" s="278">
        <v>497.81666666666672</v>
      </c>
      <c r="H87" s="278">
        <v>521.51666666666677</v>
      </c>
      <c r="I87" s="278">
        <v>528.68333333333351</v>
      </c>
      <c r="J87" s="278">
        <v>533.36666666666679</v>
      </c>
      <c r="K87" s="276">
        <v>524</v>
      </c>
      <c r="L87" s="276">
        <v>512.15</v>
      </c>
      <c r="M87" s="276">
        <v>20.247949999999999</v>
      </c>
    </row>
    <row r="88" spans="1:13">
      <c r="A88" s="300">
        <v>79</v>
      </c>
      <c r="B88" s="276" t="s">
        <v>103</v>
      </c>
      <c r="C88" s="276">
        <v>27.15</v>
      </c>
      <c r="D88" s="278">
        <v>27.216666666666669</v>
      </c>
      <c r="E88" s="278">
        <v>26.683333333333337</v>
      </c>
      <c r="F88" s="278">
        <v>26.216666666666669</v>
      </c>
      <c r="G88" s="278">
        <v>25.683333333333337</v>
      </c>
      <c r="H88" s="278">
        <v>27.683333333333337</v>
      </c>
      <c r="I88" s="278">
        <v>28.216666666666669</v>
      </c>
      <c r="J88" s="278">
        <v>28.683333333333337</v>
      </c>
      <c r="K88" s="276">
        <v>27.75</v>
      </c>
      <c r="L88" s="276">
        <v>26.75</v>
      </c>
      <c r="M88" s="276">
        <v>206.07639</v>
      </c>
    </row>
    <row r="89" spans="1:13">
      <c r="A89" s="300">
        <v>80</v>
      </c>
      <c r="B89" s="276" t="s">
        <v>246</v>
      </c>
      <c r="C89" s="276">
        <v>529.25</v>
      </c>
      <c r="D89" s="278">
        <v>534</v>
      </c>
      <c r="E89" s="278">
        <v>523</v>
      </c>
      <c r="F89" s="278">
        <v>516.75</v>
      </c>
      <c r="G89" s="278">
        <v>505.75</v>
      </c>
      <c r="H89" s="278">
        <v>540.25</v>
      </c>
      <c r="I89" s="278">
        <v>551.25</v>
      </c>
      <c r="J89" s="278">
        <v>557.5</v>
      </c>
      <c r="K89" s="276">
        <v>545</v>
      </c>
      <c r="L89" s="276">
        <v>527.75</v>
      </c>
      <c r="M89" s="276">
        <v>3.2574900000000002</v>
      </c>
    </row>
    <row r="90" spans="1:13">
      <c r="A90" s="300">
        <v>81</v>
      </c>
      <c r="B90" s="276" t="s">
        <v>104</v>
      </c>
      <c r="C90" s="276">
        <v>733.35</v>
      </c>
      <c r="D90" s="278">
        <v>739.25</v>
      </c>
      <c r="E90" s="278">
        <v>725.35</v>
      </c>
      <c r="F90" s="278">
        <v>717.35</v>
      </c>
      <c r="G90" s="278">
        <v>703.45</v>
      </c>
      <c r="H90" s="278">
        <v>747.25</v>
      </c>
      <c r="I90" s="278">
        <v>761.15000000000009</v>
      </c>
      <c r="J90" s="278">
        <v>769.15</v>
      </c>
      <c r="K90" s="276">
        <v>753.15</v>
      </c>
      <c r="L90" s="276">
        <v>731.25</v>
      </c>
      <c r="M90" s="276">
        <v>15.04697</v>
      </c>
    </row>
    <row r="91" spans="1:13">
      <c r="A91" s="300">
        <v>82</v>
      </c>
      <c r="B91" s="276" t="s">
        <v>247</v>
      </c>
      <c r="C91" s="276">
        <v>426.9</v>
      </c>
      <c r="D91" s="278">
        <v>425.16666666666669</v>
      </c>
      <c r="E91" s="278">
        <v>419.73333333333335</v>
      </c>
      <c r="F91" s="278">
        <v>412.56666666666666</v>
      </c>
      <c r="G91" s="278">
        <v>407.13333333333333</v>
      </c>
      <c r="H91" s="278">
        <v>432.33333333333337</v>
      </c>
      <c r="I91" s="278">
        <v>437.76666666666665</v>
      </c>
      <c r="J91" s="278">
        <v>444.93333333333339</v>
      </c>
      <c r="K91" s="276">
        <v>430.6</v>
      </c>
      <c r="L91" s="276">
        <v>418</v>
      </c>
      <c r="M91" s="276">
        <v>4.8360399999999997</v>
      </c>
    </row>
    <row r="92" spans="1:13">
      <c r="A92" s="300">
        <v>83</v>
      </c>
      <c r="B92" s="276" t="s">
        <v>248</v>
      </c>
      <c r="C92" s="276">
        <v>1452.8</v>
      </c>
      <c r="D92" s="278">
        <v>1472.95</v>
      </c>
      <c r="E92" s="278">
        <v>1418</v>
      </c>
      <c r="F92" s="278">
        <v>1383.2</v>
      </c>
      <c r="G92" s="278">
        <v>1328.25</v>
      </c>
      <c r="H92" s="278">
        <v>1507.75</v>
      </c>
      <c r="I92" s="278">
        <v>1562.7000000000003</v>
      </c>
      <c r="J92" s="278">
        <v>1597.5</v>
      </c>
      <c r="K92" s="276">
        <v>1527.9</v>
      </c>
      <c r="L92" s="276">
        <v>1438.15</v>
      </c>
      <c r="M92" s="276">
        <v>26.35116</v>
      </c>
    </row>
    <row r="93" spans="1:13">
      <c r="A93" s="300">
        <v>84</v>
      </c>
      <c r="B93" s="276" t="s">
        <v>105</v>
      </c>
      <c r="C93" s="276">
        <v>993.85</v>
      </c>
      <c r="D93" s="278">
        <v>991.9</v>
      </c>
      <c r="E93" s="278">
        <v>979.15</v>
      </c>
      <c r="F93" s="278">
        <v>964.45</v>
      </c>
      <c r="G93" s="278">
        <v>951.7</v>
      </c>
      <c r="H93" s="278">
        <v>1006.5999999999999</v>
      </c>
      <c r="I93" s="278">
        <v>1019.3499999999999</v>
      </c>
      <c r="J93" s="278">
        <v>1034.0499999999997</v>
      </c>
      <c r="K93" s="276">
        <v>1004.65</v>
      </c>
      <c r="L93" s="276">
        <v>977.2</v>
      </c>
      <c r="M93" s="276">
        <v>18.889399999999998</v>
      </c>
    </row>
    <row r="94" spans="1:13">
      <c r="A94" s="300">
        <v>85</v>
      </c>
      <c r="B94" s="276" t="s">
        <v>250</v>
      </c>
      <c r="C94" s="276">
        <v>210.6</v>
      </c>
      <c r="D94" s="278">
        <v>212.70000000000002</v>
      </c>
      <c r="E94" s="278">
        <v>207.90000000000003</v>
      </c>
      <c r="F94" s="278">
        <v>205.20000000000002</v>
      </c>
      <c r="G94" s="278">
        <v>200.40000000000003</v>
      </c>
      <c r="H94" s="278">
        <v>215.40000000000003</v>
      </c>
      <c r="I94" s="278">
        <v>220.20000000000005</v>
      </c>
      <c r="J94" s="278">
        <v>222.90000000000003</v>
      </c>
      <c r="K94" s="276">
        <v>217.5</v>
      </c>
      <c r="L94" s="276">
        <v>210</v>
      </c>
      <c r="M94" s="276">
        <v>9.0838400000000004</v>
      </c>
    </row>
    <row r="95" spans="1:13">
      <c r="A95" s="300">
        <v>86</v>
      </c>
      <c r="B95" s="276" t="s">
        <v>386</v>
      </c>
      <c r="C95" s="276">
        <v>386.85</v>
      </c>
      <c r="D95" s="278">
        <v>387.95</v>
      </c>
      <c r="E95" s="278">
        <v>381.9</v>
      </c>
      <c r="F95" s="278">
        <v>376.95</v>
      </c>
      <c r="G95" s="278">
        <v>370.9</v>
      </c>
      <c r="H95" s="278">
        <v>392.9</v>
      </c>
      <c r="I95" s="278">
        <v>398.95000000000005</v>
      </c>
      <c r="J95" s="278">
        <v>403.9</v>
      </c>
      <c r="K95" s="276">
        <v>394</v>
      </c>
      <c r="L95" s="276">
        <v>383</v>
      </c>
      <c r="M95" s="276">
        <v>5.4655500000000004</v>
      </c>
    </row>
    <row r="96" spans="1:13">
      <c r="A96" s="300">
        <v>87</v>
      </c>
      <c r="B96" s="276" t="s">
        <v>106</v>
      </c>
      <c r="C96" s="276">
        <v>971.25</v>
      </c>
      <c r="D96" s="278">
        <v>965.06666666666661</v>
      </c>
      <c r="E96" s="278">
        <v>952.18333333333317</v>
      </c>
      <c r="F96" s="278">
        <v>933.11666666666656</v>
      </c>
      <c r="G96" s="278">
        <v>920.23333333333312</v>
      </c>
      <c r="H96" s="278">
        <v>984.13333333333321</v>
      </c>
      <c r="I96" s="278">
        <v>997.01666666666665</v>
      </c>
      <c r="J96" s="278">
        <v>1016.0833333333333</v>
      </c>
      <c r="K96" s="276">
        <v>977.95</v>
      </c>
      <c r="L96" s="276">
        <v>946</v>
      </c>
      <c r="M96" s="276">
        <v>21.247340000000001</v>
      </c>
    </row>
    <row r="97" spans="1:13">
      <c r="A97" s="300">
        <v>88</v>
      </c>
      <c r="B97" s="276" t="s">
        <v>108</v>
      </c>
      <c r="C97" s="276">
        <v>962.55</v>
      </c>
      <c r="D97" s="278">
        <v>970.05000000000007</v>
      </c>
      <c r="E97" s="278">
        <v>951.90000000000009</v>
      </c>
      <c r="F97" s="278">
        <v>941.25</v>
      </c>
      <c r="G97" s="278">
        <v>923.1</v>
      </c>
      <c r="H97" s="278">
        <v>980.70000000000016</v>
      </c>
      <c r="I97" s="278">
        <v>998.85</v>
      </c>
      <c r="J97" s="278">
        <v>1009.5000000000002</v>
      </c>
      <c r="K97" s="276">
        <v>988.2</v>
      </c>
      <c r="L97" s="276">
        <v>959.4</v>
      </c>
      <c r="M97" s="276">
        <v>52.61</v>
      </c>
    </row>
    <row r="98" spans="1:13">
      <c r="A98" s="300">
        <v>89</v>
      </c>
      <c r="B98" s="276" t="s">
        <v>109</v>
      </c>
      <c r="C98" s="276">
        <v>2661.35</v>
      </c>
      <c r="D98" s="278">
        <v>2672.7000000000003</v>
      </c>
      <c r="E98" s="278">
        <v>2636.0500000000006</v>
      </c>
      <c r="F98" s="278">
        <v>2610.7500000000005</v>
      </c>
      <c r="G98" s="278">
        <v>2574.1000000000008</v>
      </c>
      <c r="H98" s="278">
        <v>2698.0000000000005</v>
      </c>
      <c r="I98" s="278">
        <v>2734.65</v>
      </c>
      <c r="J98" s="278">
        <v>2759.9500000000003</v>
      </c>
      <c r="K98" s="276">
        <v>2709.35</v>
      </c>
      <c r="L98" s="276">
        <v>2647.4</v>
      </c>
      <c r="M98" s="276">
        <v>41.060420000000001</v>
      </c>
    </row>
    <row r="99" spans="1:13">
      <c r="A99" s="300">
        <v>90</v>
      </c>
      <c r="B99" s="276" t="s">
        <v>252</v>
      </c>
      <c r="C99" s="276">
        <v>3063.15</v>
      </c>
      <c r="D99" s="278">
        <v>3071.4166666666665</v>
      </c>
      <c r="E99" s="278">
        <v>3019.9333333333329</v>
      </c>
      <c r="F99" s="278">
        <v>2976.7166666666662</v>
      </c>
      <c r="G99" s="278">
        <v>2925.2333333333327</v>
      </c>
      <c r="H99" s="278">
        <v>3114.6333333333332</v>
      </c>
      <c r="I99" s="278">
        <v>3166.1166666666668</v>
      </c>
      <c r="J99" s="278">
        <v>3209.3333333333335</v>
      </c>
      <c r="K99" s="276">
        <v>3122.9</v>
      </c>
      <c r="L99" s="276">
        <v>3028.2</v>
      </c>
      <c r="M99" s="276">
        <v>3.3492700000000002</v>
      </c>
    </row>
    <row r="100" spans="1:13">
      <c r="A100" s="300">
        <v>91</v>
      </c>
      <c r="B100" s="276" t="s">
        <v>110</v>
      </c>
      <c r="C100" s="276">
        <v>1416.25</v>
      </c>
      <c r="D100" s="278">
        <v>1420.4666666666665</v>
      </c>
      <c r="E100" s="278">
        <v>1408.333333333333</v>
      </c>
      <c r="F100" s="278">
        <v>1400.4166666666665</v>
      </c>
      <c r="G100" s="278">
        <v>1388.2833333333331</v>
      </c>
      <c r="H100" s="278">
        <v>1428.383333333333</v>
      </c>
      <c r="I100" s="278">
        <v>1440.5166666666667</v>
      </c>
      <c r="J100" s="278">
        <v>1448.4333333333329</v>
      </c>
      <c r="K100" s="276">
        <v>1432.6</v>
      </c>
      <c r="L100" s="276">
        <v>1412.55</v>
      </c>
      <c r="M100" s="276">
        <v>99.474209999999999</v>
      </c>
    </row>
    <row r="101" spans="1:13">
      <c r="A101" s="300">
        <v>92</v>
      </c>
      <c r="B101" s="276" t="s">
        <v>253</v>
      </c>
      <c r="C101" s="276">
        <v>704.3</v>
      </c>
      <c r="D101" s="278">
        <v>710.19999999999993</v>
      </c>
      <c r="E101" s="278">
        <v>696.59999999999991</v>
      </c>
      <c r="F101" s="278">
        <v>688.9</v>
      </c>
      <c r="G101" s="278">
        <v>675.3</v>
      </c>
      <c r="H101" s="278">
        <v>717.89999999999986</v>
      </c>
      <c r="I101" s="278">
        <v>731.5</v>
      </c>
      <c r="J101" s="278">
        <v>739.19999999999982</v>
      </c>
      <c r="K101" s="276">
        <v>723.8</v>
      </c>
      <c r="L101" s="276">
        <v>702.5</v>
      </c>
      <c r="M101" s="276">
        <v>32.847850000000001</v>
      </c>
    </row>
    <row r="102" spans="1:13">
      <c r="A102" s="300">
        <v>93</v>
      </c>
      <c r="B102" s="276" t="s">
        <v>111</v>
      </c>
      <c r="C102" s="276">
        <v>3055.25</v>
      </c>
      <c r="D102" s="278">
        <v>3068</v>
      </c>
      <c r="E102" s="278">
        <v>3021.25</v>
      </c>
      <c r="F102" s="278">
        <v>2987.25</v>
      </c>
      <c r="G102" s="278">
        <v>2940.5</v>
      </c>
      <c r="H102" s="278">
        <v>3102</v>
      </c>
      <c r="I102" s="278">
        <v>3148.75</v>
      </c>
      <c r="J102" s="278">
        <v>3182.75</v>
      </c>
      <c r="K102" s="276">
        <v>3114.75</v>
      </c>
      <c r="L102" s="276">
        <v>3034</v>
      </c>
      <c r="M102" s="276">
        <v>8.8025900000000004</v>
      </c>
    </row>
    <row r="103" spans="1:13">
      <c r="A103" s="300">
        <v>94</v>
      </c>
      <c r="B103" s="276" t="s">
        <v>114</v>
      </c>
      <c r="C103" s="276">
        <v>272.89999999999998</v>
      </c>
      <c r="D103" s="278">
        <v>269.76666666666665</v>
      </c>
      <c r="E103" s="278">
        <v>264.13333333333333</v>
      </c>
      <c r="F103" s="278">
        <v>255.36666666666667</v>
      </c>
      <c r="G103" s="278">
        <v>249.73333333333335</v>
      </c>
      <c r="H103" s="278">
        <v>278.5333333333333</v>
      </c>
      <c r="I103" s="278">
        <v>284.16666666666663</v>
      </c>
      <c r="J103" s="278">
        <v>292.93333333333328</v>
      </c>
      <c r="K103" s="276">
        <v>275.39999999999998</v>
      </c>
      <c r="L103" s="276">
        <v>261</v>
      </c>
      <c r="M103" s="276">
        <v>327.39258999999998</v>
      </c>
    </row>
    <row r="104" spans="1:13">
      <c r="A104" s="300">
        <v>95</v>
      </c>
      <c r="B104" s="276" t="s">
        <v>115</v>
      </c>
      <c r="C104" s="276">
        <v>222.8</v>
      </c>
      <c r="D104" s="278">
        <v>222.43333333333331</v>
      </c>
      <c r="E104" s="278">
        <v>220.86666666666662</v>
      </c>
      <c r="F104" s="278">
        <v>218.93333333333331</v>
      </c>
      <c r="G104" s="278">
        <v>217.36666666666662</v>
      </c>
      <c r="H104" s="278">
        <v>224.36666666666662</v>
      </c>
      <c r="I104" s="278">
        <v>225.93333333333328</v>
      </c>
      <c r="J104" s="278">
        <v>227.86666666666662</v>
      </c>
      <c r="K104" s="276">
        <v>224</v>
      </c>
      <c r="L104" s="276">
        <v>220.5</v>
      </c>
      <c r="M104" s="276">
        <v>49.132820000000002</v>
      </c>
    </row>
    <row r="105" spans="1:13">
      <c r="A105" s="300">
        <v>96</v>
      </c>
      <c r="B105" s="276" t="s">
        <v>116</v>
      </c>
      <c r="C105" s="276">
        <v>2368.85</v>
      </c>
      <c r="D105" s="278">
        <v>2388.85</v>
      </c>
      <c r="E105" s="278">
        <v>2345</v>
      </c>
      <c r="F105" s="278">
        <v>2321.15</v>
      </c>
      <c r="G105" s="278">
        <v>2277.3000000000002</v>
      </c>
      <c r="H105" s="278">
        <v>2412.6999999999998</v>
      </c>
      <c r="I105" s="278">
        <v>2456.5499999999993</v>
      </c>
      <c r="J105" s="278">
        <v>2480.3999999999996</v>
      </c>
      <c r="K105" s="276">
        <v>2432.6999999999998</v>
      </c>
      <c r="L105" s="276">
        <v>2365</v>
      </c>
      <c r="M105" s="276">
        <v>24.038810000000002</v>
      </c>
    </row>
    <row r="106" spans="1:13">
      <c r="A106" s="300">
        <v>97</v>
      </c>
      <c r="B106" s="276" t="s">
        <v>254</v>
      </c>
      <c r="C106" s="276">
        <v>308.14999999999998</v>
      </c>
      <c r="D106" s="278">
        <v>305.5333333333333</v>
      </c>
      <c r="E106" s="278">
        <v>282.66666666666663</v>
      </c>
      <c r="F106" s="278">
        <v>257.18333333333334</v>
      </c>
      <c r="G106" s="278">
        <v>234.31666666666666</v>
      </c>
      <c r="H106" s="278">
        <v>331.01666666666659</v>
      </c>
      <c r="I106" s="278">
        <v>353.88333333333327</v>
      </c>
      <c r="J106" s="278">
        <v>379.36666666666656</v>
      </c>
      <c r="K106" s="276">
        <v>328.4</v>
      </c>
      <c r="L106" s="276">
        <v>280.05</v>
      </c>
      <c r="M106" s="276">
        <v>52.00956</v>
      </c>
    </row>
    <row r="107" spans="1:13">
      <c r="A107" s="300">
        <v>98</v>
      </c>
      <c r="B107" s="276" t="s">
        <v>255</v>
      </c>
      <c r="C107" s="276">
        <v>43.75</v>
      </c>
      <c r="D107" s="278">
        <v>43.833333333333336</v>
      </c>
      <c r="E107" s="278">
        <v>43.166666666666671</v>
      </c>
      <c r="F107" s="278">
        <v>42.583333333333336</v>
      </c>
      <c r="G107" s="278">
        <v>41.916666666666671</v>
      </c>
      <c r="H107" s="278">
        <v>44.416666666666671</v>
      </c>
      <c r="I107" s="278">
        <v>45.083333333333343</v>
      </c>
      <c r="J107" s="278">
        <v>45.666666666666671</v>
      </c>
      <c r="K107" s="276">
        <v>44.5</v>
      </c>
      <c r="L107" s="276">
        <v>43.25</v>
      </c>
      <c r="M107" s="276">
        <v>45.318280000000001</v>
      </c>
    </row>
    <row r="108" spans="1:13">
      <c r="A108" s="300">
        <v>99</v>
      </c>
      <c r="B108" s="276" t="s">
        <v>117</v>
      </c>
      <c r="C108" s="276">
        <v>234.1</v>
      </c>
      <c r="D108" s="278">
        <v>231.79999999999998</v>
      </c>
      <c r="E108" s="278">
        <v>224.89999999999998</v>
      </c>
      <c r="F108" s="278">
        <v>215.7</v>
      </c>
      <c r="G108" s="278">
        <v>208.79999999999998</v>
      </c>
      <c r="H108" s="278">
        <v>240.99999999999997</v>
      </c>
      <c r="I108" s="278">
        <v>247.9</v>
      </c>
      <c r="J108" s="278">
        <v>257.09999999999997</v>
      </c>
      <c r="K108" s="276">
        <v>238.7</v>
      </c>
      <c r="L108" s="276">
        <v>222.6</v>
      </c>
      <c r="M108" s="276">
        <v>400.79532999999998</v>
      </c>
    </row>
    <row r="109" spans="1:13">
      <c r="A109" s="300">
        <v>100</v>
      </c>
      <c r="B109" s="276" t="s">
        <v>118</v>
      </c>
      <c r="C109" s="276">
        <v>541.1</v>
      </c>
      <c r="D109" s="278">
        <v>545.08333333333337</v>
      </c>
      <c r="E109" s="278">
        <v>535.76666666666677</v>
      </c>
      <c r="F109" s="278">
        <v>530.43333333333339</v>
      </c>
      <c r="G109" s="278">
        <v>521.11666666666679</v>
      </c>
      <c r="H109" s="278">
        <v>550.41666666666674</v>
      </c>
      <c r="I109" s="278">
        <v>559.73333333333335</v>
      </c>
      <c r="J109" s="278">
        <v>565.06666666666672</v>
      </c>
      <c r="K109" s="276">
        <v>554.4</v>
      </c>
      <c r="L109" s="276">
        <v>539.75</v>
      </c>
      <c r="M109" s="276">
        <v>211.38033999999999</v>
      </c>
    </row>
    <row r="110" spans="1:13">
      <c r="A110" s="300">
        <v>101</v>
      </c>
      <c r="B110" s="276" t="s">
        <v>256</v>
      </c>
      <c r="C110" s="276">
        <v>1571.2</v>
      </c>
      <c r="D110" s="278">
        <v>1585.0333333333335</v>
      </c>
      <c r="E110" s="278">
        <v>1547.166666666667</v>
      </c>
      <c r="F110" s="278">
        <v>1523.1333333333334</v>
      </c>
      <c r="G110" s="278">
        <v>1485.2666666666669</v>
      </c>
      <c r="H110" s="278">
        <v>1609.0666666666671</v>
      </c>
      <c r="I110" s="278">
        <v>1646.9333333333334</v>
      </c>
      <c r="J110" s="278">
        <v>1670.9666666666672</v>
      </c>
      <c r="K110" s="276">
        <v>1622.9</v>
      </c>
      <c r="L110" s="276">
        <v>1561</v>
      </c>
      <c r="M110" s="276">
        <v>5.8880499999999998</v>
      </c>
    </row>
    <row r="111" spans="1:13">
      <c r="A111" s="300">
        <v>102</v>
      </c>
      <c r="B111" s="276" t="s">
        <v>119</v>
      </c>
      <c r="C111" s="276">
        <v>509.7</v>
      </c>
      <c r="D111" s="278">
        <v>511.08333333333331</v>
      </c>
      <c r="E111" s="278">
        <v>504.66666666666663</v>
      </c>
      <c r="F111" s="278">
        <v>499.63333333333333</v>
      </c>
      <c r="G111" s="278">
        <v>493.21666666666664</v>
      </c>
      <c r="H111" s="278">
        <v>516.11666666666656</v>
      </c>
      <c r="I111" s="278">
        <v>522.5333333333333</v>
      </c>
      <c r="J111" s="278">
        <v>527.56666666666661</v>
      </c>
      <c r="K111" s="276">
        <v>517.5</v>
      </c>
      <c r="L111" s="276">
        <v>506.05</v>
      </c>
      <c r="M111" s="276">
        <v>12.91499</v>
      </c>
    </row>
    <row r="112" spans="1:13">
      <c r="A112" s="300">
        <v>103</v>
      </c>
      <c r="B112" s="276" t="s">
        <v>257</v>
      </c>
      <c r="C112" s="276">
        <v>31.5</v>
      </c>
      <c r="D112" s="278">
        <v>31.649999999999995</v>
      </c>
      <c r="E112" s="278">
        <v>31.249999999999993</v>
      </c>
      <c r="F112" s="278">
        <v>30.999999999999996</v>
      </c>
      <c r="G112" s="278">
        <v>30.599999999999994</v>
      </c>
      <c r="H112" s="278">
        <v>31.899999999999991</v>
      </c>
      <c r="I112" s="278">
        <v>32.29999999999999</v>
      </c>
      <c r="J112" s="278">
        <v>32.54999999999999</v>
      </c>
      <c r="K112" s="276">
        <v>32.049999999999997</v>
      </c>
      <c r="L112" s="276">
        <v>31.4</v>
      </c>
      <c r="M112" s="276">
        <v>86.285139999999998</v>
      </c>
    </row>
    <row r="113" spans="1:13">
      <c r="A113" s="300">
        <v>104</v>
      </c>
      <c r="B113" s="276" t="s">
        <v>120</v>
      </c>
      <c r="C113" s="276">
        <v>11.95</v>
      </c>
      <c r="D113" s="278">
        <v>12.049999999999999</v>
      </c>
      <c r="E113" s="278">
        <v>11.749999999999998</v>
      </c>
      <c r="F113" s="278">
        <v>11.549999999999999</v>
      </c>
      <c r="G113" s="278">
        <v>11.249999999999998</v>
      </c>
      <c r="H113" s="278">
        <v>12.249999999999998</v>
      </c>
      <c r="I113" s="278">
        <v>12.549999999999999</v>
      </c>
      <c r="J113" s="278">
        <v>12.749999999999998</v>
      </c>
      <c r="K113" s="276">
        <v>12.35</v>
      </c>
      <c r="L113" s="276">
        <v>11.85</v>
      </c>
      <c r="M113" s="276">
        <v>3521.4330300000001</v>
      </c>
    </row>
    <row r="114" spans="1:13">
      <c r="A114" s="300">
        <v>105</v>
      </c>
      <c r="B114" s="276" t="s">
        <v>121</v>
      </c>
      <c r="C114" s="276">
        <v>45.8</v>
      </c>
      <c r="D114" s="278">
        <v>45.266666666666673</v>
      </c>
      <c r="E114" s="278">
        <v>42.933333333333344</v>
      </c>
      <c r="F114" s="278">
        <v>40.06666666666667</v>
      </c>
      <c r="G114" s="278">
        <v>37.733333333333341</v>
      </c>
      <c r="H114" s="278">
        <v>48.133333333333347</v>
      </c>
      <c r="I114" s="278">
        <v>50.466666666666676</v>
      </c>
      <c r="J114" s="278">
        <v>53.33333333333335</v>
      </c>
      <c r="K114" s="276">
        <v>47.6</v>
      </c>
      <c r="L114" s="276">
        <v>42.4</v>
      </c>
      <c r="M114" s="276">
        <v>2019.7276400000001</v>
      </c>
    </row>
    <row r="115" spans="1:13">
      <c r="A115" s="300">
        <v>106</v>
      </c>
      <c r="B115" s="276" t="s">
        <v>122</v>
      </c>
      <c r="C115" s="276">
        <v>540</v>
      </c>
      <c r="D115" s="278">
        <v>542.5</v>
      </c>
      <c r="E115" s="278">
        <v>535.35</v>
      </c>
      <c r="F115" s="278">
        <v>530.70000000000005</v>
      </c>
      <c r="G115" s="278">
        <v>523.55000000000007</v>
      </c>
      <c r="H115" s="278">
        <v>547.15</v>
      </c>
      <c r="I115" s="278">
        <v>554.30000000000007</v>
      </c>
      <c r="J115" s="278">
        <v>558.94999999999993</v>
      </c>
      <c r="K115" s="276">
        <v>549.65</v>
      </c>
      <c r="L115" s="276">
        <v>537.85</v>
      </c>
      <c r="M115" s="276">
        <v>41.859400000000001</v>
      </c>
    </row>
    <row r="116" spans="1:13">
      <c r="A116" s="300">
        <v>107</v>
      </c>
      <c r="B116" s="276" t="s">
        <v>260</v>
      </c>
      <c r="C116" s="276">
        <v>123.9</v>
      </c>
      <c r="D116" s="278">
        <v>123.98333333333333</v>
      </c>
      <c r="E116" s="278">
        <v>123.21666666666667</v>
      </c>
      <c r="F116" s="278">
        <v>122.53333333333333</v>
      </c>
      <c r="G116" s="278">
        <v>121.76666666666667</v>
      </c>
      <c r="H116" s="278">
        <v>124.66666666666667</v>
      </c>
      <c r="I116" s="278">
        <v>125.43333333333335</v>
      </c>
      <c r="J116" s="278">
        <v>126.11666666666667</v>
      </c>
      <c r="K116" s="276">
        <v>124.75</v>
      </c>
      <c r="L116" s="276">
        <v>123.3</v>
      </c>
      <c r="M116" s="276">
        <v>20.071490000000001</v>
      </c>
    </row>
    <row r="117" spans="1:13">
      <c r="A117" s="300">
        <v>108</v>
      </c>
      <c r="B117" s="276" t="s">
        <v>123</v>
      </c>
      <c r="C117" s="276">
        <v>1761.05</v>
      </c>
      <c r="D117" s="278">
        <v>1757.1833333333334</v>
      </c>
      <c r="E117" s="278">
        <v>1735.3666666666668</v>
      </c>
      <c r="F117" s="278">
        <v>1709.6833333333334</v>
      </c>
      <c r="G117" s="278">
        <v>1687.8666666666668</v>
      </c>
      <c r="H117" s="278">
        <v>1782.8666666666668</v>
      </c>
      <c r="I117" s="278">
        <v>1804.6833333333334</v>
      </c>
      <c r="J117" s="278">
        <v>1830.3666666666668</v>
      </c>
      <c r="K117" s="276">
        <v>1779</v>
      </c>
      <c r="L117" s="276">
        <v>1731.5</v>
      </c>
      <c r="M117" s="276">
        <v>15.07671</v>
      </c>
    </row>
    <row r="118" spans="1:13">
      <c r="A118" s="300">
        <v>109</v>
      </c>
      <c r="B118" s="276" t="s">
        <v>124</v>
      </c>
      <c r="C118" s="276">
        <v>952.05</v>
      </c>
      <c r="D118" s="278">
        <v>948.26666666666654</v>
      </c>
      <c r="E118" s="278">
        <v>934.8833333333331</v>
      </c>
      <c r="F118" s="278">
        <v>917.71666666666658</v>
      </c>
      <c r="G118" s="278">
        <v>904.33333333333314</v>
      </c>
      <c r="H118" s="278">
        <v>965.43333333333305</v>
      </c>
      <c r="I118" s="278">
        <v>978.81666666666649</v>
      </c>
      <c r="J118" s="278">
        <v>995.98333333333301</v>
      </c>
      <c r="K118" s="276">
        <v>961.65</v>
      </c>
      <c r="L118" s="276">
        <v>931.1</v>
      </c>
      <c r="M118" s="276">
        <v>121.54311</v>
      </c>
    </row>
    <row r="119" spans="1:13">
      <c r="A119" s="300">
        <v>110</v>
      </c>
      <c r="B119" s="276" t="s">
        <v>3647</v>
      </c>
      <c r="C119" s="276">
        <v>266.14999999999998</v>
      </c>
      <c r="D119" s="278">
        <v>267.38333333333333</v>
      </c>
      <c r="E119" s="278">
        <v>259.76666666666665</v>
      </c>
      <c r="F119" s="278">
        <v>253.38333333333333</v>
      </c>
      <c r="G119" s="278">
        <v>245.76666666666665</v>
      </c>
      <c r="H119" s="278">
        <v>273.76666666666665</v>
      </c>
      <c r="I119" s="278">
        <v>281.38333333333333</v>
      </c>
      <c r="J119" s="278">
        <v>287.76666666666665</v>
      </c>
      <c r="K119" s="276">
        <v>275</v>
      </c>
      <c r="L119" s="276">
        <v>261</v>
      </c>
      <c r="M119" s="276">
        <v>79.161569999999998</v>
      </c>
    </row>
    <row r="120" spans="1:13">
      <c r="A120" s="300">
        <v>111</v>
      </c>
      <c r="B120" s="276" t="s">
        <v>126</v>
      </c>
      <c r="C120" s="276">
        <v>1262.1500000000001</v>
      </c>
      <c r="D120" s="278">
        <v>1271.7666666666667</v>
      </c>
      <c r="E120" s="278">
        <v>1245.8833333333332</v>
      </c>
      <c r="F120" s="278">
        <v>1229.6166666666666</v>
      </c>
      <c r="G120" s="278">
        <v>1203.7333333333331</v>
      </c>
      <c r="H120" s="278">
        <v>1288.0333333333333</v>
      </c>
      <c r="I120" s="278">
        <v>1313.916666666667</v>
      </c>
      <c r="J120" s="278">
        <v>1330.1833333333334</v>
      </c>
      <c r="K120" s="276">
        <v>1297.6500000000001</v>
      </c>
      <c r="L120" s="276">
        <v>1255.5</v>
      </c>
      <c r="M120" s="276">
        <v>109.54918000000001</v>
      </c>
    </row>
    <row r="121" spans="1:13">
      <c r="A121" s="300">
        <v>112</v>
      </c>
      <c r="B121" s="276" t="s">
        <v>127</v>
      </c>
      <c r="C121" s="276">
        <v>94.5</v>
      </c>
      <c r="D121" s="278">
        <v>94.583333333333329</v>
      </c>
      <c r="E121" s="278">
        <v>93.716666666666654</v>
      </c>
      <c r="F121" s="278">
        <v>92.933333333333323</v>
      </c>
      <c r="G121" s="278">
        <v>92.066666666666649</v>
      </c>
      <c r="H121" s="278">
        <v>95.36666666666666</v>
      </c>
      <c r="I121" s="278">
        <v>96.233333333333334</v>
      </c>
      <c r="J121" s="278">
        <v>97.016666666666666</v>
      </c>
      <c r="K121" s="276">
        <v>95.45</v>
      </c>
      <c r="L121" s="276">
        <v>93.8</v>
      </c>
      <c r="M121" s="276">
        <v>181.43241</v>
      </c>
    </row>
    <row r="122" spans="1:13">
      <c r="A122" s="300">
        <v>113</v>
      </c>
      <c r="B122" s="276" t="s">
        <v>262</v>
      </c>
      <c r="C122" s="276">
        <v>2114.8000000000002</v>
      </c>
      <c r="D122" s="278">
        <v>2129.9500000000003</v>
      </c>
      <c r="E122" s="278">
        <v>2094.9000000000005</v>
      </c>
      <c r="F122" s="278">
        <v>2075.0000000000005</v>
      </c>
      <c r="G122" s="278">
        <v>2039.9500000000007</v>
      </c>
      <c r="H122" s="278">
        <v>2149.8500000000004</v>
      </c>
      <c r="I122" s="278">
        <v>2184.9000000000005</v>
      </c>
      <c r="J122" s="278">
        <v>2204.8000000000002</v>
      </c>
      <c r="K122" s="276">
        <v>2165</v>
      </c>
      <c r="L122" s="276">
        <v>2110.0500000000002</v>
      </c>
      <c r="M122" s="276">
        <v>2.7670400000000002</v>
      </c>
    </row>
    <row r="123" spans="1:13">
      <c r="A123" s="300">
        <v>114</v>
      </c>
      <c r="B123" s="276" t="s">
        <v>2931</v>
      </c>
      <c r="C123" s="276">
        <v>1489.45</v>
      </c>
      <c r="D123" s="278">
        <v>1493.1166666666668</v>
      </c>
      <c r="E123" s="278">
        <v>1476.3333333333335</v>
      </c>
      <c r="F123" s="278">
        <v>1463.2166666666667</v>
      </c>
      <c r="G123" s="278">
        <v>1446.4333333333334</v>
      </c>
      <c r="H123" s="278">
        <v>1506.2333333333336</v>
      </c>
      <c r="I123" s="278">
        <v>1523.0166666666669</v>
      </c>
      <c r="J123" s="278">
        <v>1536.1333333333337</v>
      </c>
      <c r="K123" s="276">
        <v>1509.9</v>
      </c>
      <c r="L123" s="276">
        <v>1480</v>
      </c>
      <c r="M123" s="276">
        <v>17.690079999999998</v>
      </c>
    </row>
    <row r="124" spans="1:13">
      <c r="A124" s="300">
        <v>115</v>
      </c>
      <c r="B124" s="276" t="s">
        <v>128</v>
      </c>
      <c r="C124" s="276">
        <v>202.8</v>
      </c>
      <c r="D124" s="278">
        <v>204.16666666666666</v>
      </c>
      <c r="E124" s="278">
        <v>200.73333333333332</v>
      </c>
      <c r="F124" s="278">
        <v>198.66666666666666</v>
      </c>
      <c r="G124" s="278">
        <v>195.23333333333332</v>
      </c>
      <c r="H124" s="278">
        <v>206.23333333333332</v>
      </c>
      <c r="I124" s="278">
        <v>209.66666666666666</v>
      </c>
      <c r="J124" s="278">
        <v>211.73333333333332</v>
      </c>
      <c r="K124" s="276">
        <v>207.6</v>
      </c>
      <c r="L124" s="276">
        <v>202.1</v>
      </c>
      <c r="M124" s="276">
        <v>349.52400999999998</v>
      </c>
    </row>
    <row r="125" spans="1:13">
      <c r="A125" s="300">
        <v>116</v>
      </c>
      <c r="B125" s="276" t="s">
        <v>129</v>
      </c>
      <c r="C125" s="276">
        <v>298</v>
      </c>
      <c r="D125" s="278">
        <v>296.63333333333333</v>
      </c>
      <c r="E125" s="278">
        <v>288.61666666666667</v>
      </c>
      <c r="F125" s="278">
        <v>279.23333333333335</v>
      </c>
      <c r="G125" s="278">
        <v>271.2166666666667</v>
      </c>
      <c r="H125" s="278">
        <v>306.01666666666665</v>
      </c>
      <c r="I125" s="278">
        <v>314.0333333333333</v>
      </c>
      <c r="J125" s="278">
        <v>323.41666666666663</v>
      </c>
      <c r="K125" s="276">
        <v>304.64999999999998</v>
      </c>
      <c r="L125" s="276">
        <v>287.25</v>
      </c>
      <c r="M125" s="276">
        <v>168.83643000000001</v>
      </c>
    </row>
    <row r="126" spans="1:13">
      <c r="A126" s="300">
        <v>117</v>
      </c>
      <c r="B126" s="276" t="s">
        <v>263</v>
      </c>
      <c r="C126" s="276">
        <v>67.55</v>
      </c>
      <c r="D126" s="278">
        <v>67.716666666666654</v>
      </c>
      <c r="E126" s="278">
        <v>67.133333333333312</v>
      </c>
      <c r="F126" s="278">
        <v>66.716666666666654</v>
      </c>
      <c r="G126" s="278">
        <v>66.133333333333312</v>
      </c>
      <c r="H126" s="278">
        <v>68.133333333333312</v>
      </c>
      <c r="I126" s="278">
        <v>68.716666666666654</v>
      </c>
      <c r="J126" s="278">
        <v>69.133333333333312</v>
      </c>
      <c r="K126" s="276">
        <v>68.3</v>
      </c>
      <c r="L126" s="276">
        <v>67.3</v>
      </c>
      <c r="M126" s="276">
        <v>8.5098800000000008</v>
      </c>
    </row>
    <row r="127" spans="1:13">
      <c r="A127" s="300">
        <v>118</v>
      </c>
      <c r="B127" s="276" t="s">
        <v>130</v>
      </c>
      <c r="C127" s="276">
        <v>405.4</v>
      </c>
      <c r="D127" s="278">
        <v>407.2166666666667</v>
      </c>
      <c r="E127" s="278">
        <v>401.33333333333337</v>
      </c>
      <c r="F127" s="278">
        <v>397.26666666666665</v>
      </c>
      <c r="G127" s="278">
        <v>391.38333333333333</v>
      </c>
      <c r="H127" s="278">
        <v>411.28333333333342</v>
      </c>
      <c r="I127" s="278">
        <v>417.16666666666674</v>
      </c>
      <c r="J127" s="278">
        <v>421.23333333333346</v>
      </c>
      <c r="K127" s="276">
        <v>413.1</v>
      </c>
      <c r="L127" s="276">
        <v>403.15</v>
      </c>
      <c r="M127" s="276">
        <v>102.31005999999999</v>
      </c>
    </row>
    <row r="128" spans="1:13">
      <c r="A128" s="300">
        <v>119</v>
      </c>
      <c r="B128" s="276" t="s">
        <v>264</v>
      </c>
      <c r="C128" s="276">
        <v>938.5</v>
      </c>
      <c r="D128" s="278">
        <v>937.33333333333337</v>
      </c>
      <c r="E128" s="278">
        <v>918.86666666666679</v>
      </c>
      <c r="F128" s="278">
        <v>899.23333333333346</v>
      </c>
      <c r="G128" s="278">
        <v>880.76666666666688</v>
      </c>
      <c r="H128" s="278">
        <v>956.9666666666667</v>
      </c>
      <c r="I128" s="278">
        <v>975.43333333333317</v>
      </c>
      <c r="J128" s="278">
        <v>995.06666666666661</v>
      </c>
      <c r="K128" s="276">
        <v>955.8</v>
      </c>
      <c r="L128" s="276">
        <v>917.7</v>
      </c>
      <c r="M128" s="276">
        <v>10.72174</v>
      </c>
    </row>
    <row r="129" spans="1:13">
      <c r="A129" s="300">
        <v>120</v>
      </c>
      <c r="B129" s="276" t="s">
        <v>131</v>
      </c>
      <c r="C129" s="276">
        <v>2862.05</v>
      </c>
      <c r="D129" s="278">
        <v>2852.0166666666664</v>
      </c>
      <c r="E129" s="278">
        <v>2816.0333333333328</v>
      </c>
      <c r="F129" s="278">
        <v>2770.0166666666664</v>
      </c>
      <c r="G129" s="278">
        <v>2734.0333333333328</v>
      </c>
      <c r="H129" s="278">
        <v>2898.0333333333328</v>
      </c>
      <c r="I129" s="278">
        <v>2934.0166666666664</v>
      </c>
      <c r="J129" s="278">
        <v>2980.0333333333328</v>
      </c>
      <c r="K129" s="276">
        <v>2888</v>
      </c>
      <c r="L129" s="276">
        <v>2806</v>
      </c>
      <c r="M129" s="276">
        <v>15.24648</v>
      </c>
    </row>
    <row r="130" spans="1:13">
      <c r="A130" s="300">
        <v>121</v>
      </c>
      <c r="B130" s="276" t="s">
        <v>133</v>
      </c>
      <c r="C130" s="276">
        <v>1952.4</v>
      </c>
      <c r="D130" s="278">
        <v>1961.3</v>
      </c>
      <c r="E130" s="278">
        <v>1938.6</v>
      </c>
      <c r="F130" s="278">
        <v>1924.8</v>
      </c>
      <c r="G130" s="278">
        <v>1902.1</v>
      </c>
      <c r="H130" s="278">
        <v>1975.1</v>
      </c>
      <c r="I130" s="278">
        <v>1997.8000000000002</v>
      </c>
      <c r="J130" s="278">
        <v>2011.6</v>
      </c>
      <c r="K130" s="276">
        <v>1984</v>
      </c>
      <c r="L130" s="276">
        <v>1947.5</v>
      </c>
      <c r="M130" s="276">
        <v>34.193170000000002</v>
      </c>
    </row>
    <row r="131" spans="1:13">
      <c r="A131" s="300">
        <v>122</v>
      </c>
      <c r="B131" s="276" t="s">
        <v>134</v>
      </c>
      <c r="C131" s="276">
        <v>104.2</v>
      </c>
      <c r="D131" s="278">
        <v>104.16666666666667</v>
      </c>
      <c r="E131" s="278">
        <v>102.18333333333334</v>
      </c>
      <c r="F131" s="278">
        <v>100.16666666666667</v>
      </c>
      <c r="G131" s="278">
        <v>98.183333333333337</v>
      </c>
      <c r="H131" s="278">
        <v>106.18333333333334</v>
      </c>
      <c r="I131" s="278">
        <v>108.16666666666666</v>
      </c>
      <c r="J131" s="278">
        <v>110.18333333333334</v>
      </c>
      <c r="K131" s="276">
        <v>106.15</v>
      </c>
      <c r="L131" s="276">
        <v>102.15</v>
      </c>
      <c r="M131" s="276">
        <v>183.28107</v>
      </c>
    </row>
    <row r="132" spans="1:13">
      <c r="A132" s="300">
        <v>123</v>
      </c>
      <c r="B132" s="276" t="s">
        <v>358</v>
      </c>
      <c r="C132" s="276">
        <v>2395.4</v>
      </c>
      <c r="D132" s="278">
        <v>2394.1166666666668</v>
      </c>
      <c r="E132" s="278">
        <v>2360.2833333333338</v>
      </c>
      <c r="F132" s="278">
        <v>2325.166666666667</v>
      </c>
      <c r="G132" s="278">
        <v>2291.3333333333339</v>
      </c>
      <c r="H132" s="278">
        <v>2429.2333333333336</v>
      </c>
      <c r="I132" s="278">
        <v>2463.0666666666666</v>
      </c>
      <c r="J132" s="278">
        <v>2498.1833333333334</v>
      </c>
      <c r="K132" s="276">
        <v>2427.9499999999998</v>
      </c>
      <c r="L132" s="276">
        <v>2359</v>
      </c>
      <c r="M132" s="276">
        <v>6.3831899999999999</v>
      </c>
    </row>
    <row r="133" spans="1:13">
      <c r="A133" s="300">
        <v>124</v>
      </c>
      <c r="B133" s="276" t="s">
        <v>135</v>
      </c>
      <c r="C133" s="276">
        <v>435</v>
      </c>
      <c r="D133" s="278">
        <v>430.16666666666669</v>
      </c>
      <c r="E133" s="278">
        <v>415.93333333333339</v>
      </c>
      <c r="F133" s="278">
        <v>396.86666666666673</v>
      </c>
      <c r="G133" s="278">
        <v>382.63333333333344</v>
      </c>
      <c r="H133" s="278">
        <v>449.23333333333335</v>
      </c>
      <c r="I133" s="278">
        <v>463.46666666666658</v>
      </c>
      <c r="J133" s="278">
        <v>482.5333333333333</v>
      </c>
      <c r="K133" s="276">
        <v>444.4</v>
      </c>
      <c r="L133" s="276">
        <v>411.1</v>
      </c>
      <c r="M133" s="276">
        <v>137.98782</v>
      </c>
    </row>
    <row r="134" spans="1:13">
      <c r="A134" s="300">
        <v>125</v>
      </c>
      <c r="B134" s="276" t="s">
        <v>136</v>
      </c>
      <c r="C134" s="276">
        <v>1338.95</v>
      </c>
      <c r="D134" s="278">
        <v>1336.9166666666667</v>
      </c>
      <c r="E134" s="278">
        <v>1327.0333333333335</v>
      </c>
      <c r="F134" s="278">
        <v>1315.1166666666668</v>
      </c>
      <c r="G134" s="278">
        <v>1305.2333333333336</v>
      </c>
      <c r="H134" s="278">
        <v>1348.8333333333335</v>
      </c>
      <c r="I134" s="278">
        <v>1358.7166666666667</v>
      </c>
      <c r="J134" s="278">
        <v>1370.6333333333334</v>
      </c>
      <c r="K134" s="276">
        <v>1346.8</v>
      </c>
      <c r="L134" s="276">
        <v>1325</v>
      </c>
      <c r="M134" s="276">
        <v>42.705979999999997</v>
      </c>
    </row>
    <row r="135" spans="1:13">
      <c r="A135" s="300">
        <v>126</v>
      </c>
      <c r="B135" s="276" t="s">
        <v>266</v>
      </c>
      <c r="C135" s="276">
        <v>3882.9</v>
      </c>
      <c r="D135" s="278">
        <v>3927.2999999999997</v>
      </c>
      <c r="E135" s="278">
        <v>3825.5999999999995</v>
      </c>
      <c r="F135" s="278">
        <v>3768.2999999999997</v>
      </c>
      <c r="G135" s="278">
        <v>3666.5999999999995</v>
      </c>
      <c r="H135" s="278">
        <v>3984.5999999999995</v>
      </c>
      <c r="I135" s="278">
        <v>4086.2999999999993</v>
      </c>
      <c r="J135" s="278">
        <v>4143.5999999999995</v>
      </c>
      <c r="K135" s="276">
        <v>4029</v>
      </c>
      <c r="L135" s="276">
        <v>3870</v>
      </c>
      <c r="M135" s="276">
        <v>3.6361699999999999</v>
      </c>
    </row>
    <row r="136" spans="1:13">
      <c r="A136" s="300">
        <v>127</v>
      </c>
      <c r="B136" s="276" t="s">
        <v>265</v>
      </c>
      <c r="C136" s="276">
        <v>2393.5500000000002</v>
      </c>
      <c r="D136" s="278">
        <v>2434.5166666666669</v>
      </c>
      <c r="E136" s="278">
        <v>2339.0333333333338</v>
      </c>
      <c r="F136" s="278">
        <v>2284.5166666666669</v>
      </c>
      <c r="G136" s="278">
        <v>2189.0333333333338</v>
      </c>
      <c r="H136" s="278">
        <v>2489.0333333333338</v>
      </c>
      <c r="I136" s="278">
        <v>2584.5166666666664</v>
      </c>
      <c r="J136" s="278">
        <v>2639.0333333333338</v>
      </c>
      <c r="K136" s="276">
        <v>2530</v>
      </c>
      <c r="L136" s="276">
        <v>2380</v>
      </c>
      <c r="M136" s="276">
        <v>2.5580400000000001</v>
      </c>
    </row>
    <row r="137" spans="1:13">
      <c r="A137" s="300">
        <v>128</v>
      </c>
      <c r="B137" s="276" t="s">
        <v>137</v>
      </c>
      <c r="C137" s="276">
        <v>1022.25</v>
      </c>
      <c r="D137" s="278">
        <v>1015.0333333333333</v>
      </c>
      <c r="E137" s="278">
        <v>1000.3666666666666</v>
      </c>
      <c r="F137" s="278">
        <v>978.48333333333323</v>
      </c>
      <c r="G137" s="278">
        <v>963.81666666666649</v>
      </c>
      <c r="H137" s="278">
        <v>1036.9166666666665</v>
      </c>
      <c r="I137" s="278">
        <v>1051.5833333333335</v>
      </c>
      <c r="J137" s="278">
        <v>1073.4666666666667</v>
      </c>
      <c r="K137" s="276">
        <v>1029.7</v>
      </c>
      <c r="L137" s="276">
        <v>993.15</v>
      </c>
      <c r="M137" s="276">
        <v>48.409910000000004</v>
      </c>
    </row>
    <row r="138" spans="1:13">
      <c r="A138" s="300">
        <v>129</v>
      </c>
      <c r="B138" s="276" t="s">
        <v>138</v>
      </c>
      <c r="C138" s="276">
        <v>744.4</v>
      </c>
      <c r="D138" s="278">
        <v>746.5</v>
      </c>
      <c r="E138" s="278">
        <v>738</v>
      </c>
      <c r="F138" s="278">
        <v>731.6</v>
      </c>
      <c r="G138" s="278">
        <v>723.1</v>
      </c>
      <c r="H138" s="278">
        <v>752.9</v>
      </c>
      <c r="I138" s="278">
        <v>761.4</v>
      </c>
      <c r="J138" s="278">
        <v>767.8</v>
      </c>
      <c r="K138" s="276">
        <v>755</v>
      </c>
      <c r="L138" s="276">
        <v>740.1</v>
      </c>
      <c r="M138" s="276">
        <v>40.636409999999998</v>
      </c>
    </row>
    <row r="139" spans="1:13">
      <c r="A139" s="300">
        <v>130</v>
      </c>
      <c r="B139" s="276" t="s">
        <v>139</v>
      </c>
      <c r="C139" s="276">
        <v>195.45</v>
      </c>
      <c r="D139" s="278">
        <v>194.4</v>
      </c>
      <c r="E139" s="278">
        <v>190.4</v>
      </c>
      <c r="F139" s="278">
        <v>185.35</v>
      </c>
      <c r="G139" s="278">
        <v>181.35</v>
      </c>
      <c r="H139" s="278">
        <v>199.45000000000002</v>
      </c>
      <c r="I139" s="278">
        <v>203.45000000000002</v>
      </c>
      <c r="J139" s="278">
        <v>208.50000000000003</v>
      </c>
      <c r="K139" s="276">
        <v>198.4</v>
      </c>
      <c r="L139" s="276">
        <v>189.35</v>
      </c>
      <c r="M139" s="276">
        <v>112.45547999999999</v>
      </c>
    </row>
    <row r="140" spans="1:13">
      <c r="A140" s="300">
        <v>131</v>
      </c>
      <c r="B140" s="276" t="s">
        <v>140</v>
      </c>
      <c r="C140" s="276">
        <v>176.75</v>
      </c>
      <c r="D140" s="278">
        <v>175.83333333333334</v>
      </c>
      <c r="E140" s="278">
        <v>173.91666666666669</v>
      </c>
      <c r="F140" s="278">
        <v>171.08333333333334</v>
      </c>
      <c r="G140" s="278">
        <v>169.16666666666669</v>
      </c>
      <c r="H140" s="278">
        <v>178.66666666666669</v>
      </c>
      <c r="I140" s="278">
        <v>180.58333333333337</v>
      </c>
      <c r="J140" s="278">
        <v>183.41666666666669</v>
      </c>
      <c r="K140" s="276">
        <v>177.75</v>
      </c>
      <c r="L140" s="276">
        <v>173</v>
      </c>
      <c r="M140" s="276">
        <v>55.522109999999998</v>
      </c>
    </row>
    <row r="141" spans="1:13">
      <c r="A141" s="300">
        <v>132</v>
      </c>
      <c r="B141" s="276" t="s">
        <v>141</v>
      </c>
      <c r="C141" s="276">
        <v>417.8</v>
      </c>
      <c r="D141" s="278">
        <v>419.38333333333338</v>
      </c>
      <c r="E141" s="278">
        <v>415.41666666666674</v>
      </c>
      <c r="F141" s="278">
        <v>413.03333333333336</v>
      </c>
      <c r="G141" s="278">
        <v>409.06666666666672</v>
      </c>
      <c r="H141" s="278">
        <v>421.76666666666677</v>
      </c>
      <c r="I141" s="278">
        <v>425.73333333333335</v>
      </c>
      <c r="J141" s="278">
        <v>428.11666666666679</v>
      </c>
      <c r="K141" s="276">
        <v>423.35</v>
      </c>
      <c r="L141" s="276">
        <v>417</v>
      </c>
      <c r="M141" s="276">
        <v>15.88219</v>
      </c>
    </row>
    <row r="142" spans="1:13">
      <c r="A142" s="300">
        <v>133</v>
      </c>
      <c r="B142" s="276" t="s">
        <v>142</v>
      </c>
      <c r="C142" s="276">
        <v>7566.05</v>
      </c>
      <c r="D142" s="278">
        <v>7607.5166666666673</v>
      </c>
      <c r="E142" s="278">
        <v>7510.633333333335</v>
      </c>
      <c r="F142" s="278">
        <v>7455.2166666666681</v>
      </c>
      <c r="G142" s="278">
        <v>7358.3333333333358</v>
      </c>
      <c r="H142" s="278">
        <v>7662.9333333333343</v>
      </c>
      <c r="I142" s="278">
        <v>7759.8166666666675</v>
      </c>
      <c r="J142" s="278">
        <v>7815.2333333333336</v>
      </c>
      <c r="K142" s="276">
        <v>7704.4</v>
      </c>
      <c r="L142" s="276">
        <v>7552.1</v>
      </c>
      <c r="M142" s="276">
        <v>6.4296800000000003</v>
      </c>
    </row>
    <row r="143" spans="1:13">
      <c r="A143" s="300">
        <v>134</v>
      </c>
      <c r="B143" s="276" t="s">
        <v>143</v>
      </c>
      <c r="C143" s="276">
        <v>613.9</v>
      </c>
      <c r="D143" s="278">
        <v>606</v>
      </c>
      <c r="E143" s="278">
        <v>592</v>
      </c>
      <c r="F143" s="278">
        <v>570.1</v>
      </c>
      <c r="G143" s="278">
        <v>556.1</v>
      </c>
      <c r="H143" s="278">
        <v>627.9</v>
      </c>
      <c r="I143" s="278">
        <v>641.9</v>
      </c>
      <c r="J143" s="278">
        <v>663.8</v>
      </c>
      <c r="K143" s="276">
        <v>620</v>
      </c>
      <c r="L143" s="276">
        <v>584.1</v>
      </c>
      <c r="M143" s="276">
        <v>64.278400000000005</v>
      </c>
    </row>
    <row r="144" spans="1:13">
      <c r="A144" s="300">
        <v>135</v>
      </c>
      <c r="B144" s="276" t="s">
        <v>144</v>
      </c>
      <c r="C144" s="276">
        <v>723.85</v>
      </c>
      <c r="D144" s="278">
        <v>718.08333333333337</v>
      </c>
      <c r="E144" s="278">
        <v>703.16666666666674</v>
      </c>
      <c r="F144" s="278">
        <v>682.48333333333335</v>
      </c>
      <c r="G144" s="278">
        <v>667.56666666666672</v>
      </c>
      <c r="H144" s="278">
        <v>738.76666666666677</v>
      </c>
      <c r="I144" s="278">
        <v>753.68333333333351</v>
      </c>
      <c r="J144" s="278">
        <v>774.36666666666679</v>
      </c>
      <c r="K144" s="276">
        <v>733</v>
      </c>
      <c r="L144" s="276">
        <v>697.4</v>
      </c>
      <c r="M144" s="276">
        <v>20.594390000000001</v>
      </c>
    </row>
    <row r="145" spans="1:13">
      <c r="A145" s="300">
        <v>136</v>
      </c>
      <c r="B145" s="276" t="s">
        <v>145</v>
      </c>
      <c r="C145" s="276">
        <v>1117.0999999999999</v>
      </c>
      <c r="D145" s="278">
        <v>1125.8833333333332</v>
      </c>
      <c r="E145" s="278">
        <v>1104.4166666666665</v>
      </c>
      <c r="F145" s="278">
        <v>1091.7333333333333</v>
      </c>
      <c r="G145" s="278">
        <v>1070.2666666666667</v>
      </c>
      <c r="H145" s="278">
        <v>1138.5666666666664</v>
      </c>
      <c r="I145" s="278">
        <v>1160.0333333333331</v>
      </c>
      <c r="J145" s="278">
        <v>1172.7166666666662</v>
      </c>
      <c r="K145" s="276">
        <v>1147.3499999999999</v>
      </c>
      <c r="L145" s="276">
        <v>1113.2</v>
      </c>
      <c r="M145" s="276">
        <v>14.489240000000001</v>
      </c>
    </row>
    <row r="146" spans="1:13">
      <c r="A146" s="300">
        <v>137</v>
      </c>
      <c r="B146" s="276" t="s">
        <v>146</v>
      </c>
      <c r="C146" s="276">
        <v>1682.1</v>
      </c>
      <c r="D146" s="278">
        <v>1681.7833333333335</v>
      </c>
      <c r="E146" s="278">
        <v>1654.166666666667</v>
      </c>
      <c r="F146" s="278">
        <v>1626.2333333333333</v>
      </c>
      <c r="G146" s="278">
        <v>1598.6166666666668</v>
      </c>
      <c r="H146" s="278">
        <v>1709.7166666666672</v>
      </c>
      <c r="I146" s="278">
        <v>1737.3333333333335</v>
      </c>
      <c r="J146" s="278">
        <v>1765.2666666666673</v>
      </c>
      <c r="K146" s="276">
        <v>1709.4</v>
      </c>
      <c r="L146" s="276">
        <v>1653.85</v>
      </c>
      <c r="M146" s="276">
        <v>7.22553</v>
      </c>
    </row>
    <row r="147" spans="1:13">
      <c r="A147" s="300">
        <v>138</v>
      </c>
      <c r="B147" s="276" t="s">
        <v>147</v>
      </c>
      <c r="C147" s="276">
        <v>167.6</v>
      </c>
      <c r="D147" s="278">
        <v>167.93333333333334</v>
      </c>
      <c r="E147" s="278">
        <v>165.71666666666667</v>
      </c>
      <c r="F147" s="278">
        <v>163.83333333333334</v>
      </c>
      <c r="G147" s="278">
        <v>161.61666666666667</v>
      </c>
      <c r="H147" s="278">
        <v>169.81666666666666</v>
      </c>
      <c r="I147" s="278">
        <v>172.03333333333336</v>
      </c>
      <c r="J147" s="278">
        <v>173.91666666666666</v>
      </c>
      <c r="K147" s="276">
        <v>170.15</v>
      </c>
      <c r="L147" s="276">
        <v>166.05</v>
      </c>
      <c r="M147" s="276">
        <v>100.69104</v>
      </c>
    </row>
    <row r="148" spans="1:13">
      <c r="A148" s="300">
        <v>139</v>
      </c>
      <c r="B148" s="276" t="s">
        <v>268</v>
      </c>
      <c r="C148" s="276">
        <v>1663</v>
      </c>
      <c r="D148" s="278">
        <v>1652.6666666666667</v>
      </c>
      <c r="E148" s="278">
        <v>1630.3333333333335</v>
      </c>
      <c r="F148" s="278">
        <v>1597.6666666666667</v>
      </c>
      <c r="G148" s="278">
        <v>1575.3333333333335</v>
      </c>
      <c r="H148" s="278">
        <v>1685.3333333333335</v>
      </c>
      <c r="I148" s="278">
        <v>1707.666666666667</v>
      </c>
      <c r="J148" s="278">
        <v>1740.3333333333335</v>
      </c>
      <c r="K148" s="276">
        <v>1675</v>
      </c>
      <c r="L148" s="276">
        <v>1620</v>
      </c>
      <c r="M148" s="276">
        <v>3.4706999999999999</v>
      </c>
    </row>
    <row r="149" spans="1:13">
      <c r="A149" s="300">
        <v>140</v>
      </c>
      <c r="B149" s="276" t="s">
        <v>148</v>
      </c>
      <c r="C149" s="276">
        <v>77332.600000000006</v>
      </c>
      <c r="D149" s="278">
        <v>77944.2</v>
      </c>
      <c r="E149" s="278">
        <v>76388.399999999994</v>
      </c>
      <c r="F149" s="278">
        <v>75444.2</v>
      </c>
      <c r="G149" s="278">
        <v>73888.399999999994</v>
      </c>
      <c r="H149" s="278">
        <v>78888.399999999994</v>
      </c>
      <c r="I149" s="278">
        <v>80444.200000000012</v>
      </c>
      <c r="J149" s="278">
        <v>81388.399999999994</v>
      </c>
      <c r="K149" s="276">
        <v>79500</v>
      </c>
      <c r="L149" s="276">
        <v>77000</v>
      </c>
      <c r="M149" s="276">
        <v>0.21765000000000001</v>
      </c>
    </row>
    <row r="150" spans="1:13">
      <c r="A150" s="300">
        <v>141</v>
      </c>
      <c r="B150" s="276" t="s">
        <v>267</v>
      </c>
      <c r="C150" s="276">
        <v>38.75</v>
      </c>
      <c r="D150" s="278">
        <v>39.116666666666667</v>
      </c>
      <c r="E150" s="278">
        <v>38.233333333333334</v>
      </c>
      <c r="F150" s="278">
        <v>37.716666666666669</v>
      </c>
      <c r="G150" s="278">
        <v>36.833333333333336</v>
      </c>
      <c r="H150" s="278">
        <v>39.633333333333333</v>
      </c>
      <c r="I150" s="278">
        <v>40.516666666666673</v>
      </c>
      <c r="J150" s="278">
        <v>41.033333333333331</v>
      </c>
      <c r="K150" s="276">
        <v>40</v>
      </c>
      <c r="L150" s="276">
        <v>38.6</v>
      </c>
      <c r="M150" s="276">
        <v>17.423580000000001</v>
      </c>
    </row>
    <row r="151" spans="1:13">
      <c r="A151" s="300">
        <v>142</v>
      </c>
      <c r="B151" s="276" t="s">
        <v>149</v>
      </c>
      <c r="C151" s="276">
        <v>1277.45</v>
      </c>
      <c r="D151" s="278">
        <v>1281.1499999999999</v>
      </c>
      <c r="E151" s="278">
        <v>1268.2999999999997</v>
      </c>
      <c r="F151" s="278">
        <v>1259.1499999999999</v>
      </c>
      <c r="G151" s="278">
        <v>1246.2999999999997</v>
      </c>
      <c r="H151" s="278">
        <v>1290.2999999999997</v>
      </c>
      <c r="I151" s="278">
        <v>1303.1499999999996</v>
      </c>
      <c r="J151" s="278">
        <v>1312.2999999999997</v>
      </c>
      <c r="K151" s="276">
        <v>1294</v>
      </c>
      <c r="L151" s="276">
        <v>1272</v>
      </c>
      <c r="M151" s="276">
        <v>10.49691</v>
      </c>
    </row>
    <row r="152" spans="1:13">
      <c r="A152" s="300">
        <v>143</v>
      </c>
      <c r="B152" s="276" t="s">
        <v>3161</v>
      </c>
      <c r="C152" s="276">
        <v>302.3</v>
      </c>
      <c r="D152" s="278">
        <v>303.84999999999997</v>
      </c>
      <c r="E152" s="278">
        <v>298.69999999999993</v>
      </c>
      <c r="F152" s="278">
        <v>295.09999999999997</v>
      </c>
      <c r="G152" s="278">
        <v>289.94999999999993</v>
      </c>
      <c r="H152" s="278">
        <v>307.44999999999993</v>
      </c>
      <c r="I152" s="278">
        <v>312.59999999999991</v>
      </c>
      <c r="J152" s="278">
        <v>316.19999999999993</v>
      </c>
      <c r="K152" s="276">
        <v>309</v>
      </c>
      <c r="L152" s="276">
        <v>300.25</v>
      </c>
      <c r="M152" s="276">
        <v>6.3598299999999997</v>
      </c>
    </row>
    <row r="153" spans="1:13">
      <c r="A153" s="300">
        <v>144</v>
      </c>
      <c r="B153" s="276" t="s">
        <v>269</v>
      </c>
      <c r="C153" s="276">
        <v>934.55</v>
      </c>
      <c r="D153" s="278">
        <v>944.01666666666677</v>
      </c>
      <c r="E153" s="278">
        <v>921.53333333333353</v>
      </c>
      <c r="F153" s="278">
        <v>908.51666666666677</v>
      </c>
      <c r="G153" s="278">
        <v>886.03333333333353</v>
      </c>
      <c r="H153" s="278">
        <v>957.03333333333353</v>
      </c>
      <c r="I153" s="278">
        <v>979.51666666666688</v>
      </c>
      <c r="J153" s="278">
        <v>992.53333333333353</v>
      </c>
      <c r="K153" s="276">
        <v>966.5</v>
      </c>
      <c r="L153" s="276">
        <v>931</v>
      </c>
      <c r="M153" s="276">
        <v>3.3749699999999998</v>
      </c>
    </row>
    <row r="154" spans="1:13">
      <c r="A154" s="300">
        <v>145</v>
      </c>
      <c r="B154" s="276" t="s">
        <v>150</v>
      </c>
      <c r="C154" s="276">
        <v>48.1</v>
      </c>
      <c r="D154" s="278">
        <v>48.233333333333327</v>
      </c>
      <c r="E154" s="278">
        <v>47.616666666666653</v>
      </c>
      <c r="F154" s="278">
        <v>47.133333333333326</v>
      </c>
      <c r="G154" s="278">
        <v>46.516666666666652</v>
      </c>
      <c r="H154" s="278">
        <v>48.716666666666654</v>
      </c>
      <c r="I154" s="278">
        <v>49.333333333333329</v>
      </c>
      <c r="J154" s="278">
        <v>49.816666666666656</v>
      </c>
      <c r="K154" s="276">
        <v>48.85</v>
      </c>
      <c r="L154" s="276">
        <v>47.75</v>
      </c>
      <c r="M154" s="276">
        <v>294.01274999999998</v>
      </c>
    </row>
    <row r="155" spans="1:13">
      <c r="A155" s="300">
        <v>146</v>
      </c>
      <c r="B155" s="276" t="s">
        <v>261</v>
      </c>
      <c r="C155" s="276">
        <v>5311.25</v>
      </c>
      <c r="D155" s="278">
        <v>5322.1166666666668</v>
      </c>
      <c r="E155" s="278">
        <v>5224.2833333333338</v>
      </c>
      <c r="F155" s="278">
        <v>5137.3166666666666</v>
      </c>
      <c r="G155" s="278">
        <v>5039.4833333333336</v>
      </c>
      <c r="H155" s="278">
        <v>5409.0833333333339</v>
      </c>
      <c r="I155" s="278">
        <v>5506.9166666666661</v>
      </c>
      <c r="J155" s="278">
        <v>5593.8833333333341</v>
      </c>
      <c r="K155" s="276">
        <v>5419.95</v>
      </c>
      <c r="L155" s="276">
        <v>5235.1499999999996</v>
      </c>
      <c r="M155" s="276">
        <v>9.5601299999999991</v>
      </c>
    </row>
    <row r="156" spans="1:13">
      <c r="A156" s="300">
        <v>147</v>
      </c>
      <c r="B156" s="276" t="s">
        <v>153</v>
      </c>
      <c r="C156" s="276">
        <v>18127.3</v>
      </c>
      <c r="D156" s="278">
        <v>18264.133333333335</v>
      </c>
      <c r="E156" s="278">
        <v>17913.26666666667</v>
      </c>
      <c r="F156" s="278">
        <v>17699.233333333334</v>
      </c>
      <c r="G156" s="278">
        <v>17348.366666666669</v>
      </c>
      <c r="H156" s="278">
        <v>18478.166666666672</v>
      </c>
      <c r="I156" s="278">
        <v>18829.033333333333</v>
      </c>
      <c r="J156" s="278">
        <v>19043.066666666673</v>
      </c>
      <c r="K156" s="276">
        <v>18615</v>
      </c>
      <c r="L156" s="276">
        <v>18050.099999999999</v>
      </c>
      <c r="M156" s="276">
        <v>1.2060500000000001</v>
      </c>
    </row>
    <row r="157" spans="1:13">
      <c r="A157" s="300">
        <v>148</v>
      </c>
      <c r="B157" s="276" t="s">
        <v>270</v>
      </c>
      <c r="C157" s="276">
        <v>24.8</v>
      </c>
      <c r="D157" s="278">
        <v>24.733333333333334</v>
      </c>
      <c r="E157" s="278">
        <v>24.616666666666667</v>
      </c>
      <c r="F157" s="278">
        <v>24.433333333333334</v>
      </c>
      <c r="G157" s="278">
        <v>24.316666666666666</v>
      </c>
      <c r="H157" s="278">
        <v>24.916666666666668</v>
      </c>
      <c r="I157" s="278">
        <v>25.033333333333335</v>
      </c>
      <c r="J157" s="278">
        <v>25.216666666666669</v>
      </c>
      <c r="K157" s="276">
        <v>24.85</v>
      </c>
      <c r="L157" s="276">
        <v>24.55</v>
      </c>
      <c r="M157" s="276">
        <v>57.617080000000001</v>
      </c>
    </row>
    <row r="158" spans="1:13">
      <c r="A158" s="300">
        <v>149</v>
      </c>
      <c r="B158" s="276" t="s">
        <v>155</v>
      </c>
      <c r="C158" s="276">
        <v>127.95</v>
      </c>
      <c r="D158" s="278">
        <v>127.31666666666666</v>
      </c>
      <c r="E158" s="278">
        <v>125.93333333333334</v>
      </c>
      <c r="F158" s="278">
        <v>123.91666666666667</v>
      </c>
      <c r="G158" s="278">
        <v>122.53333333333335</v>
      </c>
      <c r="H158" s="278">
        <v>129.33333333333331</v>
      </c>
      <c r="I158" s="278">
        <v>130.71666666666664</v>
      </c>
      <c r="J158" s="278">
        <v>132.73333333333332</v>
      </c>
      <c r="K158" s="276">
        <v>128.69999999999999</v>
      </c>
      <c r="L158" s="276">
        <v>125.3</v>
      </c>
      <c r="M158" s="276">
        <v>189.71512000000001</v>
      </c>
    </row>
    <row r="159" spans="1:13">
      <c r="A159" s="300">
        <v>150</v>
      </c>
      <c r="B159" s="276" t="s">
        <v>156</v>
      </c>
      <c r="C159" s="276">
        <v>97</v>
      </c>
      <c r="D159" s="278">
        <v>97.45</v>
      </c>
      <c r="E159" s="278">
        <v>96.4</v>
      </c>
      <c r="F159" s="278">
        <v>95.8</v>
      </c>
      <c r="G159" s="278">
        <v>94.75</v>
      </c>
      <c r="H159" s="278">
        <v>98.050000000000011</v>
      </c>
      <c r="I159" s="278">
        <v>99.1</v>
      </c>
      <c r="J159" s="278">
        <v>99.700000000000017</v>
      </c>
      <c r="K159" s="276">
        <v>98.5</v>
      </c>
      <c r="L159" s="276">
        <v>96.85</v>
      </c>
      <c r="M159" s="276">
        <v>249.9958</v>
      </c>
    </row>
    <row r="160" spans="1:13">
      <c r="A160" s="300">
        <v>151</v>
      </c>
      <c r="B160" s="276" t="s">
        <v>271</v>
      </c>
      <c r="C160" s="276">
        <v>589.70000000000005</v>
      </c>
      <c r="D160" s="278">
        <v>596.9666666666667</v>
      </c>
      <c r="E160" s="278">
        <v>565.93333333333339</v>
      </c>
      <c r="F160" s="278">
        <v>542.16666666666674</v>
      </c>
      <c r="G160" s="278">
        <v>511.13333333333344</v>
      </c>
      <c r="H160" s="278">
        <v>620.73333333333335</v>
      </c>
      <c r="I160" s="278">
        <v>651.76666666666665</v>
      </c>
      <c r="J160" s="278">
        <v>675.5333333333333</v>
      </c>
      <c r="K160" s="276">
        <v>628</v>
      </c>
      <c r="L160" s="276">
        <v>573.20000000000005</v>
      </c>
      <c r="M160" s="276">
        <v>17.28322</v>
      </c>
    </row>
    <row r="161" spans="1:13">
      <c r="A161" s="300">
        <v>152</v>
      </c>
      <c r="B161" s="276" t="s">
        <v>272</v>
      </c>
      <c r="C161" s="276">
        <v>3325.15</v>
      </c>
      <c r="D161" s="278">
        <v>3351.7166666666667</v>
      </c>
      <c r="E161" s="278">
        <v>3283.4333333333334</v>
      </c>
      <c r="F161" s="278">
        <v>3241.7166666666667</v>
      </c>
      <c r="G161" s="278">
        <v>3173.4333333333334</v>
      </c>
      <c r="H161" s="278">
        <v>3393.4333333333334</v>
      </c>
      <c r="I161" s="278">
        <v>3461.7166666666672</v>
      </c>
      <c r="J161" s="278">
        <v>3503.4333333333334</v>
      </c>
      <c r="K161" s="276">
        <v>3420</v>
      </c>
      <c r="L161" s="276">
        <v>3310</v>
      </c>
      <c r="M161" s="276">
        <v>0.54859000000000002</v>
      </c>
    </row>
    <row r="162" spans="1:13">
      <c r="A162" s="300">
        <v>153</v>
      </c>
      <c r="B162" s="276" t="s">
        <v>157</v>
      </c>
      <c r="C162" s="276">
        <v>112.8</v>
      </c>
      <c r="D162" s="278">
        <v>113.45</v>
      </c>
      <c r="E162" s="278">
        <v>111.9</v>
      </c>
      <c r="F162" s="278">
        <v>111</v>
      </c>
      <c r="G162" s="278">
        <v>109.45</v>
      </c>
      <c r="H162" s="278">
        <v>114.35000000000001</v>
      </c>
      <c r="I162" s="278">
        <v>115.89999999999999</v>
      </c>
      <c r="J162" s="278">
        <v>116.80000000000001</v>
      </c>
      <c r="K162" s="276">
        <v>115</v>
      </c>
      <c r="L162" s="276">
        <v>112.55</v>
      </c>
      <c r="M162" s="276">
        <v>13.028280000000001</v>
      </c>
    </row>
    <row r="163" spans="1:13">
      <c r="A163" s="300">
        <v>154</v>
      </c>
      <c r="B163" s="276" t="s">
        <v>158</v>
      </c>
      <c r="C163" s="276">
        <v>97.9</v>
      </c>
      <c r="D163" s="278">
        <v>98.016666666666652</v>
      </c>
      <c r="E163" s="278">
        <v>96.983333333333306</v>
      </c>
      <c r="F163" s="278">
        <v>96.066666666666649</v>
      </c>
      <c r="G163" s="278">
        <v>95.033333333333303</v>
      </c>
      <c r="H163" s="278">
        <v>98.933333333333309</v>
      </c>
      <c r="I163" s="278">
        <v>99.966666666666669</v>
      </c>
      <c r="J163" s="278">
        <v>100.88333333333331</v>
      </c>
      <c r="K163" s="276">
        <v>99.05</v>
      </c>
      <c r="L163" s="276">
        <v>97.1</v>
      </c>
      <c r="M163" s="276">
        <v>252.852</v>
      </c>
    </row>
    <row r="164" spans="1:13">
      <c r="A164" s="300">
        <v>155</v>
      </c>
      <c r="B164" s="276" t="s">
        <v>159</v>
      </c>
      <c r="C164" s="276">
        <v>28666.7</v>
      </c>
      <c r="D164" s="278">
        <v>28721.566666666666</v>
      </c>
      <c r="E164" s="278">
        <v>28395.133333333331</v>
      </c>
      <c r="F164" s="278">
        <v>28123.566666666666</v>
      </c>
      <c r="G164" s="278">
        <v>27797.133333333331</v>
      </c>
      <c r="H164" s="278">
        <v>28993.133333333331</v>
      </c>
      <c r="I164" s="278">
        <v>29319.566666666666</v>
      </c>
      <c r="J164" s="278">
        <v>29591.133333333331</v>
      </c>
      <c r="K164" s="276">
        <v>29048</v>
      </c>
      <c r="L164" s="276">
        <v>28450</v>
      </c>
      <c r="M164" s="276">
        <v>0.36051</v>
      </c>
    </row>
    <row r="165" spans="1:13">
      <c r="A165" s="300">
        <v>156</v>
      </c>
      <c r="B165" s="276" t="s">
        <v>160</v>
      </c>
      <c r="C165" s="276">
        <v>1496.85</v>
      </c>
      <c r="D165" s="278">
        <v>1479.1166666666668</v>
      </c>
      <c r="E165" s="278">
        <v>1443.0833333333335</v>
      </c>
      <c r="F165" s="278">
        <v>1389.3166666666666</v>
      </c>
      <c r="G165" s="278">
        <v>1353.2833333333333</v>
      </c>
      <c r="H165" s="278">
        <v>1532.8833333333337</v>
      </c>
      <c r="I165" s="278">
        <v>1568.916666666667</v>
      </c>
      <c r="J165" s="278">
        <v>1622.6833333333338</v>
      </c>
      <c r="K165" s="276">
        <v>1515.15</v>
      </c>
      <c r="L165" s="276">
        <v>1425.35</v>
      </c>
      <c r="M165" s="276">
        <v>38.999459999999999</v>
      </c>
    </row>
    <row r="166" spans="1:13">
      <c r="A166" s="300">
        <v>157</v>
      </c>
      <c r="B166" s="276" t="s">
        <v>161</v>
      </c>
      <c r="C166" s="276">
        <v>259.75</v>
      </c>
      <c r="D166" s="278">
        <v>260.11666666666667</v>
      </c>
      <c r="E166" s="278">
        <v>256.63333333333333</v>
      </c>
      <c r="F166" s="278">
        <v>253.51666666666665</v>
      </c>
      <c r="G166" s="278">
        <v>250.0333333333333</v>
      </c>
      <c r="H166" s="278">
        <v>263.23333333333335</v>
      </c>
      <c r="I166" s="278">
        <v>266.7166666666667</v>
      </c>
      <c r="J166" s="278">
        <v>269.83333333333337</v>
      </c>
      <c r="K166" s="276">
        <v>263.60000000000002</v>
      </c>
      <c r="L166" s="276">
        <v>257</v>
      </c>
      <c r="M166" s="276">
        <v>66.258070000000004</v>
      </c>
    </row>
    <row r="167" spans="1:13">
      <c r="A167" s="300">
        <v>158</v>
      </c>
      <c r="B167" s="276" t="s">
        <v>162</v>
      </c>
      <c r="C167" s="276">
        <v>119.3</v>
      </c>
      <c r="D167" s="278">
        <v>119.69999999999999</v>
      </c>
      <c r="E167" s="278">
        <v>118.29999999999998</v>
      </c>
      <c r="F167" s="278">
        <v>117.3</v>
      </c>
      <c r="G167" s="278">
        <v>115.89999999999999</v>
      </c>
      <c r="H167" s="278">
        <v>120.69999999999997</v>
      </c>
      <c r="I167" s="278">
        <v>122.09999999999998</v>
      </c>
      <c r="J167" s="278">
        <v>123.09999999999997</v>
      </c>
      <c r="K167" s="276">
        <v>121.1</v>
      </c>
      <c r="L167" s="276">
        <v>118.7</v>
      </c>
      <c r="M167" s="276">
        <v>53.816569999999999</v>
      </c>
    </row>
    <row r="168" spans="1:13">
      <c r="A168" s="300">
        <v>159</v>
      </c>
      <c r="B168" s="276" t="s">
        <v>275</v>
      </c>
      <c r="C168" s="276">
        <v>5133.95</v>
      </c>
      <c r="D168" s="278">
        <v>5148.6500000000005</v>
      </c>
      <c r="E168" s="278">
        <v>5102.3000000000011</v>
      </c>
      <c r="F168" s="278">
        <v>5070.6500000000005</v>
      </c>
      <c r="G168" s="278">
        <v>5024.3000000000011</v>
      </c>
      <c r="H168" s="278">
        <v>5180.3000000000011</v>
      </c>
      <c r="I168" s="278">
        <v>5226.6500000000015</v>
      </c>
      <c r="J168" s="278">
        <v>5258.3000000000011</v>
      </c>
      <c r="K168" s="276">
        <v>5195</v>
      </c>
      <c r="L168" s="276">
        <v>5117</v>
      </c>
      <c r="M168" s="276">
        <v>0.46690999999999999</v>
      </c>
    </row>
    <row r="169" spans="1:13">
      <c r="A169" s="300">
        <v>160</v>
      </c>
      <c r="B169" s="276" t="s">
        <v>277</v>
      </c>
      <c r="C169" s="276">
        <v>11229.3</v>
      </c>
      <c r="D169" s="278">
        <v>11260.733333333332</v>
      </c>
      <c r="E169" s="278">
        <v>11171.466666666664</v>
      </c>
      <c r="F169" s="278">
        <v>11113.633333333331</v>
      </c>
      <c r="G169" s="278">
        <v>11024.366666666663</v>
      </c>
      <c r="H169" s="278">
        <v>11318.566666666664</v>
      </c>
      <c r="I169" s="278">
        <v>11407.83333333333</v>
      </c>
      <c r="J169" s="278">
        <v>11465.666666666664</v>
      </c>
      <c r="K169" s="276">
        <v>11350</v>
      </c>
      <c r="L169" s="276">
        <v>11202.9</v>
      </c>
      <c r="M169" s="276">
        <v>5.398E-2</v>
      </c>
    </row>
    <row r="170" spans="1:13">
      <c r="A170" s="300">
        <v>161</v>
      </c>
      <c r="B170" s="276" t="s">
        <v>163</v>
      </c>
      <c r="C170" s="276">
        <v>1768.95</v>
      </c>
      <c r="D170" s="278">
        <v>1782.6833333333334</v>
      </c>
      <c r="E170" s="278">
        <v>1746.2666666666669</v>
      </c>
      <c r="F170" s="278">
        <v>1723.5833333333335</v>
      </c>
      <c r="G170" s="278">
        <v>1687.166666666667</v>
      </c>
      <c r="H170" s="278">
        <v>1805.3666666666668</v>
      </c>
      <c r="I170" s="278">
        <v>1841.7833333333333</v>
      </c>
      <c r="J170" s="278">
        <v>1864.4666666666667</v>
      </c>
      <c r="K170" s="276">
        <v>1819.1</v>
      </c>
      <c r="L170" s="276">
        <v>1760</v>
      </c>
      <c r="M170" s="276">
        <v>9.7292400000000008</v>
      </c>
    </row>
    <row r="171" spans="1:13">
      <c r="A171" s="300">
        <v>162</v>
      </c>
      <c r="B171" s="276" t="s">
        <v>273</v>
      </c>
      <c r="C171" s="276">
        <v>2187.6</v>
      </c>
      <c r="D171" s="278">
        <v>2209.1</v>
      </c>
      <c r="E171" s="278">
        <v>2158.5</v>
      </c>
      <c r="F171" s="278">
        <v>2129.4</v>
      </c>
      <c r="G171" s="278">
        <v>2078.8000000000002</v>
      </c>
      <c r="H171" s="278">
        <v>2238.1999999999998</v>
      </c>
      <c r="I171" s="278">
        <v>2288.7999999999993</v>
      </c>
      <c r="J171" s="278">
        <v>2317.8999999999996</v>
      </c>
      <c r="K171" s="276">
        <v>2259.6999999999998</v>
      </c>
      <c r="L171" s="276">
        <v>2180</v>
      </c>
      <c r="M171" s="276">
        <v>7.1151099999999996</v>
      </c>
    </row>
    <row r="172" spans="1:13">
      <c r="A172" s="300">
        <v>163</v>
      </c>
      <c r="B172" s="276" t="s">
        <v>164</v>
      </c>
      <c r="C172" s="276">
        <v>35.450000000000003</v>
      </c>
      <c r="D172" s="278">
        <v>35.6</v>
      </c>
      <c r="E172" s="278">
        <v>35.200000000000003</v>
      </c>
      <c r="F172" s="278">
        <v>34.950000000000003</v>
      </c>
      <c r="G172" s="278">
        <v>34.550000000000004</v>
      </c>
      <c r="H172" s="278">
        <v>35.85</v>
      </c>
      <c r="I172" s="278">
        <v>36.249999999999993</v>
      </c>
      <c r="J172" s="278">
        <v>36.5</v>
      </c>
      <c r="K172" s="276">
        <v>36</v>
      </c>
      <c r="L172" s="276">
        <v>35.35</v>
      </c>
      <c r="M172" s="276">
        <v>948.83128999999997</v>
      </c>
    </row>
    <row r="173" spans="1:13">
      <c r="A173" s="300">
        <v>164</v>
      </c>
      <c r="B173" s="276" t="s">
        <v>274</v>
      </c>
      <c r="C173" s="276">
        <v>376.9</v>
      </c>
      <c r="D173" s="278">
        <v>376.81666666666661</v>
      </c>
      <c r="E173" s="278">
        <v>369.73333333333323</v>
      </c>
      <c r="F173" s="278">
        <v>362.56666666666661</v>
      </c>
      <c r="G173" s="278">
        <v>355.48333333333323</v>
      </c>
      <c r="H173" s="278">
        <v>383.98333333333323</v>
      </c>
      <c r="I173" s="278">
        <v>391.06666666666661</v>
      </c>
      <c r="J173" s="278">
        <v>398.23333333333323</v>
      </c>
      <c r="K173" s="276">
        <v>383.9</v>
      </c>
      <c r="L173" s="276">
        <v>369.65</v>
      </c>
      <c r="M173" s="276">
        <v>6.0723599999999998</v>
      </c>
    </row>
    <row r="174" spans="1:13">
      <c r="A174" s="300">
        <v>165</v>
      </c>
      <c r="B174" s="276" t="s">
        <v>491</v>
      </c>
      <c r="C174" s="276">
        <v>1277.75</v>
      </c>
      <c r="D174" s="278">
        <v>1255.0166666666667</v>
      </c>
      <c r="E174" s="278">
        <v>1210.0333333333333</v>
      </c>
      <c r="F174" s="278">
        <v>1142.3166666666666</v>
      </c>
      <c r="G174" s="278">
        <v>1097.3333333333333</v>
      </c>
      <c r="H174" s="278">
        <v>1322.7333333333333</v>
      </c>
      <c r="I174" s="278">
        <v>1367.7166666666665</v>
      </c>
      <c r="J174" s="278">
        <v>1435.4333333333334</v>
      </c>
      <c r="K174" s="276">
        <v>1300</v>
      </c>
      <c r="L174" s="276">
        <v>1187.3</v>
      </c>
      <c r="M174" s="276">
        <v>23.355149999999998</v>
      </c>
    </row>
    <row r="175" spans="1:13">
      <c r="A175" s="300">
        <v>166</v>
      </c>
      <c r="B175" s="276" t="s">
        <v>165</v>
      </c>
      <c r="C175" s="276">
        <v>197.05</v>
      </c>
      <c r="D175" s="278">
        <v>198.11666666666667</v>
      </c>
      <c r="E175" s="278">
        <v>194.43333333333334</v>
      </c>
      <c r="F175" s="278">
        <v>191.81666666666666</v>
      </c>
      <c r="G175" s="278">
        <v>188.13333333333333</v>
      </c>
      <c r="H175" s="278">
        <v>200.73333333333335</v>
      </c>
      <c r="I175" s="278">
        <v>204.41666666666669</v>
      </c>
      <c r="J175" s="278">
        <v>207.03333333333336</v>
      </c>
      <c r="K175" s="276">
        <v>201.8</v>
      </c>
      <c r="L175" s="276">
        <v>195.5</v>
      </c>
      <c r="M175" s="276">
        <v>225.73087000000001</v>
      </c>
    </row>
    <row r="176" spans="1:13">
      <c r="A176" s="300">
        <v>167</v>
      </c>
      <c r="B176" s="276" t="s">
        <v>276</v>
      </c>
      <c r="C176" s="276">
        <v>282.60000000000002</v>
      </c>
      <c r="D176" s="278">
        <v>284</v>
      </c>
      <c r="E176" s="278">
        <v>279.8</v>
      </c>
      <c r="F176" s="278">
        <v>277</v>
      </c>
      <c r="G176" s="278">
        <v>272.8</v>
      </c>
      <c r="H176" s="278">
        <v>286.8</v>
      </c>
      <c r="I176" s="278">
        <v>291.00000000000006</v>
      </c>
      <c r="J176" s="278">
        <v>293.8</v>
      </c>
      <c r="K176" s="276">
        <v>288.2</v>
      </c>
      <c r="L176" s="276">
        <v>281.2</v>
      </c>
      <c r="M176" s="276">
        <v>5.0375100000000002</v>
      </c>
    </row>
    <row r="177" spans="1:13">
      <c r="A177" s="300">
        <v>168</v>
      </c>
      <c r="B177" s="276" t="s">
        <v>278</v>
      </c>
      <c r="C177" s="276">
        <v>532.5</v>
      </c>
      <c r="D177" s="278">
        <v>559.81666666666672</v>
      </c>
      <c r="E177" s="278">
        <v>488.93333333333339</v>
      </c>
      <c r="F177" s="278">
        <v>445.36666666666667</v>
      </c>
      <c r="G177" s="278">
        <v>374.48333333333335</v>
      </c>
      <c r="H177" s="278">
        <v>603.38333333333344</v>
      </c>
      <c r="I177" s="278">
        <v>674.26666666666688</v>
      </c>
      <c r="J177" s="278">
        <v>717.83333333333348</v>
      </c>
      <c r="K177" s="276">
        <v>630.70000000000005</v>
      </c>
      <c r="L177" s="276">
        <v>516.25</v>
      </c>
      <c r="M177" s="276">
        <v>1.6831400000000001</v>
      </c>
    </row>
    <row r="178" spans="1:13">
      <c r="A178" s="300">
        <v>169</v>
      </c>
      <c r="B178" s="276" t="s">
        <v>279</v>
      </c>
      <c r="C178" s="276">
        <v>482.25</v>
      </c>
      <c r="D178" s="278">
        <v>483.34999999999997</v>
      </c>
      <c r="E178" s="278">
        <v>478.94999999999993</v>
      </c>
      <c r="F178" s="278">
        <v>475.65</v>
      </c>
      <c r="G178" s="278">
        <v>471.24999999999994</v>
      </c>
      <c r="H178" s="278">
        <v>486.64999999999992</v>
      </c>
      <c r="I178" s="278">
        <v>491.0499999999999</v>
      </c>
      <c r="J178" s="278">
        <v>494.34999999999991</v>
      </c>
      <c r="K178" s="276">
        <v>487.75</v>
      </c>
      <c r="L178" s="276">
        <v>480.05</v>
      </c>
      <c r="M178" s="276">
        <v>1.6078399999999999</v>
      </c>
    </row>
    <row r="179" spans="1:13">
      <c r="A179" s="300">
        <v>170</v>
      </c>
      <c r="B179" s="276" t="s">
        <v>167</v>
      </c>
      <c r="C179" s="276">
        <v>832.2</v>
      </c>
      <c r="D179" s="278">
        <v>824.44999999999993</v>
      </c>
      <c r="E179" s="278">
        <v>813.89999999999986</v>
      </c>
      <c r="F179" s="278">
        <v>795.59999999999991</v>
      </c>
      <c r="G179" s="278">
        <v>785.04999999999984</v>
      </c>
      <c r="H179" s="278">
        <v>842.74999999999989</v>
      </c>
      <c r="I179" s="278">
        <v>853.29999999999984</v>
      </c>
      <c r="J179" s="278">
        <v>871.59999999999991</v>
      </c>
      <c r="K179" s="276">
        <v>835</v>
      </c>
      <c r="L179" s="276">
        <v>806.15</v>
      </c>
      <c r="M179" s="276">
        <v>22.953469999999999</v>
      </c>
    </row>
    <row r="180" spans="1:13">
      <c r="A180" s="300">
        <v>171</v>
      </c>
      <c r="B180" s="276" t="s">
        <v>168</v>
      </c>
      <c r="C180" s="276">
        <v>269.3</v>
      </c>
      <c r="D180" s="278">
        <v>268.46666666666664</v>
      </c>
      <c r="E180" s="278">
        <v>263.93333333333328</v>
      </c>
      <c r="F180" s="278">
        <v>258.56666666666666</v>
      </c>
      <c r="G180" s="278">
        <v>254.0333333333333</v>
      </c>
      <c r="H180" s="278">
        <v>273.83333333333326</v>
      </c>
      <c r="I180" s="278">
        <v>278.36666666666667</v>
      </c>
      <c r="J180" s="278">
        <v>283.73333333333323</v>
      </c>
      <c r="K180" s="276">
        <v>273</v>
      </c>
      <c r="L180" s="276">
        <v>263.10000000000002</v>
      </c>
      <c r="M180" s="276">
        <v>196.75318999999999</v>
      </c>
    </row>
    <row r="181" spans="1:13">
      <c r="A181" s="300">
        <v>172</v>
      </c>
      <c r="B181" s="276" t="s">
        <v>169</v>
      </c>
      <c r="C181" s="276">
        <v>143.05000000000001</v>
      </c>
      <c r="D181" s="278">
        <v>143.20000000000002</v>
      </c>
      <c r="E181" s="278">
        <v>141.75000000000003</v>
      </c>
      <c r="F181" s="278">
        <v>140.45000000000002</v>
      </c>
      <c r="G181" s="278">
        <v>139.00000000000003</v>
      </c>
      <c r="H181" s="278">
        <v>144.50000000000003</v>
      </c>
      <c r="I181" s="278">
        <v>145.95000000000002</v>
      </c>
      <c r="J181" s="278">
        <v>147.25000000000003</v>
      </c>
      <c r="K181" s="276">
        <v>144.65</v>
      </c>
      <c r="L181" s="276">
        <v>141.9</v>
      </c>
      <c r="M181" s="276">
        <v>51.840739999999997</v>
      </c>
    </row>
    <row r="182" spans="1:13">
      <c r="A182" s="300">
        <v>173</v>
      </c>
      <c r="B182" s="276" t="s">
        <v>170</v>
      </c>
      <c r="C182" s="276">
        <v>1911.15</v>
      </c>
      <c r="D182" s="278">
        <v>1920.4333333333334</v>
      </c>
      <c r="E182" s="278">
        <v>1895.8666666666668</v>
      </c>
      <c r="F182" s="278">
        <v>1880.5833333333335</v>
      </c>
      <c r="G182" s="278">
        <v>1856.0166666666669</v>
      </c>
      <c r="H182" s="278">
        <v>1935.7166666666667</v>
      </c>
      <c r="I182" s="278">
        <v>1960.2833333333333</v>
      </c>
      <c r="J182" s="278">
        <v>1975.5666666666666</v>
      </c>
      <c r="K182" s="276">
        <v>1945</v>
      </c>
      <c r="L182" s="276">
        <v>1905.15</v>
      </c>
      <c r="M182" s="276">
        <v>149.18405999999999</v>
      </c>
    </row>
    <row r="183" spans="1:13">
      <c r="A183" s="300">
        <v>174</v>
      </c>
      <c r="B183" s="276" t="s">
        <v>171</v>
      </c>
      <c r="C183" s="276">
        <v>78</v>
      </c>
      <c r="D183" s="278">
        <v>78.016666666666666</v>
      </c>
      <c r="E183" s="278">
        <v>76.783333333333331</v>
      </c>
      <c r="F183" s="278">
        <v>75.566666666666663</v>
      </c>
      <c r="G183" s="278">
        <v>74.333333333333329</v>
      </c>
      <c r="H183" s="278">
        <v>79.233333333333334</v>
      </c>
      <c r="I183" s="278">
        <v>80.466666666666654</v>
      </c>
      <c r="J183" s="278">
        <v>81.683333333333337</v>
      </c>
      <c r="K183" s="276">
        <v>79.25</v>
      </c>
      <c r="L183" s="276">
        <v>76.8</v>
      </c>
      <c r="M183" s="276">
        <v>386.00425000000001</v>
      </c>
    </row>
    <row r="184" spans="1:13">
      <c r="A184" s="300">
        <v>175</v>
      </c>
      <c r="B184" s="276" t="s">
        <v>3523</v>
      </c>
      <c r="C184" s="276">
        <v>977.5</v>
      </c>
      <c r="D184" s="278">
        <v>978.63333333333333</v>
      </c>
      <c r="E184" s="278">
        <v>955.2166666666667</v>
      </c>
      <c r="F184" s="278">
        <v>932.93333333333339</v>
      </c>
      <c r="G184" s="278">
        <v>909.51666666666677</v>
      </c>
      <c r="H184" s="278">
        <v>1000.9166666666666</v>
      </c>
      <c r="I184" s="278">
        <v>1024.3333333333335</v>
      </c>
      <c r="J184" s="278">
        <v>1046.6166666666666</v>
      </c>
      <c r="K184" s="276">
        <v>1002.05</v>
      </c>
      <c r="L184" s="276">
        <v>956.35</v>
      </c>
      <c r="M184" s="276">
        <v>37.342120000000001</v>
      </c>
    </row>
    <row r="185" spans="1:13">
      <c r="A185" s="300">
        <v>176</v>
      </c>
      <c r="B185" s="276" t="s">
        <v>280</v>
      </c>
      <c r="C185" s="276">
        <v>914.15</v>
      </c>
      <c r="D185" s="278">
        <v>911.63333333333333</v>
      </c>
      <c r="E185" s="278">
        <v>906.76666666666665</v>
      </c>
      <c r="F185" s="278">
        <v>899.38333333333333</v>
      </c>
      <c r="G185" s="278">
        <v>894.51666666666665</v>
      </c>
      <c r="H185" s="278">
        <v>919.01666666666665</v>
      </c>
      <c r="I185" s="278">
        <v>923.88333333333321</v>
      </c>
      <c r="J185" s="278">
        <v>931.26666666666665</v>
      </c>
      <c r="K185" s="276">
        <v>916.5</v>
      </c>
      <c r="L185" s="276">
        <v>904.25</v>
      </c>
      <c r="M185" s="276">
        <v>11.09459</v>
      </c>
    </row>
    <row r="186" spans="1:13">
      <c r="A186" s="300">
        <v>177</v>
      </c>
      <c r="B186" s="276" t="s">
        <v>172</v>
      </c>
      <c r="C186" s="276">
        <v>287.7</v>
      </c>
      <c r="D186" s="278">
        <v>288.83333333333331</v>
      </c>
      <c r="E186" s="278">
        <v>285.86666666666662</v>
      </c>
      <c r="F186" s="278">
        <v>284.0333333333333</v>
      </c>
      <c r="G186" s="278">
        <v>281.06666666666661</v>
      </c>
      <c r="H186" s="278">
        <v>290.66666666666663</v>
      </c>
      <c r="I186" s="278">
        <v>293.63333333333333</v>
      </c>
      <c r="J186" s="278">
        <v>295.46666666666664</v>
      </c>
      <c r="K186" s="276">
        <v>291.8</v>
      </c>
      <c r="L186" s="276">
        <v>287</v>
      </c>
      <c r="M186" s="276">
        <v>305.46600000000001</v>
      </c>
    </row>
    <row r="187" spans="1:13">
      <c r="A187" s="300">
        <v>178</v>
      </c>
      <c r="B187" s="276" t="s">
        <v>173</v>
      </c>
      <c r="C187" s="276">
        <v>25002.15</v>
      </c>
      <c r="D187" s="278">
        <v>24954</v>
      </c>
      <c r="E187" s="278">
        <v>24708</v>
      </c>
      <c r="F187" s="278">
        <v>24413.85</v>
      </c>
      <c r="G187" s="278">
        <v>24167.85</v>
      </c>
      <c r="H187" s="278">
        <v>25248.15</v>
      </c>
      <c r="I187" s="278">
        <v>25494.15</v>
      </c>
      <c r="J187" s="278">
        <v>25788.300000000003</v>
      </c>
      <c r="K187" s="276">
        <v>25200</v>
      </c>
      <c r="L187" s="276">
        <v>24659.85</v>
      </c>
      <c r="M187" s="276">
        <v>0.73978999999999995</v>
      </c>
    </row>
    <row r="188" spans="1:13">
      <c r="A188" s="300">
        <v>179</v>
      </c>
      <c r="B188" s="276" t="s">
        <v>174</v>
      </c>
      <c r="C188" s="276">
        <v>1632.8</v>
      </c>
      <c r="D188" s="278">
        <v>1640.1666666666667</v>
      </c>
      <c r="E188" s="278">
        <v>1615.3833333333334</v>
      </c>
      <c r="F188" s="278">
        <v>1597.9666666666667</v>
      </c>
      <c r="G188" s="278">
        <v>1573.1833333333334</v>
      </c>
      <c r="H188" s="278">
        <v>1657.5833333333335</v>
      </c>
      <c r="I188" s="278">
        <v>1682.3666666666668</v>
      </c>
      <c r="J188" s="278">
        <v>1699.7833333333335</v>
      </c>
      <c r="K188" s="276">
        <v>1664.95</v>
      </c>
      <c r="L188" s="276">
        <v>1622.75</v>
      </c>
      <c r="M188" s="276">
        <v>5.3763199999999998</v>
      </c>
    </row>
    <row r="189" spans="1:13">
      <c r="A189" s="300">
        <v>180</v>
      </c>
      <c r="B189" s="276" t="s">
        <v>175</v>
      </c>
      <c r="C189" s="276">
        <v>5709.6</v>
      </c>
      <c r="D189" s="278">
        <v>5726.3666666666659</v>
      </c>
      <c r="E189" s="278">
        <v>5667.7333333333318</v>
      </c>
      <c r="F189" s="278">
        <v>5625.8666666666659</v>
      </c>
      <c r="G189" s="278">
        <v>5567.2333333333318</v>
      </c>
      <c r="H189" s="278">
        <v>5768.2333333333318</v>
      </c>
      <c r="I189" s="278">
        <v>5826.866666666665</v>
      </c>
      <c r="J189" s="278">
        <v>5868.7333333333318</v>
      </c>
      <c r="K189" s="276">
        <v>5785</v>
      </c>
      <c r="L189" s="276">
        <v>5684.5</v>
      </c>
      <c r="M189" s="276">
        <v>0.91739999999999999</v>
      </c>
    </row>
    <row r="190" spans="1:13">
      <c r="A190" s="300">
        <v>181</v>
      </c>
      <c r="B190" s="276" t="s">
        <v>176</v>
      </c>
      <c r="C190" s="276">
        <v>1306.8</v>
      </c>
      <c r="D190" s="278">
        <v>1273.8999999999999</v>
      </c>
      <c r="E190" s="278">
        <v>1230.8999999999996</v>
      </c>
      <c r="F190" s="278">
        <v>1154.9999999999998</v>
      </c>
      <c r="G190" s="278">
        <v>1111.9999999999995</v>
      </c>
      <c r="H190" s="278">
        <v>1349.7999999999997</v>
      </c>
      <c r="I190" s="278">
        <v>1392.8000000000002</v>
      </c>
      <c r="J190" s="278">
        <v>1468.6999999999998</v>
      </c>
      <c r="K190" s="276">
        <v>1316.9</v>
      </c>
      <c r="L190" s="276">
        <v>1198</v>
      </c>
      <c r="M190" s="276">
        <v>91.626459999999994</v>
      </c>
    </row>
    <row r="191" spans="1:13">
      <c r="A191" s="300">
        <v>182</v>
      </c>
      <c r="B191" s="276" t="s">
        <v>178</v>
      </c>
      <c r="C191" s="276">
        <v>601.9</v>
      </c>
      <c r="D191" s="278">
        <v>602.63333333333333</v>
      </c>
      <c r="E191" s="278">
        <v>597.26666666666665</v>
      </c>
      <c r="F191" s="278">
        <v>592.63333333333333</v>
      </c>
      <c r="G191" s="278">
        <v>587.26666666666665</v>
      </c>
      <c r="H191" s="278">
        <v>607.26666666666665</v>
      </c>
      <c r="I191" s="278">
        <v>612.63333333333321</v>
      </c>
      <c r="J191" s="278">
        <v>617.26666666666665</v>
      </c>
      <c r="K191" s="276">
        <v>608</v>
      </c>
      <c r="L191" s="276">
        <v>598</v>
      </c>
      <c r="M191" s="276">
        <v>45.557020000000001</v>
      </c>
    </row>
    <row r="192" spans="1:13">
      <c r="A192" s="300">
        <v>183</v>
      </c>
      <c r="B192" s="276" t="s">
        <v>179</v>
      </c>
      <c r="C192" s="276">
        <v>518.04999999999995</v>
      </c>
      <c r="D192" s="278">
        <v>508.88333333333338</v>
      </c>
      <c r="E192" s="278">
        <v>496.26666666666677</v>
      </c>
      <c r="F192" s="278">
        <v>474.48333333333341</v>
      </c>
      <c r="G192" s="278">
        <v>461.86666666666679</v>
      </c>
      <c r="H192" s="278">
        <v>530.66666666666674</v>
      </c>
      <c r="I192" s="278">
        <v>543.28333333333342</v>
      </c>
      <c r="J192" s="278">
        <v>565.06666666666672</v>
      </c>
      <c r="K192" s="276">
        <v>521.5</v>
      </c>
      <c r="L192" s="276">
        <v>487.1</v>
      </c>
      <c r="M192" s="276">
        <v>64.068790000000007</v>
      </c>
    </row>
    <row r="193" spans="1:13">
      <c r="A193" s="300">
        <v>184</v>
      </c>
      <c r="B193" s="276" t="s">
        <v>282</v>
      </c>
      <c r="C193" s="276">
        <v>615.1</v>
      </c>
      <c r="D193" s="278">
        <v>618.61666666666667</v>
      </c>
      <c r="E193" s="278">
        <v>606.48333333333335</v>
      </c>
      <c r="F193" s="278">
        <v>597.86666666666667</v>
      </c>
      <c r="G193" s="278">
        <v>585.73333333333335</v>
      </c>
      <c r="H193" s="278">
        <v>627.23333333333335</v>
      </c>
      <c r="I193" s="278">
        <v>639.36666666666679</v>
      </c>
      <c r="J193" s="278">
        <v>647.98333333333335</v>
      </c>
      <c r="K193" s="276">
        <v>630.75</v>
      </c>
      <c r="L193" s="276">
        <v>610</v>
      </c>
      <c r="M193" s="276">
        <v>6.0156700000000001</v>
      </c>
    </row>
    <row r="194" spans="1:13">
      <c r="A194" s="300">
        <v>185</v>
      </c>
      <c r="B194" s="276" t="s">
        <v>3464</v>
      </c>
      <c r="C194" s="276">
        <v>600.85</v>
      </c>
      <c r="D194" s="278">
        <v>603.23333333333335</v>
      </c>
      <c r="E194" s="278">
        <v>596.16666666666674</v>
      </c>
      <c r="F194" s="278">
        <v>591.48333333333335</v>
      </c>
      <c r="G194" s="278">
        <v>584.41666666666674</v>
      </c>
      <c r="H194" s="278">
        <v>607.91666666666674</v>
      </c>
      <c r="I194" s="278">
        <v>614.98333333333335</v>
      </c>
      <c r="J194" s="278">
        <v>619.66666666666674</v>
      </c>
      <c r="K194" s="276">
        <v>610.29999999999995</v>
      </c>
      <c r="L194" s="276">
        <v>598.54999999999995</v>
      </c>
      <c r="M194" s="276">
        <v>21.956399999999999</v>
      </c>
    </row>
    <row r="195" spans="1:13">
      <c r="A195" s="300">
        <v>186</v>
      </c>
      <c r="B195" s="276" t="s">
        <v>183</v>
      </c>
      <c r="C195" s="276">
        <v>196.75</v>
      </c>
      <c r="D195" s="278">
        <v>197.4</v>
      </c>
      <c r="E195" s="278">
        <v>194.45000000000002</v>
      </c>
      <c r="F195" s="278">
        <v>192.15</v>
      </c>
      <c r="G195" s="278">
        <v>189.20000000000002</v>
      </c>
      <c r="H195" s="278">
        <v>199.70000000000002</v>
      </c>
      <c r="I195" s="278">
        <v>202.65</v>
      </c>
      <c r="J195" s="278">
        <v>204.95000000000002</v>
      </c>
      <c r="K195" s="276">
        <v>200.35</v>
      </c>
      <c r="L195" s="276">
        <v>195.1</v>
      </c>
      <c r="M195" s="276">
        <v>660.24847999999997</v>
      </c>
    </row>
    <row r="196" spans="1:13">
      <c r="A196" s="300">
        <v>187</v>
      </c>
      <c r="B196" s="267" t="s">
        <v>185</v>
      </c>
      <c r="C196" s="267">
        <v>81.849999999999994</v>
      </c>
      <c r="D196" s="307">
        <v>82.333333333333329</v>
      </c>
      <c r="E196" s="307">
        <v>81.016666666666652</v>
      </c>
      <c r="F196" s="307">
        <v>80.183333333333323</v>
      </c>
      <c r="G196" s="307">
        <v>78.866666666666646</v>
      </c>
      <c r="H196" s="307">
        <v>83.166666666666657</v>
      </c>
      <c r="I196" s="307">
        <v>84.483333333333348</v>
      </c>
      <c r="J196" s="307">
        <v>85.316666666666663</v>
      </c>
      <c r="K196" s="267">
        <v>83.65</v>
      </c>
      <c r="L196" s="267">
        <v>81.5</v>
      </c>
      <c r="M196" s="267">
        <v>352.19702999999998</v>
      </c>
    </row>
    <row r="197" spans="1:13">
      <c r="A197" s="300">
        <v>188</v>
      </c>
      <c r="B197" s="267" t="s">
        <v>186</v>
      </c>
      <c r="C197" s="267">
        <v>722.8</v>
      </c>
      <c r="D197" s="307">
        <v>715.33333333333337</v>
      </c>
      <c r="E197" s="307">
        <v>699.16666666666674</v>
      </c>
      <c r="F197" s="307">
        <v>675.53333333333342</v>
      </c>
      <c r="G197" s="307">
        <v>659.36666666666679</v>
      </c>
      <c r="H197" s="307">
        <v>738.9666666666667</v>
      </c>
      <c r="I197" s="307">
        <v>755.13333333333344</v>
      </c>
      <c r="J197" s="307">
        <v>778.76666666666665</v>
      </c>
      <c r="K197" s="267">
        <v>731.5</v>
      </c>
      <c r="L197" s="267">
        <v>691.7</v>
      </c>
      <c r="M197" s="267">
        <v>382.32193999999998</v>
      </c>
    </row>
    <row r="198" spans="1:13">
      <c r="A198" s="300">
        <v>189</v>
      </c>
      <c r="B198" s="267" t="s">
        <v>187</v>
      </c>
      <c r="C198" s="267">
        <v>3032.8</v>
      </c>
      <c r="D198" s="307">
        <v>3037.9666666666667</v>
      </c>
      <c r="E198" s="307">
        <v>2995.0833333333335</v>
      </c>
      <c r="F198" s="307">
        <v>2957.3666666666668</v>
      </c>
      <c r="G198" s="307">
        <v>2914.4833333333336</v>
      </c>
      <c r="H198" s="307">
        <v>3075.6833333333334</v>
      </c>
      <c r="I198" s="307">
        <v>3118.5666666666666</v>
      </c>
      <c r="J198" s="307">
        <v>3156.2833333333333</v>
      </c>
      <c r="K198" s="267">
        <v>3080.85</v>
      </c>
      <c r="L198" s="267">
        <v>3000.25</v>
      </c>
      <c r="M198" s="267">
        <v>37.178269999999998</v>
      </c>
    </row>
    <row r="199" spans="1:13">
      <c r="A199" s="300">
        <v>190</v>
      </c>
      <c r="B199" s="267" t="s">
        <v>188</v>
      </c>
      <c r="C199" s="267">
        <v>994.75</v>
      </c>
      <c r="D199" s="307">
        <v>997.7833333333333</v>
      </c>
      <c r="E199" s="307">
        <v>985.56666666666661</v>
      </c>
      <c r="F199" s="307">
        <v>976.38333333333333</v>
      </c>
      <c r="G199" s="307">
        <v>964.16666666666663</v>
      </c>
      <c r="H199" s="307">
        <v>1006.9666666666666</v>
      </c>
      <c r="I199" s="307">
        <v>1019.1833333333333</v>
      </c>
      <c r="J199" s="307">
        <v>1028.3666666666666</v>
      </c>
      <c r="K199" s="267">
        <v>1010</v>
      </c>
      <c r="L199" s="267">
        <v>988.6</v>
      </c>
      <c r="M199" s="267">
        <v>33.549500000000002</v>
      </c>
    </row>
    <row r="200" spans="1:13">
      <c r="A200" s="300">
        <v>191</v>
      </c>
      <c r="B200" s="267" t="s">
        <v>189</v>
      </c>
      <c r="C200" s="267">
        <v>1542.35</v>
      </c>
      <c r="D200" s="307">
        <v>1549.1166666666668</v>
      </c>
      <c r="E200" s="307">
        <v>1528.2333333333336</v>
      </c>
      <c r="F200" s="307">
        <v>1514.1166666666668</v>
      </c>
      <c r="G200" s="307">
        <v>1493.2333333333336</v>
      </c>
      <c r="H200" s="307">
        <v>1563.2333333333336</v>
      </c>
      <c r="I200" s="307">
        <v>1584.1166666666668</v>
      </c>
      <c r="J200" s="307">
        <v>1598.2333333333336</v>
      </c>
      <c r="K200" s="267">
        <v>1570</v>
      </c>
      <c r="L200" s="267">
        <v>1535</v>
      </c>
      <c r="M200" s="267">
        <v>28.204450000000001</v>
      </c>
    </row>
    <row r="201" spans="1:13">
      <c r="A201" s="300">
        <v>192</v>
      </c>
      <c r="B201" s="267" t="s">
        <v>190</v>
      </c>
      <c r="C201" s="267">
        <v>2775.95</v>
      </c>
      <c r="D201" s="307">
        <v>2783.9833333333336</v>
      </c>
      <c r="E201" s="307">
        <v>2756.9666666666672</v>
      </c>
      <c r="F201" s="307">
        <v>2737.9833333333336</v>
      </c>
      <c r="G201" s="307">
        <v>2710.9666666666672</v>
      </c>
      <c r="H201" s="307">
        <v>2802.9666666666672</v>
      </c>
      <c r="I201" s="307">
        <v>2829.9833333333336</v>
      </c>
      <c r="J201" s="307">
        <v>2848.9666666666672</v>
      </c>
      <c r="K201" s="267">
        <v>2811</v>
      </c>
      <c r="L201" s="267">
        <v>2765</v>
      </c>
      <c r="M201" s="267">
        <v>3.5174599999999998</v>
      </c>
    </row>
    <row r="202" spans="1:13">
      <c r="A202" s="300">
        <v>193</v>
      </c>
      <c r="B202" s="267" t="s">
        <v>191</v>
      </c>
      <c r="C202" s="267">
        <v>332.05</v>
      </c>
      <c r="D202" s="307">
        <v>332.55</v>
      </c>
      <c r="E202" s="307">
        <v>330.15000000000003</v>
      </c>
      <c r="F202" s="307">
        <v>328.25</v>
      </c>
      <c r="G202" s="307">
        <v>325.85000000000002</v>
      </c>
      <c r="H202" s="307">
        <v>334.45000000000005</v>
      </c>
      <c r="I202" s="307">
        <v>336.85</v>
      </c>
      <c r="J202" s="307">
        <v>338.75000000000006</v>
      </c>
      <c r="K202" s="267">
        <v>334.95</v>
      </c>
      <c r="L202" s="267">
        <v>330.65</v>
      </c>
      <c r="M202" s="267">
        <v>13.263299999999999</v>
      </c>
    </row>
    <row r="203" spans="1:13">
      <c r="A203" s="300">
        <v>194</v>
      </c>
      <c r="B203" s="267" t="s">
        <v>550</v>
      </c>
      <c r="C203" s="267">
        <v>675.45</v>
      </c>
      <c r="D203" s="307">
        <v>677.6</v>
      </c>
      <c r="E203" s="307">
        <v>670.35</v>
      </c>
      <c r="F203" s="307">
        <v>665.25</v>
      </c>
      <c r="G203" s="307">
        <v>658</v>
      </c>
      <c r="H203" s="307">
        <v>682.7</v>
      </c>
      <c r="I203" s="307">
        <v>689.95</v>
      </c>
      <c r="J203" s="307">
        <v>695.05000000000007</v>
      </c>
      <c r="K203" s="267">
        <v>684.85</v>
      </c>
      <c r="L203" s="267">
        <v>672.5</v>
      </c>
      <c r="M203" s="267">
        <v>3.0294099999999999</v>
      </c>
    </row>
    <row r="204" spans="1:13">
      <c r="A204" s="300">
        <v>195</v>
      </c>
      <c r="B204" s="267" t="s">
        <v>192</v>
      </c>
      <c r="C204" s="267">
        <v>499.3</v>
      </c>
      <c r="D204" s="307">
        <v>498.5333333333333</v>
      </c>
      <c r="E204" s="307">
        <v>490.66666666666663</v>
      </c>
      <c r="F204" s="307">
        <v>482.0333333333333</v>
      </c>
      <c r="G204" s="307">
        <v>474.16666666666663</v>
      </c>
      <c r="H204" s="307">
        <v>507.16666666666663</v>
      </c>
      <c r="I204" s="307">
        <v>515.0333333333333</v>
      </c>
      <c r="J204" s="307">
        <v>523.66666666666663</v>
      </c>
      <c r="K204" s="267">
        <v>506.4</v>
      </c>
      <c r="L204" s="267">
        <v>489.9</v>
      </c>
      <c r="M204" s="267">
        <v>42.985430000000001</v>
      </c>
    </row>
    <row r="205" spans="1:13">
      <c r="A205" s="300">
        <v>196</v>
      </c>
      <c r="B205" s="267" t="s">
        <v>193</v>
      </c>
      <c r="C205" s="267">
        <v>1247.5</v>
      </c>
      <c r="D205" s="307">
        <v>1238.8833333333334</v>
      </c>
      <c r="E205" s="307">
        <v>1221.7666666666669</v>
      </c>
      <c r="F205" s="307">
        <v>1196.0333333333335</v>
      </c>
      <c r="G205" s="307">
        <v>1178.916666666667</v>
      </c>
      <c r="H205" s="307">
        <v>1264.6166666666668</v>
      </c>
      <c r="I205" s="307">
        <v>1281.7333333333331</v>
      </c>
      <c r="J205" s="307">
        <v>1307.4666666666667</v>
      </c>
      <c r="K205" s="267">
        <v>1256</v>
      </c>
      <c r="L205" s="267">
        <v>1213.1500000000001</v>
      </c>
      <c r="M205" s="267">
        <v>8.2865000000000002</v>
      </c>
    </row>
    <row r="206" spans="1:13">
      <c r="A206" s="300">
        <v>197</v>
      </c>
      <c r="B206" s="267" t="s">
        <v>195</v>
      </c>
      <c r="C206" s="267">
        <v>5397.95</v>
      </c>
      <c r="D206" s="307">
        <v>5433.55</v>
      </c>
      <c r="E206" s="307">
        <v>5349.4000000000005</v>
      </c>
      <c r="F206" s="307">
        <v>5300.85</v>
      </c>
      <c r="G206" s="307">
        <v>5216.7000000000007</v>
      </c>
      <c r="H206" s="307">
        <v>5482.1</v>
      </c>
      <c r="I206" s="307">
        <v>5566.25</v>
      </c>
      <c r="J206" s="307">
        <v>5614.8</v>
      </c>
      <c r="K206" s="267">
        <v>5517.7</v>
      </c>
      <c r="L206" s="267">
        <v>5385</v>
      </c>
      <c r="M206" s="267">
        <v>7.4240300000000001</v>
      </c>
    </row>
    <row r="207" spans="1:13">
      <c r="A207" s="300">
        <v>198</v>
      </c>
      <c r="B207" s="267" t="s">
        <v>196</v>
      </c>
      <c r="C207" s="267">
        <v>31.9</v>
      </c>
      <c r="D207" s="307">
        <v>31.966666666666665</v>
      </c>
      <c r="E207" s="307">
        <v>31.733333333333327</v>
      </c>
      <c r="F207" s="307">
        <v>31.566666666666663</v>
      </c>
      <c r="G207" s="307">
        <v>31.333333333333325</v>
      </c>
      <c r="H207" s="307">
        <v>32.133333333333326</v>
      </c>
      <c r="I207" s="307">
        <v>32.366666666666674</v>
      </c>
      <c r="J207" s="307">
        <v>32.533333333333331</v>
      </c>
      <c r="K207" s="267">
        <v>32.200000000000003</v>
      </c>
      <c r="L207" s="267">
        <v>31.8</v>
      </c>
      <c r="M207" s="267">
        <v>36.177340000000001</v>
      </c>
    </row>
    <row r="208" spans="1:13">
      <c r="A208" s="300">
        <v>199</v>
      </c>
      <c r="B208" s="267" t="s">
        <v>197</v>
      </c>
      <c r="C208" s="267">
        <v>482.5</v>
      </c>
      <c r="D208" s="307">
        <v>481.15000000000003</v>
      </c>
      <c r="E208" s="307">
        <v>475.80000000000007</v>
      </c>
      <c r="F208" s="307">
        <v>469.1</v>
      </c>
      <c r="G208" s="307">
        <v>463.75000000000006</v>
      </c>
      <c r="H208" s="307">
        <v>487.85000000000008</v>
      </c>
      <c r="I208" s="307">
        <v>493.2000000000001</v>
      </c>
      <c r="J208" s="307">
        <v>499.90000000000009</v>
      </c>
      <c r="K208" s="267">
        <v>486.5</v>
      </c>
      <c r="L208" s="267">
        <v>474.45</v>
      </c>
      <c r="M208" s="267">
        <v>70.25121</v>
      </c>
    </row>
    <row r="209" spans="1:13">
      <c r="A209" s="300">
        <v>200</v>
      </c>
      <c r="B209" s="267" t="s">
        <v>563</v>
      </c>
      <c r="C209" s="267">
        <v>985.5</v>
      </c>
      <c r="D209" s="307">
        <v>979.6</v>
      </c>
      <c r="E209" s="307">
        <v>967.2</v>
      </c>
      <c r="F209" s="307">
        <v>948.9</v>
      </c>
      <c r="G209" s="307">
        <v>936.5</v>
      </c>
      <c r="H209" s="307">
        <v>997.90000000000009</v>
      </c>
      <c r="I209" s="307">
        <v>1010.3</v>
      </c>
      <c r="J209" s="307">
        <v>1028.6000000000001</v>
      </c>
      <c r="K209" s="267">
        <v>992</v>
      </c>
      <c r="L209" s="267">
        <v>961.3</v>
      </c>
      <c r="M209" s="267">
        <v>3.0773700000000002</v>
      </c>
    </row>
    <row r="210" spans="1:13">
      <c r="A210" s="300">
        <v>201</v>
      </c>
      <c r="B210" s="267" t="s">
        <v>284</v>
      </c>
      <c r="C210" s="267">
        <v>216.15</v>
      </c>
      <c r="D210" s="307">
        <v>213.83333333333334</v>
      </c>
      <c r="E210" s="307">
        <v>208.76666666666668</v>
      </c>
      <c r="F210" s="307">
        <v>201.38333333333333</v>
      </c>
      <c r="G210" s="307">
        <v>196.31666666666666</v>
      </c>
      <c r="H210" s="307">
        <v>221.2166666666667</v>
      </c>
      <c r="I210" s="307">
        <v>226.28333333333336</v>
      </c>
      <c r="J210" s="307">
        <v>233.66666666666671</v>
      </c>
      <c r="K210" s="267">
        <v>218.9</v>
      </c>
      <c r="L210" s="267">
        <v>206.45</v>
      </c>
      <c r="M210" s="267">
        <v>30.013490000000001</v>
      </c>
    </row>
    <row r="211" spans="1:13">
      <c r="A211" s="300">
        <v>202</v>
      </c>
      <c r="B211" s="267" t="s">
        <v>199</v>
      </c>
      <c r="C211" s="267">
        <v>881.5</v>
      </c>
      <c r="D211" s="307">
        <v>879.5</v>
      </c>
      <c r="E211" s="307">
        <v>871</v>
      </c>
      <c r="F211" s="307">
        <v>860.5</v>
      </c>
      <c r="G211" s="307">
        <v>852</v>
      </c>
      <c r="H211" s="307">
        <v>890</v>
      </c>
      <c r="I211" s="307">
        <v>898.5</v>
      </c>
      <c r="J211" s="307">
        <v>909</v>
      </c>
      <c r="K211" s="267">
        <v>888</v>
      </c>
      <c r="L211" s="267">
        <v>869</v>
      </c>
      <c r="M211" s="267">
        <v>16.244679999999999</v>
      </c>
    </row>
    <row r="212" spans="1:13">
      <c r="A212" s="300">
        <v>203</v>
      </c>
      <c r="B212" s="267" t="s">
        <v>569</v>
      </c>
      <c r="C212" s="267">
        <v>2485.5</v>
      </c>
      <c r="D212" s="307">
        <v>2511.85</v>
      </c>
      <c r="E212" s="307">
        <v>2443.75</v>
      </c>
      <c r="F212" s="307">
        <v>2402</v>
      </c>
      <c r="G212" s="307">
        <v>2333.9</v>
      </c>
      <c r="H212" s="307">
        <v>2553.6</v>
      </c>
      <c r="I212" s="307">
        <v>2621.6999999999994</v>
      </c>
      <c r="J212" s="307">
        <v>2663.45</v>
      </c>
      <c r="K212" s="267">
        <v>2579.9499999999998</v>
      </c>
      <c r="L212" s="267">
        <v>2470.1</v>
      </c>
      <c r="M212" s="267">
        <v>1.2361500000000001</v>
      </c>
    </row>
    <row r="213" spans="1:13">
      <c r="A213" s="300">
        <v>204</v>
      </c>
      <c r="B213" s="267" t="s">
        <v>200</v>
      </c>
      <c r="C213" s="267">
        <v>406.75</v>
      </c>
      <c r="D213" s="307">
        <v>407.86666666666662</v>
      </c>
      <c r="E213" s="307">
        <v>402.73333333333323</v>
      </c>
      <c r="F213" s="307">
        <v>398.71666666666664</v>
      </c>
      <c r="G213" s="307">
        <v>393.58333333333326</v>
      </c>
      <c r="H213" s="307">
        <v>411.88333333333321</v>
      </c>
      <c r="I213" s="307">
        <v>417.01666666666654</v>
      </c>
      <c r="J213" s="307">
        <v>421.03333333333319</v>
      </c>
      <c r="K213" s="267">
        <v>413</v>
      </c>
      <c r="L213" s="267">
        <v>403.85</v>
      </c>
      <c r="M213" s="267">
        <v>123.44755000000001</v>
      </c>
    </row>
    <row r="214" spans="1:13">
      <c r="A214" s="300">
        <v>205</v>
      </c>
      <c r="B214" s="267" t="s">
        <v>202</v>
      </c>
      <c r="C214" s="307">
        <v>218.95</v>
      </c>
      <c r="D214" s="307">
        <v>220.54999999999998</v>
      </c>
      <c r="E214" s="307">
        <v>216.49999999999997</v>
      </c>
      <c r="F214" s="307">
        <v>214.04999999999998</v>
      </c>
      <c r="G214" s="307">
        <v>209.99999999999997</v>
      </c>
      <c r="H214" s="307">
        <v>222.99999999999997</v>
      </c>
      <c r="I214" s="307">
        <v>227.04999999999998</v>
      </c>
      <c r="J214" s="307">
        <v>229.49999999999997</v>
      </c>
      <c r="K214" s="307">
        <v>224.6</v>
      </c>
      <c r="L214" s="307">
        <v>218.1</v>
      </c>
      <c r="M214" s="307">
        <v>144.28798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E23" sqref="E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2"/>
      <c r="B1" s="562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44204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59" t="s">
        <v>16</v>
      </c>
      <c r="B9" s="560" t="s">
        <v>18</v>
      </c>
      <c r="C9" s="558" t="s">
        <v>19</v>
      </c>
      <c r="D9" s="558" t="s">
        <v>20</v>
      </c>
      <c r="E9" s="558" t="s">
        <v>21</v>
      </c>
      <c r="F9" s="558"/>
      <c r="G9" s="558"/>
      <c r="H9" s="558" t="s">
        <v>22</v>
      </c>
      <c r="I9" s="558"/>
      <c r="J9" s="558"/>
      <c r="K9" s="273"/>
      <c r="L9" s="280"/>
      <c r="M9" s="281"/>
    </row>
    <row r="10" spans="1:15" ht="42.75" customHeight="1">
      <c r="A10" s="554"/>
      <c r="B10" s="556"/>
      <c r="C10" s="561" t="s">
        <v>23</v>
      </c>
      <c r="D10" s="561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21626</v>
      </c>
      <c r="D11" s="278">
        <v>21587.033333333333</v>
      </c>
      <c r="E11" s="278">
        <v>21474.066666666666</v>
      </c>
      <c r="F11" s="278">
        <v>21322.133333333331</v>
      </c>
      <c r="G11" s="278">
        <v>21209.166666666664</v>
      </c>
      <c r="H11" s="278">
        <v>21738.966666666667</v>
      </c>
      <c r="I11" s="278">
        <v>21851.933333333334</v>
      </c>
      <c r="J11" s="278">
        <v>22003.866666666669</v>
      </c>
      <c r="K11" s="276">
        <v>21700</v>
      </c>
      <c r="L11" s="276">
        <v>21435.1</v>
      </c>
      <c r="M11" s="276">
        <v>3.5150000000000001E-2</v>
      </c>
    </row>
    <row r="12" spans="1:15" ht="12" customHeight="1">
      <c r="A12" s="267">
        <v>2</v>
      </c>
      <c r="B12" s="276" t="s">
        <v>802</v>
      </c>
      <c r="C12" s="277">
        <v>1279.8</v>
      </c>
      <c r="D12" s="278">
        <v>1289.4333333333334</v>
      </c>
      <c r="E12" s="278">
        <v>1265.3666666666668</v>
      </c>
      <c r="F12" s="278">
        <v>1250.9333333333334</v>
      </c>
      <c r="G12" s="278">
        <v>1226.8666666666668</v>
      </c>
      <c r="H12" s="278">
        <v>1303.8666666666668</v>
      </c>
      <c r="I12" s="278">
        <v>1327.9333333333334</v>
      </c>
      <c r="J12" s="278">
        <v>1342.3666666666668</v>
      </c>
      <c r="K12" s="276">
        <v>1313.5</v>
      </c>
      <c r="L12" s="276">
        <v>1275</v>
      </c>
      <c r="M12" s="276">
        <v>2.4940199999999999</v>
      </c>
    </row>
    <row r="13" spans="1:15" ht="12" customHeight="1">
      <c r="A13" s="267">
        <v>3</v>
      </c>
      <c r="B13" s="276" t="s">
        <v>294</v>
      </c>
      <c r="C13" s="277">
        <v>1891.3</v>
      </c>
      <c r="D13" s="278">
        <v>1897.4333333333334</v>
      </c>
      <c r="E13" s="278">
        <v>1864.8666666666668</v>
      </c>
      <c r="F13" s="278">
        <v>1838.4333333333334</v>
      </c>
      <c r="G13" s="278">
        <v>1805.8666666666668</v>
      </c>
      <c r="H13" s="278">
        <v>1923.8666666666668</v>
      </c>
      <c r="I13" s="278">
        <v>1956.4333333333334</v>
      </c>
      <c r="J13" s="278">
        <v>1982.8666666666668</v>
      </c>
      <c r="K13" s="276">
        <v>1930</v>
      </c>
      <c r="L13" s="276">
        <v>1871</v>
      </c>
      <c r="M13" s="276">
        <v>1.1937899999999999</v>
      </c>
    </row>
    <row r="14" spans="1:15" ht="12" customHeight="1">
      <c r="A14" s="267">
        <v>4</v>
      </c>
      <c r="B14" s="276" t="s">
        <v>3119</v>
      </c>
      <c r="C14" s="277">
        <v>1302.6500000000001</v>
      </c>
      <c r="D14" s="278">
        <v>1303.6000000000001</v>
      </c>
      <c r="E14" s="278">
        <v>1290.3000000000002</v>
      </c>
      <c r="F14" s="278">
        <v>1277.95</v>
      </c>
      <c r="G14" s="278">
        <v>1264.6500000000001</v>
      </c>
      <c r="H14" s="278">
        <v>1315.9500000000003</v>
      </c>
      <c r="I14" s="278">
        <v>1329.25</v>
      </c>
      <c r="J14" s="278">
        <v>1341.6000000000004</v>
      </c>
      <c r="K14" s="276">
        <v>1316.9</v>
      </c>
      <c r="L14" s="276">
        <v>1291.25</v>
      </c>
      <c r="M14" s="276">
        <v>1.0903099999999999</v>
      </c>
    </row>
    <row r="15" spans="1:15" ht="12" customHeight="1">
      <c r="A15" s="267">
        <v>5</v>
      </c>
      <c r="B15" s="276" t="s">
        <v>295</v>
      </c>
      <c r="C15" s="277">
        <v>15435.95</v>
      </c>
      <c r="D15" s="278">
        <v>15511.983333333332</v>
      </c>
      <c r="E15" s="278">
        <v>15323.966666666664</v>
      </c>
      <c r="F15" s="278">
        <v>15211.983333333332</v>
      </c>
      <c r="G15" s="278">
        <v>15023.966666666664</v>
      </c>
      <c r="H15" s="278">
        <v>15623.966666666664</v>
      </c>
      <c r="I15" s="278">
        <v>15811.98333333333</v>
      </c>
      <c r="J15" s="278">
        <v>15923.966666666664</v>
      </c>
      <c r="K15" s="276">
        <v>15700</v>
      </c>
      <c r="L15" s="276">
        <v>15400</v>
      </c>
      <c r="M15" s="276">
        <v>0.1963</v>
      </c>
    </row>
    <row r="16" spans="1:15" ht="12" customHeight="1">
      <c r="A16" s="267">
        <v>6</v>
      </c>
      <c r="B16" s="276" t="s">
        <v>227</v>
      </c>
      <c r="C16" s="277">
        <v>92.9</v>
      </c>
      <c r="D16" s="278">
        <v>91.649999999999991</v>
      </c>
      <c r="E16" s="278">
        <v>89.799999999999983</v>
      </c>
      <c r="F16" s="278">
        <v>86.699999999999989</v>
      </c>
      <c r="G16" s="278">
        <v>84.84999999999998</v>
      </c>
      <c r="H16" s="278">
        <v>94.749999999999986</v>
      </c>
      <c r="I16" s="278">
        <v>96.59999999999998</v>
      </c>
      <c r="J16" s="278">
        <v>99.699999999999989</v>
      </c>
      <c r="K16" s="276">
        <v>93.5</v>
      </c>
      <c r="L16" s="276">
        <v>88.55</v>
      </c>
      <c r="M16" s="276">
        <v>71.242760000000004</v>
      </c>
    </row>
    <row r="17" spans="1:13" ht="12" customHeight="1">
      <c r="A17" s="267">
        <v>7</v>
      </c>
      <c r="B17" s="276" t="s">
        <v>228</v>
      </c>
      <c r="C17" s="277">
        <v>168.35</v>
      </c>
      <c r="D17" s="278">
        <v>168.06666666666663</v>
      </c>
      <c r="E17" s="278">
        <v>165.93333333333328</v>
      </c>
      <c r="F17" s="278">
        <v>163.51666666666665</v>
      </c>
      <c r="G17" s="278">
        <v>161.3833333333333</v>
      </c>
      <c r="H17" s="278">
        <v>170.48333333333326</v>
      </c>
      <c r="I17" s="278">
        <v>172.61666666666665</v>
      </c>
      <c r="J17" s="278">
        <v>175.03333333333325</v>
      </c>
      <c r="K17" s="276">
        <v>170.2</v>
      </c>
      <c r="L17" s="276">
        <v>165.65</v>
      </c>
      <c r="M17" s="276">
        <v>18.309460000000001</v>
      </c>
    </row>
    <row r="18" spans="1:13" ht="12" customHeight="1">
      <c r="A18" s="267">
        <v>8</v>
      </c>
      <c r="B18" s="276" t="s">
        <v>38</v>
      </c>
      <c r="C18" s="277">
        <v>1704.35</v>
      </c>
      <c r="D18" s="278">
        <v>1702.5166666666667</v>
      </c>
      <c r="E18" s="278">
        <v>1685.0333333333333</v>
      </c>
      <c r="F18" s="278">
        <v>1665.7166666666667</v>
      </c>
      <c r="G18" s="278">
        <v>1648.2333333333333</v>
      </c>
      <c r="H18" s="278">
        <v>1721.8333333333333</v>
      </c>
      <c r="I18" s="278">
        <v>1739.3166666666664</v>
      </c>
      <c r="J18" s="278">
        <v>1758.6333333333332</v>
      </c>
      <c r="K18" s="276">
        <v>1720</v>
      </c>
      <c r="L18" s="276">
        <v>1683.2</v>
      </c>
      <c r="M18" s="276">
        <v>20.52711</v>
      </c>
    </row>
    <row r="19" spans="1:13" ht="12" customHeight="1">
      <c r="A19" s="267">
        <v>9</v>
      </c>
      <c r="B19" s="276" t="s">
        <v>296</v>
      </c>
      <c r="C19" s="277">
        <v>368.2</v>
      </c>
      <c r="D19" s="278">
        <v>369.73333333333335</v>
      </c>
      <c r="E19" s="278">
        <v>364.4666666666667</v>
      </c>
      <c r="F19" s="278">
        <v>360.73333333333335</v>
      </c>
      <c r="G19" s="278">
        <v>355.4666666666667</v>
      </c>
      <c r="H19" s="278">
        <v>373.4666666666667</v>
      </c>
      <c r="I19" s="278">
        <v>378.73333333333335</v>
      </c>
      <c r="J19" s="278">
        <v>382.4666666666667</v>
      </c>
      <c r="K19" s="276">
        <v>375</v>
      </c>
      <c r="L19" s="276">
        <v>366</v>
      </c>
      <c r="M19" s="276">
        <v>12.74628</v>
      </c>
    </row>
    <row r="20" spans="1:13" ht="12" customHeight="1">
      <c r="A20" s="267">
        <v>10</v>
      </c>
      <c r="B20" s="276" t="s">
        <v>297</v>
      </c>
      <c r="C20" s="277">
        <v>1063.0999999999999</v>
      </c>
      <c r="D20" s="278">
        <v>1076.3333333333333</v>
      </c>
      <c r="E20" s="278">
        <v>1038.6666666666665</v>
      </c>
      <c r="F20" s="278">
        <v>1014.2333333333333</v>
      </c>
      <c r="G20" s="278">
        <v>976.56666666666661</v>
      </c>
      <c r="H20" s="278">
        <v>1100.7666666666664</v>
      </c>
      <c r="I20" s="278">
        <v>1138.4333333333329</v>
      </c>
      <c r="J20" s="278">
        <v>1162.8666666666663</v>
      </c>
      <c r="K20" s="276">
        <v>1114</v>
      </c>
      <c r="L20" s="276">
        <v>1051.9000000000001</v>
      </c>
      <c r="M20" s="276">
        <v>12.85732</v>
      </c>
    </row>
    <row r="21" spans="1:13" ht="12" customHeight="1">
      <c r="A21" s="267">
        <v>11</v>
      </c>
      <c r="B21" s="276" t="s">
        <v>41</v>
      </c>
      <c r="C21" s="277">
        <v>513.85</v>
      </c>
      <c r="D21" s="278">
        <v>511.41666666666669</v>
      </c>
      <c r="E21" s="278">
        <v>501.93333333333339</v>
      </c>
      <c r="F21" s="278">
        <v>490.01666666666671</v>
      </c>
      <c r="G21" s="278">
        <v>480.53333333333342</v>
      </c>
      <c r="H21" s="278">
        <v>523.33333333333337</v>
      </c>
      <c r="I21" s="278">
        <v>532.81666666666661</v>
      </c>
      <c r="J21" s="278">
        <v>544.73333333333335</v>
      </c>
      <c r="K21" s="276">
        <v>520.9</v>
      </c>
      <c r="L21" s="276">
        <v>499.5</v>
      </c>
      <c r="M21" s="276">
        <v>102.95126</v>
      </c>
    </row>
    <row r="22" spans="1:13" ht="12" customHeight="1">
      <c r="A22" s="267">
        <v>12</v>
      </c>
      <c r="B22" s="276" t="s">
        <v>43</v>
      </c>
      <c r="C22" s="277">
        <v>51</v>
      </c>
      <c r="D22" s="278">
        <v>51.15</v>
      </c>
      <c r="E22" s="278">
        <v>50.55</v>
      </c>
      <c r="F22" s="278">
        <v>50.1</v>
      </c>
      <c r="G22" s="278">
        <v>49.5</v>
      </c>
      <c r="H22" s="278">
        <v>51.599999999999994</v>
      </c>
      <c r="I22" s="278">
        <v>52.2</v>
      </c>
      <c r="J22" s="278">
        <v>52.649999999999991</v>
      </c>
      <c r="K22" s="276">
        <v>51.75</v>
      </c>
      <c r="L22" s="276">
        <v>50.7</v>
      </c>
      <c r="M22" s="276">
        <v>72.116389999999996</v>
      </c>
    </row>
    <row r="23" spans="1:13">
      <c r="A23" s="267">
        <v>13</v>
      </c>
      <c r="B23" s="276" t="s">
        <v>298</v>
      </c>
      <c r="C23" s="277">
        <v>454.65</v>
      </c>
      <c r="D23" s="278">
        <v>456.18333333333339</v>
      </c>
      <c r="E23" s="278">
        <v>450.06666666666678</v>
      </c>
      <c r="F23" s="278">
        <v>445.48333333333341</v>
      </c>
      <c r="G23" s="278">
        <v>439.36666666666679</v>
      </c>
      <c r="H23" s="278">
        <v>460.76666666666677</v>
      </c>
      <c r="I23" s="278">
        <v>466.88333333333333</v>
      </c>
      <c r="J23" s="278">
        <v>471.46666666666675</v>
      </c>
      <c r="K23" s="276">
        <v>462.3</v>
      </c>
      <c r="L23" s="276">
        <v>451.6</v>
      </c>
      <c r="M23" s="276">
        <v>13.68304</v>
      </c>
    </row>
    <row r="24" spans="1:13">
      <c r="A24" s="267">
        <v>14</v>
      </c>
      <c r="B24" s="276" t="s">
        <v>299</v>
      </c>
      <c r="C24" s="277">
        <v>329.05</v>
      </c>
      <c r="D24" s="278">
        <v>330.68333333333334</v>
      </c>
      <c r="E24" s="278">
        <v>324.41666666666669</v>
      </c>
      <c r="F24" s="278">
        <v>319.78333333333336</v>
      </c>
      <c r="G24" s="278">
        <v>313.51666666666671</v>
      </c>
      <c r="H24" s="278">
        <v>335.31666666666666</v>
      </c>
      <c r="I24" s="278">
        <v>341.58333333333331</v>
      </c>
      <c r="J24" s="278">
        <v>346.21666666666664</v>
      </c>
      <c r="K24" s="276">
        <v>336.95</v>
      </c>
      <c r="L24" s="276">
        <v>326.05</v>
      </c>
      <c r="M24" s="276">
        <v>2.9079000000000002</v>
      </c>
    </row>
    <row r="25" spans="1:13">
      <c r="A25" s="267">
        <v>15</v>
      </c>
      <c r="B25" s="276" t="s">
        <v>300</v>
      </c>
      <c r="C25" s="277">
        <v>257.95</v>
      </c>
      <c r="D25" s="278">
        <v>258.11666666666667</v>
      </c>
      <c r="E25" s="278">
        <v>253.48333333333335</v>
      </c>
      <c r="F25" s="278">
        <v>249.01666666666668</v>
      </c>
      <c r="G25" s="278">
        <v>244.38333333333335</v>
      </c>
      <c r="H25" s="278">
        <v>262.58333333333337</v>
      </c>
      <c r="I25" s="278">
        <v>267.2166666666667</v>
      </c>
      <c r="J25" s="278">
        <v>271.68333333333334</v>
      </c>
      <c r="K25" s="276">
        <v>262.75</v>
      </c>
      <c r="L25" s="276">
        <v>253.65</v>
      </c>
      <c r="M25" s="276">
        <v>2.7764000000000002</v>
      </c>
    </row>
    <row r="26" spans="1:13">
      <c r="A26" s="267">
        <v>16</v>
      </c>
      <c r="B26" s="276" t="s">
        <v>832</v>
      </c>
      <c r="C26" s="277">
        <v>3946.3</v>
      </c>
      <c r="D26" s="278">
        <v>3974.8666666666668</v>
      </c>
      <c r="E26" s="278">
        <v>3886.4333333333334</v>
      </c>
      <c r="F26" s="278">
        <v>3826.5666666666666</v>
      </c>
      <c r="G26" s="278">
        <v>3738.1333333333332</v>
      </c>
      <c r="H26" s="278">
        <v>4034.7333333333336</v>
      </c>
      <c r="I26" s="278">
        <v>4123.166666666667</v>
      </c>
      <c r="J26" s="278">
        <v>4183.0333333333338</v>
      </c>
      <c r="K26" s="276">
        <v>4063.3</v>
      </c>
      <c r="L26" s="276">
        <v>3915</v>
      </c>
      <c r="M26" s="276">
        <v>0.65971999999999997</v>
      </c>
    </row>
    <row r="27" spans="1:13">
      <c r="A27" s="267">
        <v>17</v>
      </c>
      <c r="B27" s="276" t="s">
        <v>292</v>
      </c>
      <c r="C27" s="277">
        <v>1967.2</v>
      </c>
      <c r="D27" s="278">
        <v>1978.4333333333334</v>
      </c>
      <c r="E27" s="278">
        <v>1946.7666666666669</v>
      </c>
      <c r="F27" s="278">
        <v>1926.3333333333335</v>
      </c>
      <c r="G27" s="278">
        <v>1894.666666666667</v>
      </c>
      <c r="H27" s="278">
        <v>1998.8666666666668</v>
      </c>
      <c r="I27" s="278">
        <v>2030.5333333333333</v>
      </c>
      <c r="J27" s="278">
        <v>2050.9666666666667</v>
      </c>
      <c r="K27" s="276">
        <v>2010.1</v>
      </c>
      <c r="L27" s="276">
        <v>1958</v>
      </c>
      <c r="M27" s="276">
        <v>0.83201999999999998</v>
      </c>
    </row>
    <row r="28" spans="1:13">
      <c r="A28" s="267">
        <v>18</v>
      </c>
      <c r="B28" s="276" t="s">
        <v>229</v>
      </c>
      <c r="C28" s="277">
        <v>1767.2</v>
      </c>
      <c r="D28" s="278">
        <v>1756.0333333333335</v>
      </c>
      <c r="E28" s="278">
        <v>1722.116666666667</v>
      </c>
      <c r="F28" s="278">
        <v>1677.0333333333335</v>
      </c>
      <c r="G28" s="278">
        <v>1643.116666666667</v>
      </c>
      <c r="H28" s="278">
        <v>1801.116666666667</v>
      </c>
      <c r="I28" s="278">
        <v>1835.0333333333335</v>
      </c>
      <c r="J28" s="278">
        <v>1880.116666666667</v>
      </c>
      <c r="K28" s="276">
        <v>1789.95</v>
      </c>
      <c r="L28" s="276">
        <v>1710.95</v>
      </c>
      <c r="M28" s="276">
        <v>3.1228600000000002</v>
      </c>
    </row>
    <row r="29" spans="1:13">
      <c r="A29" s="267">
        <v>19</v>
      </c>
      <c r="B29" s="276" t="s">
        <v>301</v>
      </c>
      <c r="C29" s="277">
        <v>2418</v>
      </c>
      <c r="D29" s="278">
        <v>2431.0166666666669</v>
      </c>
      <c r="E29" s="278">
        <v>2391.9833333333336</v>
      </c>
      <c r="F29" s="278">
        <v>2365.9666666666667</v>
      </c>
      <c r="G29" s="278">
        <v>2326.9333333333334</v>
      </c>
      <c r="H29" s="278">
        <v>2457.0333333333338</v>
      </c>
      <c r="I29" s="278">
        <v>2496.0666666666675</v>
      </c>
      <c r="J29" s="278">
        <v>2522.0833333333339</v>
      </c>
      <c r="K29" s="276">
        <v>2470.0500000000002</v>
      </c>
      <c r="L29" s="276">
        <v>2405</v>
      </c>
      <c r="M29" s="276">
        <v>0.11310000000000001</v>
      </c>
    </row>
    <row r="30" spans="1:13">
      <c r="A30" s="267">
        <v>20</v>
      </c>
      <c r="B30" s="276" t="s">
        <v>230</v>
      </c>
      <c r="C30" s="277">
        <v>3007.55</v>
      </c>
      <c r="D30" s="278">
        <v>3003.35</v>
      </c>
      <c r="E30" s="278">
        <v>2986.7</v>
      </c>
      <c r="F30" s="278">
        <v>2965.85</v>
      </c>
      <c r="G30" s="278">
        <v>2949.2</v>
      </c>
      <c r="H30" s="278">
        <v>3024.2</v>
      </c>
      <c r="I30" s="278">
        <v>3040.8500000000004</v>
      </c>
      <c r="J30" s="278">
        <v>3061.7</v>
      </c>
      <c r="K30" s="276">
        <v>3020</v>
      </c>
      <c r="L30" s="276">
        <v>2982.5</v>
      </c>
      <c r="M30" s="276">
        <v>1.10616</v>
      </c>
    </row>
    <row r="31" spans="1:13">
      <c r="A31" s="267">
        <v>21</v>
      </c>
      <c r="B31" s="276" t="s">
        <v>870</v>
      </c>
      <c r="C31" s="277">
        <v>4795.8500000000004</v>
      </c>
      <c r="D31" s="278">
        <v>4925.3</v>
      </c>
      <c r="E31" s="278">
        <v>4605.6000000000004</v>
      </c>
      <c r="F31" s="278">
        <v>4415.3500000000004</v>
      </c>
      <c r="G31" s="278">
        <v>4095.6500000000005</v>
      </c>
      <c r="H31" s="278">
        <v>5115.55</v>
      </c>
      <c r="I31" s="278">
        <v>5435.2499999999991</v>
      </c>
      <c r="J31" s="278">
        <v>5625.5</v>
      </c>
      <c r="K31" s="276">
        <v>5245</v>
      </c>
      <c r="L31" s="276">
        <v>4735.05</v>
      </c>
      <c r="M31" s="276">
        <v>1.88093</v>
      </c>
    </row>
    <row r="32" spans="1:13">
      <c r="A32" s="267">
        <v>22</v>
      </c>
      <c r="B32" s="276" t="s">
        <v>303</v>
      </c>
      <c r="C32" s="277">
        <v>138.80000000000001</v>
      </c>
      <c r="D32" s="278">
        <v>138.35</v>
      </c>
      <c r="E32" s="278">
        <v>133.44999999999999</v>
      </c>
      <c r="F32" s="278">
        <v>128.1</v>
      </c>
      <c r="G32" s="278">
        <v>123.19999999999999</v>
      </c>
      <c r="H32" s="278">
        <v>143.69999999999999</v>
      </c>
      <c r="I32" s="278">
        <v>148.60000000000002</v>
      </c>
      <c r="J32" s="278">
        <v>153.94999999999999</v>
      </c>
      <c r="K32" s="276">
        <v>143.25</v>
      </c>
      <c r="L32" s="276">
        <v>133</v>
      </c>
      <c r="M32" s="276">
        <v>28.916730000000001</v>
      </c>
    </row>
    <row r="33" spans="1:13">
      <c r="A33" s="267">
        <v>23</v>
      </c>
      <c r="B33" s="276" t="s">
        <v>45</v>
      </c>
      <c r="C33" s="277">
        <v>987.4</v>
      </c>
      <c r="D33" s="278">
        <v>987.66666666666663</v>
      </c>
      <c r="E33" s="278">
        <v>978.33333333333326</v>
      </c>
      <c r="F33" s="278">
        <v>969.26666666666665</v>
      </c>
      <c r="G33" s="278">
        <v>959.93333333333328</v>
      </c>
      <c r="H33" s="278">
        <v>996.73333333333323</v>
      </c>
      <c r="I33" s="278">
        <v>1006.0666666666665</v>
      </c>
      <c r="J33" s="278">
        <v>1015.1333333333332</v>
      </c>
      <c r="K33" s="276">
        <v>997</v>
      </c>
      <c r="L33" s="276">
        <v>978.6</v>
      </c>
      <c r="M33" s="276">
        <v>7.2308399999999997</v>
      </c>
    </row>
    <row r="34" spans="1:13">
      <c r="A34" s="267">
        <v>24</v>
      </c>
      <c r="B34" s="276" t="s">
        <v>304</v>
      </c>
      <c r="C34" s="277">
        <v>2710.65</v>
      </c>
      <c r="D34" s="278">
        <v>2715.2000000000003</v>
      </c>
      <c r="E34" s="278">
        <v>2656.4500000000007</v>
      </c>
      <c r="F34" s="278">
        <v>2602.2500000000005</v>
      </c>
      <c r="G34" s="278">
        <v>2543.5000000000009</v>
      </c>
      <c r="H34" s="278">
        <v>2769.4000000000005</v>
      </c>
      <c r="I34" s="278">
        <v>2828.1499999999996</v>
      </c>
      <c r="J34" s="278">
        <v>2882.3500000000004</v>
      </c>
      <c r="K34" s="276">
        <v>2773.95</v>
      </c>
      <c r="L34" s="276">
        <v>2661</v>
      </c>
      <c r="M34" s="276">
        <v>5.2949000000000002</v>
      </c>
    </row>
    <row r="35" spans="1:13">
      <c r="A35" s="267">
        <v>25</v>
      </c>
      <c r="B35" s="276" t="s">
        <v>46</v>
      </c>
      <c r="C35" s="277">
        <v>263</v>
      </c>
      <c r="D35" s="278">
        <v>263.76666666666665</v>
      </c>
      <c r="E35" s="278">
        <v>260.43333333333328</v>
      </c>
      <c r="F35" s="278">
        <v>257.86666666666662</v>
      </c>
      <c r="G35" s="278">
        <v>254.53333333333325</v>
      </c>
      <c r="H35" s="278">
        <v>266.33333333333331</v>
      </c>
      <c r="I35" s="278">
        <v>269.66666666666669</v>
      </c>
      <c r="J35" s="278">
        <v>272.23333333333335</v>
      </c>
      <c r="K35" s="276">
        <v>267.10000000000002</v>
      </c>
      <c r="L35" s="276">
        <v>261.2</v>
      </c>
      <c r="M35" s="276">
        <v>76.852760000000004</v>
      </c>
    </row>
    <row r="36" spans="1:13">
      <c r="A36" s="267">
        <v>26</v>
      </c>
      <c r="B36" s="276" t="s">
        <v>293</v>
      </c>
      <c r="C36" s="277">
        <v>915.1</v>
      </c>
      <c r="D36" s="278">
        <v>907.33333333333337</v>
      </c>
      <c r="E36" s="278">
        <v>893.66666666666674</v>
      </c>
      <c r="F36" s="278">
        <v>872.23333333333335</v>
      </c>
      <c r="G36" s="278">
        <v>858.56666666666672</v>
      </c>
      <c r="H36" s="278">
        <v>928.76666666666677</v>
      </c>
      <c r="I36" s="278">
        <v>942.43333333333351</v>
      </c>
      <c r="J36" s="278">
        <v>963.86666666666679</v>
      </c>
      <c r="K36" s="276">
        <v>921</v>
      </c>
      <c r="L36" s="276">
        <v>885.9</v>
      </c>
      <c r="M36" s="276">
        <v>4.4472699999999996</v>
      </c>
    </row>
    <row r="37" spans="1:13">
      <c r="A37" s="267">
        <v>27</v>
      </c>
      <c r="B37" s="276" t="s">
        <v>302</v>
      </c>
      <c r="C37" s="277">
        <v>1075.8499999999999</v>
      </c>
      <c r="D37" s="278">
        <v>1074.6666666666667</v>
      </c>
      <c r="E37" s="278">
        <v>1065.3333333333335</v>
      </c>
      <c r="F37" s="278">
        <v>1054.8166666666668</v>
      </c>
      <c r="G37" s="278">
        <v>1045.4833333333336</v>
      </c>
      <c r="H37" s="278">
        <v>1085.1833333333334</v>
      </c>
      <c r="I37" s="278">
        <v>1094.5166666666669</v>
      </c>
      <c r="J37" s="278">
        <v>1105.0333333333333</v>
      </c>
      <c r="K37" s="276">
        <v>1084</v>
      </c>
      <c r="L37" s="276">
        <v>1064.1500000000001</v>
      </c>
      <c r="M37" s="276">
        <v>2.1618200000000001</v>
      </c>
    </row>
    <row r="38" spans="1:13">
      <c r="A38" s="267">
        <v>28</v>
      </c>
      <c r="B38" s="276" t="s">
        <v>47</v>
      </c>
      <c r="C38" s="277">
        <v>2508.5500000000002</v>
      </c>
      <c r="D38" s="278">
        <v>2524.1833333333334</v>
      </c>
      <c r="E38" s="278">
        <v>2484.3666666666668</v>
      </c>
      <c r="F38" s="278">
        <v>2460.1833333333334</v>
      </c>
      <c r="G38" s="278">
        <v>2420.3666666666668</v>
      </c>
      <c r="H38" s="278">
        <v>2548.3666666666668</v>
      </c>
      <c r="I38" s="278">
        <v>2588.1833333333334</v>
      </c>
      <c r="J38" s="278">
        <v>2612.3666666666668</v>
      </c>
      <c r="K38" s="276">
        <v>2564</v>
      </c>
      <c r="L38" s="276">
        <v>2500</v>
      </c>
      <c r="M38" s="276">
        <v>10.1469</v>
      </c>
    </row>
    <row r="39" spans="1:13">
      <c r="A39" s="267">
        <v>29</v>
      </c>
      <c r="B39" s="276" t="s">
        <v>48</v>
      </c>
      <c r="C39" s="277">
        <v>190.75</v>
      </c>
      <c r="D39" s="278">
        <v>190.76666666666665</v>
      </c>
      <c r="E39" s="278">
        <v>187.18333333333331</v>
      </c>
      <c r="F39" s="278">
        <v>183.61666666666665</v>
      </c>
      <c r="G39" s="278">
        <v>180.0333333333333</v>
      </c>
      <c r="H39" s="278">
        <v>194.33333333333331</v>
      </c>
      <c r="I39" s="278">
        <v>197.91666666666669</v>
      </c>
      <c r="J39" s="278">
        <v>201.48333333333332</v>
      </c>
      <c r="K39" s="276">
        <v>194.35</v>
      </c>
      <c r="L39" s="276">
        <v>187.2</v>
      </c>
      <c r="M39" s="276">
        <v>97.595320000000001</v>
      </c>
    </row>
    <row r="40" spans="1:13">
      <c r="A40" s="267">
        <v>30</v>
      </c>
      <c r="B40" s="276" t="s">
        <v>305</v>
      </c>
      <c r="C40" s="277">
        <v>169.75</v>
      </c>
      <c r="D40" s="278">
        <v>170.81666666666669</v>
      </c>
      <c r="E40" s="278">
        <v>166.93333333333339</v>
      </c>
      <c r="F40" s="278">
        <v>164.1166666666667</v>
      </c>
      <c r="G40" s="278">
        <v>160.23333333333341</v>
      </c>
      <c r="H40" s="278">
        <v>173.63333333333338</v>
      </c>
      <c r="I40" s="278">
        <v>177.51666666666665</v>
      </c>
      <c r="J40" s="278">
        <v>180.33333333333337</v>
      </c>
      <c r="K40" s="276">
        <v>174.7</v>
      </c>
      <c r="L40" s="276">
        <v>168</v>
      </c>
      <c r="M40" s="276">
        <v>4.6312100000000003</v>
      </c>
    </row>
    <row r="41" spans="1:13">
      <c r="A41" s="267">
        <v>31</v>
      </c>
      <c r="B41" s="276" t="s">
        <v>937</v>
      </c>
      <c r="C41" s="277">
        <v>286.05</v>
      </c>
      <c r="D41" s="278">
        <v>285.90000000000003</v>
      </c>
      <c r="E41" s="278">
        <v>282.90000000000009</v>
      </c>
      <c r="F41" s="278">
        <v>279.75000000000006</v>
      </c>
      <c r="G41" s="278">
        <v>276.75000000000011</v>
      </c>
      <c r="H41" s="278">
        <v>289.05000000000007</v>
      </c>
      <c r="I41" s="278">
        <v>292.04999999999995</v>
      </c>
      <c r="J41" s="278">
        <v>295.20000000000005</v>
      </c>
      <c r="K41" s="276">
        <v>288.89999999999998</v>
      </c>
      <c r="L41" s="276">
        <v>282.75</v>
      </c>
      <c r="M41" s="276">
        <v>0.45674999999999999</v>
      </c>
    </row>
    <row r="42" spans="1:13">
      <c r="A42" s="267">
        <v>32</v>
      </c>
      <c r="B42" s="276" t="s">
        <v>306</v>
      </c>
      <c r="C42" s="277">
        <v>95.25</v>
      </c>
      <c r="D42" s="278">
        <v>95.083333333333329</v>
      </c>
      <c r="E42" s="278">
        <v>93.666666666666657</v>
      </c>
      <c r="F42" s="278">
        <v>92.083333333333329</v>
      </c>
      <c r="G42" s="278">
        <v>90.666666666666657</v>
      </c>
      <c r="H42" s="278">
        <v>96.666666666666657</v>
      </c>
      <c r="I42" s="278">
        <v>98.083333333333314</v>
      </c>
      <c r="J42" s="278">
        <v>99.666666666666657</v>
      </c>
      <c r="K42" s="276">
        <v>96.5</v>
      </c>
      <c r="L42" s="276">
        <v>93.5</v>
      </c>
      <c r="M42" s="276">
        <v>23.609120000000001</v>
      </c>
    </row>
    <row r="43" spans="1:13">
      <c r="A43" s="267">
        <v>33</v>
      </c>
      <c r="B43" s="276" t="s">
        <v>49</v>
      </c>
      <c r="C43" s="277">
        <v>111.05</v>
      </c>
      <c r="D43" s="278">
        <v>109.86666666666667</v>
      </c>
      <c r="E43" s="278">
        <v>107.93333333333335</v>
      </c>
      <c r="F43" s="278">
        <v>104.81666666666668</v>
      </c>
      <c r="G43" s="278">
        <v>102.88333333333335</v>
      </c>
      <c r="H43" s="278">
        <v>112.98333333333335</v>
      </c>
      <c r="I43" s="278">
        <v>114.91666666666669</v>
      </c>
      <c r="J43" s="278">
        <v>118.03333333333335</v>
      </c>
      <c r="K43" s="276">
        <v>111.8</v>
      </c>
      <c r="L43" s="276">
        <v>106.75</v>
      </c>
      <c r="M43" s="276">
        <v>532.38040000000001</v>
      </c>
    </row>
    <row r="44" spans="1:13">
      <c r="A44" s="267">
        <v>34</v>
      </c>
      <c r="B44" s="276" t="s">
        <v>51</v>
      </c>
      <c r="C44" s="277">
        <v>2792.25</v>
      </c>
      <c r="D44" s="278">
        <v>2801.8666666666668</v>
      </c>
      <c r="E44" s="278">
        <v>2771.8833333333337</v>
      </c>
      <c r="F44" s="278">
        <v>2751.5166666666669</v>
      </c>
      <c r="G44" s="278">
        <v>2721.5333333333338</v>
      </c>
      <c r="H44" s="278">
        <v>2822.2333333333336</v>
      </c>
      <c r="I44" s="278">
        <v>2852.2166666666672</v>
      </c>
      <c r="J44" s="278">
        <v>2872.5833333333335</v>
      </c>
      <c r="K44" s="276">
        <v>2831.85</v>
      </c>
      <c r="L44" s="276">
        <v>2781.5</v>
      </c>
      <c r="M44" s="276">
        <v>11.42806</v>
      </c>
    </row>
    <row r="45" spans="1:13">
      <c r="A45" s="267">
        <v>35</v>
      </c>
      <c r="B45" s="276" t="s">
        <v>307</v>
      </c>
      <c r="C45" s="277">
        <v>166.45</v>
      </c>
      <c r="D45" s="278">
        <v>167.51666666666665</v>
      </c>
      <c r="E45" s="278">
        <v>165.0333333333333</v>
      </c>
      <c r="F45" s="278">
        <v>163.61666666666665</v>
      </c>
      <c r="G45" s="278">
        <v>161.1333333333333</v>
      </c>
      <c r="H45" s="278">
        <v>168.93333333333331</v>
      </c>
      <c r="I45" s="278">
        <v>171.41666666666666</v>
      </c>
      <c r="J45" s="278">
        <v>172.83333333333331</v>
      </c>
      <c r="K45" s="276">
        <v>170</v>
      </c>
      <c r="L45" s="276">
        <v>166.1</v>
      </c>
      <c r="M45" s="276">
        <v>0.72758</v>
      </c>
    </row>
    <row r="46" spans="1:13">
      <c r="A46" s="267">
        <v>36</v>
      </c>
      <c r="B46" s="276" t="s">
        <v>309</v>
      </c>
      <c r="C46" s="277">
        <v>1722.35</v>
      </c>
      <c r="D46" s="278">
        <v>1736.7166666666665</v>
      </c>
      <c r="E46" s="278">
        <v>1696.633333333333</v>
      </c>
      <c r="F46" s="278">
        <v>1670.9166666666665</v>
      </c>
      <c r="G46" s="278">
        <v>1630.833333333333</v>
      </c>
      <c r="H46" s="278">
        <v>1762.4333333333329</v>
      </c>
      <c r="I46" s="278">
        <v>1802.5166666666664</v>
      </c>
      <c r="J46" s="278">
        <v>1828.2333333333329</v>
      </c>
      <c r="K46" s="276">
        <v>1776.8</v>
      </c>
      <c r="L46" s="276">
        <v>1711</v>
      </c>
      <c r="M46" s="276">
        <v>1.07222</v>
      </c>
    </row>
    <row r="47" spans="1:13">
      <c r="A47" s="267">
        <v>37</v>
      </c>
      <c r="B47" s="276" t="s">
        <v>308</v>
      </c>
      <c r="C47" s="277">
        <v>4363.95</v>
      </c>
      <c r="D47" s="278">
        <v>4406.9833333333336</v>
      </c>
      <c r="E47" s="278">
        <v>4296.9666666666672</v>
      </c>
      <c r="F47" s="278">
        <v>4229.9833333333336</v>
      </c>
      <c r="G47" s="278">
        <v>4119.9666666666672</v>
      </c>
      <c r="H47" s="278">
        <v>4473.9666666666672</v>
      </c>
      <c r="I47" s="278">
        <v>4583.9833333333336</v>
      </c>
      <c r="J47" s="278">
        <v>4650.9666666666672</v>
      </c>
      <c r="K47" s="276">
        <v>4517</v>
      </c>
      <c r="L47" s="276">
        <v>4340</v>
      </c>
      <c r="M47" s="276">
        <v>0.92856000000000005</v>
      </c>
    </row>
    <row r="48" spans="1:13">
      <c r="A48" s="267">
        <v>38</v>
      </c>
      <c r="B48" s="276" t="s">
        <v>310</v>
      </c>
      <c r="C48" s="277">
        <v>6559.6</v>
      </c>
      <c r="D48" s="278">
        <v>6571.2</v>
      </c>
      <c r="E48" s="278">
        <v>6522.4</v>
      </c>
      <c r="F48" s="278">
        <v>6485.2</v>
      </c>
      <c r="G48" s="278">
        <v>6436.4</v>
      </c>
      <c r="H48" s="278">
        <v>6608.4</v>
      </c>
      <c r="I48" s="278">
        <v>6657.2000000000007</v>
      </c>
      <c r="J48" s="278">
        <v>6694.4</v>
      </c>
      <c r="K48" s="276">
        <v>6620</v>
      </c>
      <c r="L48" s="276">
        <v>6534</v>
      </c>
      <c r="M48" s="276">
        <v>0.41094999999999998</v>
      </c>
    </row>
    <row r="49" spans="1:13">
      <c r="A49" s="267">
        <v>39</v>
      </c>
      <c r="B49" s="276" t="s">
        <v>226</v>
      </c>
      <c r="C49" s="277">
        <v>888</v>
      </c>
      <c r="D49" s="278">
        <v>889.7166666666667</v>
      </c>
      <c r="E49" s="278">
        <v>879.43333333333339</v>
      </c>
      <c r="F49" s="278">
        <v>870.86666666666667</v>
      </c>
      <c r="G49" s="278">
        <v>860.58333333333337</v>
      </c>
      <c r="H49" s="278">
        <v>898.28333333333342</v>
      </c>
      <c r="I49" s="278">
        <v>908.56666666666672</v>
      </c>
      <c r="J49" s="278">
        <v>917.13333333333344</v>
      </c>
      <c r="K49" s="276">
        <v>900</v>
      </c>
      <c r="L49" s="276">
        <v>881.15</v>
      </c>
      <c r="M49" s="276">
        <v>5.7789700000000002</v>
      </c>
    </row>
    <row r="50" spans="1:13">
      <c r="A50" s="267">
        <v>40</v>
      </c>
      <c r="B50" s="276" t="s">
        <v>53</v>
      </c>
      <c r="C50" s="277">
        <v>957.45</v>
      </c>
      <c r="D50" s="278">
        <v>963.16666666666663</v>
      </c>
      <c r="E50" s="278">
        <v>948.7833333333333</v>
      </c>
      <c r="F50" s="278">
        <v>940.11666666666667</v>
      </c>
      <c r="G50" s="278">
        <v>925.73333333333335</v>
      </c>
      <c r="H50" s="278">
        <v>971.83333333333326</v>
      </c>
      <c r="I50" s="278">
        <v>986.2166666666667</v>
      </c>
      <c r="J50" s="278">
        <v>994.88333333333321</v>
      </c>
      <c r="K50" s="276">
        <v>977.55</v>
      </c>
      <c r="L50" s="276">
        <v>954.5</v>
      </c>
      <c r="M50" s="276">
        <v>17.971209999999999</v>
      </c>
    </row>
    <row r="51" spans="1:13">
      <c r="A51" s="267">
        <v>41</v>
      </c>
      <c r="B51" s="276" t="s">
        <v>311</v>
      </c>
      <c r="C51" s="277">
        <v>518.65</v>
      </c>
      <c r="D51" s="278">
        <v>520.11666666666667</v>
      </c>
      <c r="E51" s="278">
        <v>513.5333333333333</v>
      </c>
      <c r="F51" s="278">
        <v>508.41666666666663</v>
      </c>
      <c r="G51" s="278">
        <v>501.83333333333326</v>
      </c>
      <c r="H51" s="278">
        <v>525.23333333333335</v>
      </c>
      <c r="I51" s="278">
        <v>531.81666666666661</v>
      </c>
      <c r="J51" s="278">
        <v>536.93333333333339</v>
      </c>
      <c r="K51" s="276">
        <v>526.70000000000005</v>
      </c>
      <c r="L51" s="276">
        <v>515</v>
      </c>
      <c r="M51" s="276">
        <v>3.0461900000000002</v>
      </c>
    </row>
    <row r="52" spans="1:13">
      <c r="A52" s="267">
        <v>42</v>
      </c>
      <c r="B52" s="276" t="s">
        <v>55</v>
      </c>
      <c r="C52" s="277">
        <v>671.1</v>
      </c>
      <c r="D52" s="278">
        <v>668.86666666666667</v>
      </c>
      <c r="E52" s="278">
        <v>661.23333333333335</v>
      </c>
      <c r="F52" s="278">
        <v>651.36666666666667</v>
      </c>
      <c r="G52" s="278">
        <v>643.73333333333335</v>
      </c>
      <c r="H52" s="278">
        <v>678.73333333333335</v>
      </c>
      <c r="I52" s="278">
        <v>686.36666666666679</v>
      </c>
      <c r="J52" s="278">
        <v>696.23333333333335</v>
      </c>
      <c r="K52" s="276">
        <v>676.5</v>
      </c>
      <c r="L52" s="276">
        <v>659</v>
      </c>
      <c r="M52" s="276">
        <v>178.87569999999999</v>
      </c>
    </row>
    <row r="53" spans="1:13">
      <c r="A53" s="267">
        <v>43</v>
      </c>
      <c r="B53" s="276" t="s">
        <v>56</v>
      </c>
      <c r="C53" s="277">
        <v>3437.95</v>
      </c>
      <c r="D53" s="278">
        <v>3457.85</v>
      </c>
      <c r="E53" s="278">
        <v>3408.35</v>
      </c>
      <c r="F53" s="278">
        <v>3378.75</v>
      </c>
      <c r="G53" s="278">
        <v>3329.25</v>
      </c>
      <c r="H53" s="278">
        <v>3487.45</v>
      </c>
      <c r="I53" s="278">
        <v>3536.95</v>
      </c>
      <c r="J53" s="278">
        <v>3566.5499999999997</v>
      </c>
      <c r="K53" s="276">
        <v>3507.35</v>
      </c>
      <c r="L53" s="276">
        <v>3428.25</v>
      </c>
      <c r="M53" s="276">
        <v>5.3136099999999997</v>
      </c>
    </row>
    <row r="54" spans="1:13">
      <c r="A54" s="267">
        <v>44</v>
      </c>
      <c r="B54" s="276" t="s">
        <v>315</v>
      </c>
      <c r="C54" s="277">
        <v>223.05</v>
      </c>
      <c r="D54" s="278">
        <v>224.01666666666665</v>
      </c>
      <c r="E54" s="278">
        <v>220.0333333333333</v>
      </c>
      <c r="F54" s="278">
        <v>217.01666666666665</v>
      </c>
      <c r="G54" s="278">
        <v>213.0333333333333</v>
      </c>
      <c r="H54" s="278">
        <v>227.0333333333333</v>
      </c>
      <c r="I54" s="278">
        <v>231.01666666666665</v>
      </c>
      <c r="J54" s="278">
        <v>234.0333333333333</v>
      </c>
      <c r="K54" s="276">
        <v>228</v>
      </c>
      <c r="L54" s="276">
        <v>221</v>
      </c>
      <c r="M54" s="276">
        <v>2.0722999999999998</v>
      </c>
    </row>
    <row r="55" spans="1:13">
      <c r="A55" s="267">
        <v>45</v>
      </c>
      <c r="B55" s="276" t="s">
        <v>316</v>
      </c>
      <c r="C55" s="277">
        <v>637.29999999999995</v>
      </c>
      <c r="D55" s="278">
        <v>639.58333333333337</v>
      </c>
      <c r="E55" s="278">
        <v>629.16666666666674</v>
      </c>
      <c r="F55" s="278">
        <v>621.03333333333342</v>
      </c>
      <c r="G55" s="278">
        <v>610.61666666666679</v>
      </c>
      <c r="H55" s="278">
        <v>647.7166666666667</v>
      </c>
      <c r="I55" s="278">
        <v>658.13333333333344</v>
      </c>
      <c r="J55" s="278">
        <v>666.26666666666665</v>
      </c>
      <c r="K55" s="276">
        <v>650</v>
      </c>
      <c r="L55" s="276">
        <v>631.45000000000005</v>
      </c>
      <c r="M55" s="276">
        <v>1.3504700000000001</v>
      </c>
    </row>
    <row r="56" spans="1:13">
      <c r="A56" s="267">
        <v>46</v>
      </c>
      <c r="B56" s="276" t="s">
        <v>58</v>
      </c>
      <c r="C56" s="277">
        <v>8988</v>
      </c>
      <c r="D56" s="278">
        <v>8956.3333333333339</v>
      </c>
      <c r="E56" s="278">
        <v>8843.6666666666679</v>
      </c>
      <c r="F56" s="278">
        <v>8699.3333333333339</v>
      </c>
      <c r="G56" s="278">
        <v>8586.6666666666679</v>
      </c>
      <c r="H56" s="278">
        <v>9100.6666666666679</v>
      </c>
      <c r="I56" s="278">
        <v>9213.3333333333358</v>
      </c>
      <c r="J56" s="278">
        <v>9357.6666666666679</v>
      </c>
      <c r="K56" s="276">
        <v>9069</v>
      </c>
      <c r="L56" s="276">
        <v>8812</v>
      </c>
      <c r="M56" s="276">
        <v>6.0164799999999996</v>
      </c>
    </row>
    <row r="57" spans="1:13">
      <c r="A57" s="267">
        <v>47</v>
      </c>
      <c r="B57" s="276" t="s">
        <v>232</v>
      </c>
      <c r="C57" s="277">
        <v>3128.05</v>
      </c>
      <c r="D57" s="278">
        <v>3127.65</v>
      </c>
      <c r="E57" s="278">
        <v>3115.3</v>
      </c>
      <c r="F57" s="278">
        <v>3102.55</v>
      </c>
      <c r="G57" s="278">
        <v>3090.2000000000003</v>
      </c>
      <c r="H57" s="278">
        <v>3140.4</v>
      </c>
      <c r="I57" s="278">
        <v>3152.7499999999995</v>
      </c>
      <c r="J57" s="278">
        <v>3165.5</v>
      </c>
      <c r="K57" s="276">
        <v>3140</v>
      </c>
      <c r="L57" s="276">
        <v>3114.9</v>
      </c>
      <c r="M57" s="276">
        <v>0.17953</v>
      </c>
    </row>
    <row r="58" spans="1:13">
      <c r="A58" s="267">
        <v>48</v>
      </c>
      <c r="B58" s="276" t="s">
        <v>59</v>
      </c>
      <c r="C58" s="277">
        <v>5081</v>
      </c>
      <c r="D58" s="278">
        <v>5077.95</v>
      </c>
      <c r="E58" s="278">
        <v>5024.3499999999995</v>
      </c>
      <c r="F58" s="278">
        <v>4967.7</v>
      </c>
      <c r="G58" s="278">
        <v>4914.0999999999995</v>
      </c>
      <c r="H58" s="278">
        <v>5134.5999999999995</v>
      </c>
      <c r="I58" s="278">
        <v>5188.2</v>
      </c>
      <c r="J58" s="278">
        <v>5244.8499999999995</v>
      </c>
      <c r="K58" s="276">
        <v>5131.55</v>
      </c>
      <c r="L58" s="276">
        <v>5021.3</v>
      </c>
      <c r="M58" s="276">
        <v>30.357500000000002</v>
      </c>
    </row>
    <row r="59" spans="1:13">
      <c r="A59" s="267">
        <v>49</v>
      </c>
      <c r="B59" s="276" t="s">
        <v>60</v>
      </c>
      <c r="C59" s="277">
        <v>1667.7</v>
      </c>
      <c r="D59" s="278">
        <v>1679.1333333333332</v>
      </c>
      <c r="E59" s="278">
        <v>1650.0666666666664</v>
      </c>
      <c r="F59" s="278">
        <v>1632.4333333333332</v>
      </c>
      <c r="G59" s="278">
        <v>1603.3666666666663</v>
      </c>
      <c r="H59" s="278">
        <v>1696.7666666666664</v>
      </c>
      <c r="I59" s="278">
        <v>1725.833333333333</v>
      </c>
      <c r="J59" s="278">
        <v>1743.4666666666665</v>
      </c>
      <c r="K59" s="276">
        <v>1708.2</v>
      </c>
      <c r="L59" s="276">
        <v>1661.5</v>
      </c>
      <c r="M59" s="276">
        <v>6.3005000000000004</v>
      </c>
    </row>
    <row r="60" spans="1:13" ht="12" customHeight="1">
      <c r="A60" s="267">
        <v>50</v>
      </c>
      <c r="B60" s="276" t="s">
        <v>317</v>
      </c>
      <c r="C60" s="277">
        <v>125.35</v>
      </c>
      <c r="D60" s="278">
        <v>126.11666666666667</v>
      </c>
      <c r="E60" s="278">
        <v>124.23333333333335</v>
      </c>
      <c r="F60" s="278">
        <v>123.11666666666667</v>
      </c>
      <c r="G60" s="278">
        <v>121.23333333333335</v>
      </c>
      <c r="H60" s="278">
        <v>127.23333333333335</v>
      </c>
      <c r="I60" s="278">
        <v>129.11666666666667</v>
      </c>
      <c r="J60" s="278">
        <v>130.23333333333335</v>
      </c>
      <c r="K60" s="276">
        <v>128</v>
      </c>
      <c r="L60" s="276">
        <v>125</v>
      </c>
      <c r="M60" s="276">
        <v>3.9339900000000001</v>
      </c>
    </row>
    <row r="61" spans="1:13">
      <c r="A61" s="267">
        <v>51</v>
      </c>
      <c r="B61" s="276" t="s">
        <v>318</v>
      </c>
      <c r="C61" s="277">
        <v>172.75</v>
      </c>
      <c r="D61" s="278">
        <v>174.16666666666666</v>
      </c>
      <c r="E61" s="278">
        <v>170.33333333333331</v>
      </c>
      <c r="F61" s="278">
        <v>167.91666666666666</v>
      </c>
      <c r="G61" s="278">
        <v>164.08333333333331</v>
      </c>
      <c r="H61" s="278">
        <v>176.58333333333331</v>
      </c>
      <c r="I61" s="278">
        <v>180.41666666666663</v>
      </c>
      <c r="J61" s="278">
        <v>182.83333333333331</v>
      </c>
      <c r="K61" s="276">
        <v>178</v>
      </c>
      <c r="L61" s="276">
        <v>171.75</v>
      </c>
      <c r="M61" s="276">
        <v>9.0818700000000003</v>
      </c>
    </row>
    <row r="62" spans="1:13">
      <c r="A62" s="267">
        <v>52</v>
      </c>
      <c r="B62" s="276" t="s">
        <v>233</v>
      </c>
      <c r="C62" s="277">
        <v>405.8</v>
      </c>
      <c r="D62" s="278">
        <v>406.06666666666661</v>
      </c>
      <c r="E62" s="278">
        <v>401.13333333333321</v>
      </c>
      <c r="F62" s="278">
        <v>396.46666666666658</v>
      </c>
      <c r="G62" s="278">
        <v>391.53333333333319</v>
      </c>
      <c r="H62" s="278">
        <v>410.73333333333323</v>
      </c>
      <c r="I62" s="278">
        <v>415.66666666666663</v>
      </c>
      <c r="J62" s="278">
        <v>420.33333333333326</v>
      </c>
      <c r="K62" s="276">
        <v>411</v>
      </c>
      <c r="L62" s="276">
        <v>401.4</v>
      </c>
      <c r="M62" s="276">
        <v>125.40078</v>
      </c>
    </row>
    <row r="63" spans="1:13">
      <c r="A63" s="267">
        <v>53</v>
      </c>
      <c r="B63" s="276" t="s">
        <v>61</v>
      </c>
      <c r="C63" s="277">
        <v>66.150000000000006</v>
      </c>
      <c r="D63" s="278">
        <v>66.3</v>
      </c>
      <c r="E63" s="278">
        <v>65.599999999999994</v>
      </c>
      <c r="F63" s="278">
        <v>65.05</v>
      </c>
      <c r="G63" s="278">
        <v>64.349999999999994</v>
      </c>
      <c r="H63" s="278">
        <v>66.849999999999994</v>
      </c>
      <c r="I63" s="278">
        <v>67.550000000000011</v>
      </c>
      <c r="J63" s="278">
        <v>68.099999999999994</v>
      </c>
      <c r="K63" s="276">
        <v>67</v>
      </c>
      <c r="L63" s="276">
        <v>65.75</v>
      </c>
      <c r="M63" s="276">
        <v>279.85323</v>
      </c>
    </row>
    <row r="64" spans="1:13">
      <c r="A64" s="267">
        <v>54</v>
      </c>
      <c r="B64" s="276" t="s">
        <v>62</v>
      </c>
      <c r="C64" s="277">
        <v>51.15</v>
      </c>
      <c r="D64" s="278">
        <v>51.433333333333337</v>
      </c>
      <c r="E64" s="278">
        <v>50.716666666666676</v>
      </c>
      <c r="F64" s="278">
        <v>50.283333333333339</v>
      </c>
      <c r="G64" s="278">
        <v>49.566666666666677</v>
      </c>
      <c r="H64" s="278">
        <v>51.866666666666674</v>
      </c>
      <c r="I64" s="278">
        <v>52.583333333333343</v>
      </c>
      <c r="J64" s="278">
        <v>53.016666666666673</v>
      </c>
      <c r="K64" s="276">
        <v>52.15</v>
      </c>
      <c r="L64" s="276">
        <v>51</v>
      </c>
      <c r="M64" s="276">
        <v>28.509</v>
      </c>
    </row>
    <row r="65" spans="1:13">
      <c r="A65" s="267">
        <v>55</v>
      </c>
      <c r="B65" s="276" t="s">
        <v>312</v>
      </c>
      <c r="C65" s="277">
        <v>1717.85</v>
      </c>
      <c r="D65" s="278">
        <v>1729.2833333333335</v>
      </c>
      <c r="E65" s="278">
        <v>1698.5666666666671</v>
      </c>
      <c r="F65" s="278">
        <v>1679.2833333333335</v>
      </c>
      <c r="G65" s="278">
        <v>1648.5666666666671</v>
      </c>
      <c r="H65" s="278">
        <v>1748.5666666666671</v>
      </c>
      <c r="I65" s="278">
        <v>1779.2833333333338</v>
      </c>
      <c r="J65" s="278">
        <v>1798.5666666666671</v>
      </c>
      <c r="K65" s="276">
        <v>1760</v>
      </c>
      <c r="L65" s="276">
        <v>1710</v>
      </c>
      <c r="M65" s="276">
        <v>0.85033000000000003</v>
      </c>
    </row>
    <row r="66" spans="1:13">
      <c r="A66" s="267">
        <v>56</v>
      </c>
      <c r="B66" s="276" t="s">
        <v>63</v>
      </c>
      <c r="C66" s="277">
        <v>1640.85</v>
      </c>
      <c r="D66" s="278">
        <v>1648.75</v>
      </c>
      <c r="E66" s="278">
        <v>1622.6</v>
      </c>
      <c r="F66" s="278">
        <v>1604.35</v>
      </c>
      <c r="G66" s="278">
        <v>1578.1999999999998</v>
      </c>
      <c r="H66" s="278">
        <v>1667</v>
      </c>
      <c r="I66" s="278">
        <v>1693.15</v>
      </c>
      <c r="J66" s="278">
        <v>1711.4</v>
      </c>
      <c r="K66" s="276">
        <v>1674.9</v>
      </c>
      <c r="L66" s="276">
        <v>1630.5</v>
      </c>
      <c r="M66" s="276">
        <v>9.3456899999999994</v>
      </c>
    </row>
    <row r="67" spans="1:13">
      <c r="A67" s="267">
        <v>57</v>
      </c>
      <c r="B67" s="276" t="s">
        <v>320</v>
      </c>
      <c r="C67" s="277">
        <v>5715.35</v>
      </c>
      <c r="D67" s="278">
        <v>5751.4333333333343</v>
      </c>
      <c r="E67" s="278">
        <v>5655.0666666666684</v>
      </c>
      <c r="F67" s="278">
        <v>5594.7833333333338</v>
      </c>
      <c r="G67" s="278">
        <v>5498.4166666666679</v>
      </c>
      <c r="H67" s="278">
        <v>5811.716666666669</v>
      </c>
      <c r="I67" s="278">
        <v>5908.0833333333339</v>
      </c>
      <c r="J67" s="278">
        <v>5968.3666666666695</v>
      </c>
      <c r="K67" s="276">
        <v>5847.8</v>
      </c>
      <c r="L67" s="276">
        <v>5691.15</v>
      </c>
      <c r="M67" s="276">
        <v>0.47887000000000002</v>
      </c>
    </row>
    <row r="68" spans="1:13">
      <c r="A68" s="267">
        <v>58</v>
      </c>
      <c r="B68" s="276" t="s">
        <v>234</v>
      </c>
      <c r="C68" s="277">
        <v>1292.5999999999999</v>
      </c>
      <c r="D68" s="278">
        <v>1304.2</v>
      </c>
      <c r="E68" s="278">
        <v>1278.4000000000001</v>
      </c>
      <c r="F68" s="278">
        <v>1264.2</v>
      </c>
      <c r="G68" s="278">
        <v>1238.4000000000001</v>
      </c>
      <c r="H68" s="278">
        <v>1318.4</v>
      </c>
      <c r="I68" s="278">
        <v>1344.1999999999998</v>
      </c>
      <c r="J68" s="278">
        <v>1358.4</v>
      </c>
      <c r="K68" s="276">
        <v>1330</v>
      </c>
      <c r="L68" s="276">
        <v>1290</v>
      </c>
      <c r="M68" s="276">
        <v>1.4587699999999999</v>
      </c>
    </row>
    <row r="69" spans="1:13">
      <c r="A69" s="267">
        <v>59</v>
      </c>
      <c r="B69" s="276" t="s">
        <v>321</v>
      </c>
      <c r="C69" s="277">
        <v>349.85</v>
      </c>
      <c r="D69" s="278">
        <v>352.88333333333338</v>
      </c>
      <c r="E69" s="278">
        <v>345.76666666666677</v>
      </c>
      <c r="F69" s="278">
        <v>341.68333333333339</v>
      </c>
      <c r="G69" s="278">
        <v>334.56666666666678</v>
      </c>
      <c r="H69" s="278">
        <v>356.96666666666675</v>
      </c>
      <c r="I69" s="278">
        <v>364.08333333333343</v>
      </c>
      <c r="J69" s="278">
        <v>368.16666666666674</v>
      </c>
      <c r="K69" s="276">
        <v>360</v>
      </c>
      <c r="L69" s="276">
        <v>348.8</v>
      </c>
      <c r="M69" s="276">
        <v>3.31128</v>
      </c>
    </row>
    <row r="70" spans="1:13">
      <c r="A70" s="267">
        <v>60</v>
      </c>
      <c r="B70" s="276" t="s">
        <v>65</v>
      </c>
      <c r="C70" s="277">
        <v>131.75</v>
      </c>
      <c r="D70" s="278">
        <v>132.68333333333334</v>
      </c>
      <c r="E70" s="278">
        <v>130.36666666666667</v>
      </c>
      <c r="F70" s="278">
        <v>128.98333333333335</v>
      </c>
      <c r="G70" s="278">
        <v>126.66666666666669</v>
      </c>
      <c r="H70" s="278">
        <v>134.06666666666666</v>
      </c>
      <c r="I70" s="278">
        <v>136.38333333333333</v>
      </c>
      <c r="J70" s="278">
        <v>137.76666666666665</v>
      </c>
      <c r="K70" s="276">
        <v>135</v>
      </c>
      <c r="L70" s="276">
        <v>131.30000000000001</v>
      </c>
      <c r="M70" s="276">
        <v>153.37009</v>
      </c>
    </row>
    <row r="71" spans="1:13">
      <c r="A71" s="267">
        <v>61</v>
      </c>
      <c r="B71" s="276" t="s">
        <v>313</v>
      </c>
      <c r="C71" s="277">
        <v>993.25</v>
      </c>
      <c r="D71" s="278">
        <v>997.13333333333333</v>
      </c>
      <c r="E71" s="278">
        <v>986.26666666666665</v>
      </c>
      <c r="F71" s="278">
        <v>979.2833333333333</v>
      </c>
      <c r="G71" s="278">
        <v>968.41666666666663</v>
      </c>
      <c r="H71" s="278">
        <v>1004.1166666666667</v>
      </c>
      <c r="I71" s="278">
        <v>1014.9833333333332</v>
      </c>
      <c r="J71" s="278">
        <v>1021.9666666666667</v>
      </c>
      <c r="K71" s="276">
        <v>1008</v>
      </c>
      <c r="L71" s="276">
        <v>990.15</v>
      </c>
      <c r="M71" s="276">
        <v>4.3534499999999996</v>
      </c>
    </row>
    <row r="72" spans="1:13">
      <c r="A72" s="267">
        <v>62</v>
      </c>
      <c r="B72" s="276" t="s">
        <v>66</v>
      </c>
      <c r="C72" s="277">
        <v>792</v>
      </c>
      <c r="D72" s="278">
        <v>790.70000000000016</v>
      </c>
      <c r="E72" s="278">
        <v>783.50000000000034</v>
      </c>
      <c r="F72" s="278">
        <v>775.00000000000023</v>
      </c>
      <c r="G72" s="278">
        <v>767.80000000000041</v>
      </c>
      <c r="H72" s="278">
        <v>799.20000000000027</v>
      </c>
      <c r="I72" s="278">
        <v>806.40000000000009</v>
      </c>
      <c r="J72" s="278">
        <v>814.9000000000002</v>
      </c>
      <c r="K72" s="276">
        <v>797.9</v>
      </c>
      <c r="L72" s="276">
        <v>782.2</v>
      </c>
      <c r="M72" s="276">
        <v>8.7308800000000009</v>
      </c>
    </row>
    <row r="73" spans="1:13">
      <c r="A73" s="267">
        <v>63</v>
      </c>
      <c r="B73" s="276" t="s">
        <v>67</v>
      </c>
      <c r="C73" s="277">
        <v>598.85</v>
      </c>
      <c r="D73" s="278">
        <v>583.98333333333335</v>
      </c>
      <c r="E73" s="278">
        <v>564.86666666666667</v>
      </c>
      <c r="F73" s="278">
        <v>530.88333333333333</v>
      </c>
      <c r="G73" s="278">
        <v>511.76666666666665</v>
      </c>
      <c r="H73" s="278">
        <v>617.9666666666667</v>
      </c>
      <c r="I73" s="278">
        <v>637.08333333333348</v>
      </c>
      <c r="J73" s="278">
        <v>671.06666666666672</v>
      </c>
      <c r="K73" s="276">
        <v>603.1</v>
      </c>
      <c r="L73" s="276">
        <v>550</v>
      </c>
      <c r="M73" s="276">
        <v>132.71502000000001</v>
      </c>
    </row>
    <row r="74" spans="1:13">
      <c r="A74" s="267">
        <v>64</v>
      </c>
      <c r="B74" s="276" t="s">
        <v>1045</v>
      </c>
      <c r="C74" s="277">
        <v>9437.9500000000007</v>
      </c>
      <c r="D74" s="278">
        <v>9471.3166666666675</v>
      </c>
      <c r="E74" s="278">
        <v>9352.633333333335</v>
      </c>
      <c r="F74" s="278">
        <v>9267.3166666666675</v>
      </c>
      <c r="G74" s="278">
        <v>9148.633333333335</v>
      </c>
      <c r="H74" s="278">
        <v>9556.633333333335</v>
      </c>
      <c r="I74" s="278">
        <v>9675.3166666666657</v>
      </c>
      <c r="J74" s="278">
        <v>9760.633333333335</v>
      </c>
      <c r="K74" s="276">
        <v>9590</v>
      </c>
      <c r="L74" s="276">
        <v>9386</v>
      </c>
      <c r="M74" s="276">
        <v>3.04E-2</v>
      </c>
    </row>
    <row r="75" spans="1:13">
      <c r="A75" s="267">
        <v>65</v>
      </c>
      <c r="B75" s="276" t="s">
        <v>69</v>
      </c>
      <c r="C75" s="277">
        <v>545.25</v>
      </c>
      <c r="D75" s="278">
        <v>542.26666666666677</v>
      </c>
      <c r="E75" s="278">
        <v>530.08333333333348</v>
      </c>
      <c r="F75" s="278">
        <v>514.91666666666674</v>
      </c>
      <c r="G75" s="278">
        <v>502.73333333333346</v>
      </c>
      <c r="H75" s="278">
        <v>557.43333333333351</v>
      </c>
      <c r="I75" s="278">
        <v>569.61666666666667</v>
      </c>
      <c r="J75" s="278">
        <v>584.78333333333353</v>
      </c>
      <c r="K75" s="276">
        <v>554.45000000000005</v>
      </c>
      <c r="L75" s="276">
        <v>527.1</v>
      </c>
      <c r="M75" s="276">
        <v>387.17912999999999</v>
      </c>
    </row>
    <row r="76" spans="1:13" s="16" customFormat="1">
      <c r="A76" s="267">
        <v>66</v>
      </c>
      <c r="B76" s="276" t="s">
        <v>70</v>
      </c>
      <c r="C76" s="277">
        <v>39.299999999999997</v>
      </c>
      <c r="D76" s="278">
        <v>39.516666666666659</v>
      </c>
      <c r="E76" s="278">
        <v>38.883333333333319</v>
      </c>
      <c r="F76" s="278">
        <v>38.466666666666661</v>
      </c>
      <c r="G76" s="278">
        <v>37.833333333333321</v>
      </c>
      <c r="H76" s="278">
        <v>39.933333333333316</v>
      </c>
      <c r="I76" s="278">
        <v>40.566666666666656</v>
      </c>
      <c r="J76" s="278">
        <v>40.983333333333313</v>
      </c>
      <c r="K76" s="276">
        <v>40.15</v>
      </c>
      <c r="L76" s="276">
        <v>39.1</v>
      </c>
      <c r="M76" s="276">
        <v>421.99799999999999</v>
      </c>
    </row>
    <row r="77" spans="1:13" s="16" customFormat="1">
      <c r="A77" s="267">
        <v>67</v>
      </c>
      <c r="B77" s="276" t="s">
        <v>71</v>
      </c>
      <c r="C77" s="277">
        <v>454.8</v>
      </c>
      <c r="D77" s="278">
        <v>457.58333333333331</v>
      </c>
      <c r="E77" s="278">
        <v>451.06666666666661</v>
      </c>
      <c r="F77" s="278">
        <v>447.33333333333331</v>
      </c>
      <c r="G77" s="278">
        <v>440.81666666666661</v>
      </c>
      <c r="H77" s="278">
        <v>461.31666666666661</v>
      </c>
      <c r="I77" s="278">
        <v>467.83333333333337</v>
      </c>
      <c r="J77" s="278">
        <v>471.56666666666661</v>
      </c>
      <c r="K77" s="276">
        <v>464.1</v>
      </c>
      <c r="L77" s="276">
        <v>453.85</v>
      </c>
      <c r="M77" s="276">
        <v>31.833290000000002</v>
      </c>
    </row>
    <row r="78" spans="1:13" s="16" customFormat="1">
      <c r="A78" s="267">
        <v>68</v>
      </c>
      <c r="B78" s="276" t="s">
        <v>322</v>
      </c>
      <c r="C78" s="277">
        <v>743.45</v>
      </c>
      <c r="D78" s="278">
        <v>750.48333333333323</v>
      </c>
      <c r="E78" s="278">
        <v>730.96666666666647</v>
      </c>
      <c r="F78" s="278">
        <v>718.48333333333323</v>
      </c>
      <c r="G78" s="278">
        <v>698.96666666666647</v>
      </c>
      <c r="H78" s="278">
        <v>762.96666666666647</v>
      </c>
      <c r="I78" s="278">
        <v>782.48333333333312</v>
      </c>
      <c r="J78" s="278">
        <v>794.96666666666647</v>
      </c>
      <c r="K78" s="276">
        <v>770</v>
      </c>
      <c r="L78" s="276">
        <v>738</v>
      </c>
      <c r="M78" s="276">
        <v>7.7429399999999999</v>
      </c>
    </row>
    <row r="79" spans="1:13" s="16" customFormat="1">
      <c r="A79" s="267">
        <v>69</v>
      </c>
      <c r="B79" s="276" t="s">
        <v>324</v>
      </c>
      <c r="C79" s="277">
        <v>204.65</v>
      </c>
      <c r="D79" s="278">
        <v>203.68333333333331</v>
      </c>
      <c r="E79" s="278">
        <v>199.46666666666661</v>
      </c>
      <c r="F79" s="278">
        <v>194.2833333333333</v>
      </c>
      <c r="G79" s="278">
        <v>190.06666666666661</v>
      </c>
      <c r="H79" s="278">
        <v>208.86666666666662</v>
      </c>
      <c r="I79" s="278">
        <v>213.08333333333331</v>
      </c>
      <c r="J79" s="278">
        <v>218.26666666666662</v>
      </c>
      <c r="K79" s="276">
        <v>207.9</v>
      </c>
      <c r="L79" s="276">
        <v>198.5</v>
      </c>
      <c r="M79" s="276">
        <v>33.106619999999999</v>
      </c>
    </row>
    <row r="80" spans="1:13" s="16" customFormat="1">
      <c r="A80" s="267">
        <v>70</v>
      </c>
      <c r="B80" s="276" t="s">
        <v>325</v>
      </c>
      <c r="C80" s="277">
        <v>3999.25</v>
      </c>
      <c r="D80" s="278">
        <v>4009.7000000000003</v>
      </c>
      <c r="E80" s="278">
        <v>3969.5500000000006</v>
      </c>
      <c r="F80" s="278">
        <v>3939.8500000000004</v>
      </c>
      <c r="G80" s="278">
        <v>3899.7000000000007</v>
      </c>
      <c r="H80" s="278">
        <v>4039.4000000000005</v>
      </c>
      <c r="I80" s="278">
        <v>4079.55</v>
      </c>
      <c r="J80" s="278">
        <v>4109.25</v>
      </c>
      <c r="K80" s="276">
        <v>4049.85</v>
      </c>
      <c r="L80" s="276">
        <v>3980</v>
      </c>
      <c r="M80" s="276">
        <v>0.28958</v>
      </c>
    </row>
    <row r="81" spans="1:13" s="16" customFormat="1">
      <c r="A81" s="267">
        <v>71</v>
      </c>
      <c r="B81" s="276" t="s">
        <v>326</v>
      </c>
      <c r="C81" s="277">
        <v>798</v>
      </c>
      <c r="D81" s="278">
        <v>802.63333333333333</v>
      </c>
      <c r="E81" s="278">
        <v>785.36666666666667</v>
      </c>
      <c r="F81" s="278">
        <v>772.73333333333335</v>
      </c>
      <c r="G81" s="278">
        <v>755.4666666666667</v>
      </c>
      <c r="H81" s="278">
        <v>815.26666666666665</v>
      </c>
      <c r="I81" s="278">
        <v>832.5333333333333</v>
      </c>
      <c r="J81" s="278">
        <v>845.16666666666663</v>
      </c>
      <c r="K81" s="276">
        <v>819.9</v>
      </c>
      <c r="L81" s="276">
        <v>790</v>
      </c>
      <c r="M81" s="276">
        <v>0.61760999999999999</v>
      </c>
    </row>
    <row r="82" spans="1:13" s="16" customFormat="1">
      <c r="A82" s="267">
        <v>72</v>
      </c>
      <c r="B82" s="276" t="s">
        <v>327</v>
      </c>
      <c r="C82" s="277">
        <v>82.45</v>
      </c>
      <c r="D82" s="278">
        <v>82.61666666666666</v>
      </c>
      <c r="E82" s="278">
        <v>79.933333333333323</v>
      </c>
      <c r="F82" s="278">
        <v>77.416666666666657</v>
      </c>
      <c r="G82" s="278">
        <v>74.73333333333332</v>
      </c>
      <c r="H82" s="278">
        <v>85.133333333333326</v>
      </c>
      <c r="I82" s="278">
        <v>87.816666666666663</v>
      </c>
      <c r="J82" s="278">
        <v>90.333333333333329</v>
      </c>
      <c r="K82" s="276">
        <v>85.3</v>
      </c>
      <c r="L82" s="276">
        <v>80.099999999999994</v>
      </c>
      <c r="M82" s="276">
        <v>150.02868000000001</v>
      </c>
    </row>
    <row r="83" spans="1:13" s="16" customFormat="1">
      <c r="A83" s="267">
        <v>73</v>
      </c>
      <c r="B83" s="276" t="s">
        <v>72</v>
      </c>
      <c r="C83" s="277">
        <v>13863.65</v>
      </c>
      <c r="D83" s="278">
        <v>13720.883333333333</v>
      </c>
      <c r="E83" s="278">
        <v>13442.766666666666</v>
      </c>
      <c r="F83" s="278">
        <v>13021.883333333333</v>
      </c>
      <c r="G83" s="278">
        <v>12743.766666666666</v>
      </c>
      <c r="H83" s="278">
        <v>14141.766666666666</v>
      </c>
      <c r="I83" s="278">
        <v>14419.883333333331</v>
      </c>
      <c r="J83" s="278">
        <v>14840.766666666666</v>
      </c>
      <c r="K83" s="276">
        <v>13999</v>
      </c>
      <c r="L83" s="276">
        <v>13300</v>
      </c>
      <c r="M83" s="276">
        <v>1.42981</v>
      </c>
    </row>
    <row r="84" spans="1:13" s="16" customFormat="1">
      <c r="A84" s="267">
        <v>74</v>
      </c>
      <c r="B84" s="276" t="s">
        <v>74</v>
      </c>
      <c r="C84" s="277">
        <v>392.2</v>
      </c>
      <c r="D84" s="278">
        <v>391.60000000000008</v>
      </c>
      <c r="E84" s="278">
        <v>388.20000000000016</v>
      </c>
      <c r="F84" s="278">
        <v>384.2000000000001</v>
      </c>
      <c r="G84" s="278">
        <v>380.80000000000018</v>
      </c>
      <c r="H84" s="278">
        <v>395.60000000000014</v>
      </c>
      <c r="I84" s="278">
        <v>399.00000000000011</v>
      </c>
      <c r="J84" s="278">
        <v>403.00000000000011</v>
      </c>
      <c r="K84" s="276">
        <v>395</v>
      </c>
      <c r="L84" s="276">
        <v>387.6</v>
      </c>
      <c r="M84" s="276">
        <v>65.608029999999999</v>
      </c>
    </row>
    <row r="85" spans="1:13" s="16" customFormat="1">
      <c r="A85" s="267">
        <v>75</v>
      </c>
      <c r="B85" s="276" t="s">
        <v>328</v>
      </c>
      <c r="C85" s="277">
        <v>258.2</v>
      </c>
      <c r="D85" s="278">
        <v>257.10000000000002</v>
      </c>
      <c r="E85" s="278">
        <v>254.20000000000005</v>
      </c>
      <c r="F85" s="278">
        <v>250.20000000000002</v>
      </c>
      <c r="G85" s="278">
        <v>247.30000000000004</v>
      </c>
      <c r="H85" s="278">
        <v>261.10000000000002</v>
      </c>
      <c r="I85" s="278">
        <v>264</v>
      </c>
      <c r="J85" s="278">
        <v>268.00000000000006</v>
      </c>
      <c r="K85" s="276">
        <v>260</v>
      </c>
      <c r="L85" s="276">
        <v>253.1</v>
      </c>
      <c r="M85" s="276">
        <v>2.1569799999999999</v>
      </c>
    </row>
    <row r="86" spans="1:13" s="16" customFormat="1">
      <c r="A86" s="267">
        <v>76</v>
      </c>
      <c r="B86" s="276" t="s">
        <v>75</v>
      </c>
      <c r="C86" s="277">
        <v>3552.8</v>
      </c>
      <c r="D86" s="278">
        <v>3545.7333333333336</v>
      </c>
      <c r="E86" s="278">
        <v>3523.5166666666673</v>
      </c>
      <c r="F86" s="278">
        <v>3494.2333333333336</v>
      </c>
      <c r="G86" s="278">
        <v>3472.0166666666673</v>
      </c>
      <c r="H86" s="278">
        <v>3575.0166666666673</v>
      </c>
      <c r="I86" s="278">
        <v>3597.2333333333336</v>
      </c>
      <c r="J86" s="278">
        <v>3626.5166666666673</v>
      </c>
      <c r="K86" s="276">
        <v>3567.95</v>
      </c>
      <c r="L86" s="276">
        <v>3516.45</v>
      </c>
      <c r="M86" s="276">
        <v>6.2148700000000003</v>
      </c>
    </row>
    <row r="87" spans="1:13" s="16" customFormat="1">
      <c r="A87" s="267">
        <v>77</v>
      </c>
      <c r="B87" s="276" t="s">
        <v>314</v>
      </c>
      <c r="C87" s="277">
        <v>642.70000000000005</v>
      </c>
      <c r="D87" s="278">
        <v>644.88333333333333</v>
      </c>
      <c r="E87" s="278">
        <v>636.81666666666661</v>
      </c>
      <c r="F87" s="278">
        <v>630.93333333333328</v>
      </c>
      <c r="G87" s="278">
        <v>622.86666666666656</v>
      </c>
      <c r="H87" s="278">
        <v>650.76666666666665</v>
      </c>
      <c r="I87" s="278">
        <v>658.83333333333348</v>
      </c>
      <c r="J87" s="278">
        <v>664.7166666666667</v>
      </c>
      <c r="K87" s="276">
        <v>652.95000000000005</v>
      </c>
      <c r="L87" s="276">
        <v>639</v>
      </c>
      <c r="M87" s="276">
        <v>8.1713199999999997</v>
      </c>
    </row>
    <row r="88" spans="1:13" s="16" customFormat="1">
      <c r="A88" s="267">
        <v>78</v>
      </c>
      <c r="B88" s="276" t="s">
        <v>323</v>
      </c>
      <c r="C88" s="277">
        <v>261.8</v>
      </c>
      <c r="D88" s="278">
        <v>261.93333333333334</v>
      </c>
      <c r="E88" s="278">
        <v>258.36666666666667</v>
      </c>
      <c r="F88" s="278">
        <v>254.93333333333334</v>
      </c>
      <c r="G88" s="278">
        <v>251.36666666666667</v>
      </c>
      <c r="H88" s="278">
        <v>265.36666666666667</v>
      </c>
      <c r="I88" s="278">
        <v>268.93333333333339</v>
      </c>
      <c r="J88" s="278">
        <v>272.36666666666667</v>
      </c>
      <c r="K88" s="276">
        <v>265.5</v>
      </c>
      <c r="L88" s="276">
        <v>258.5</v>
      </c>
      <c r="M88" s="276">
        <v>7.6805700000000003</v>
      </c>
    </row>
    <row r="89" spans="1:13" s="16" customFormat="1">
      <c r="A89" s="267">
        <v>79</v>
      </c>
      <c r="B89" s="276" t="s">
        <v>76</v>
      </c>
      <c r="C89" s="277">
        <v>482.2</v>
      </c>
      <c r="D89" s="278">
        <v>482.23333333333335</v>
      </c>
      <c r="E89" s="278">
        <v>478.51666666666671</v>
      </c>
      <c r="F89" s="278">
        <v>474.83333333333337</v>
      </c>
      <c r="G89" s="278">
        <v>471.11666666666673</v>
      </c>
      <c r="H89" s="278">
        <v>485.91666666666669</v>
      </c>
      <c r="I89" s="278">
        <v>489.63333333333338</v>
      </c>
      <c r="J89" s="278">
        <v>493.31666666666666</v>
      </c>
      <c r="K89" s="276">
        <v>485.95</v>
      </c>
      <c r="L89" s="276">
        <v>478.55</v>
      </c>
      <c r="M89" s="276">
        <v>20.646719999999998</v>
      </c>
    </row>
    <row r="90" spans="1:13" s="16" customFormat="1">
      <c r="A90" s="267">
        <v>80</v>
      </c>
      <c r="B90" s="276" t="s">
        <v>77</v>
      </c>
      <c r="C90" s="277">
        <v>133</v>
      </c>
      <c r="D90" s="278">
        <v>133.26666666666668</v>
      </c>
      <c r="E90" s="278">
        <v>131.53333333333336</v>
      </c>
      <c r="F90" s="278">
        <v>130.06666666666669</v>
      </c>
      <c r="G90" s="278">
        <v>128.33333333333337</v>
      </c>
      <c r="H90" s="278">
        <v>134.73333333333335</v>
      </c>
      <c r="I90" s="278">
        <v>136.46666666666664</v>
      </c>
      <c r="J90" s="278">
        <v>137.93333333333334</v>
      </c>
      <c r="K90" s="276">
        <v>135</v>
      </c>
      <c r="L90" s="276">
        <v>131.80000000000001</v>
      </c>
      <c r="M90" s="276">
        <v>189.63856999999999</v>
      </c>
    </row>
    <row r="91" spans="1:13" s="16" customFormat="1">
      <c r="A91" s="267">
        <v>81</v>
      </c>
      <c r="B91" s="276" t="s">
        <v>332</v>
      </c>
      <c r="C91" s="277">
        <v>494.55</v>
      </c>
      <c r="D91" s="278">
        <v>492.26666666666665</v>
      </c>
      <c r="E91" s="278">
        <v>485.5333333333333</v>
      </c>
      <c r="F91" s="278">
        <v>476.51666666666665</v>
      </c>
      <c r="G91" s="278">
        <v>469.7833333333333</v>
      </c>
      <c r="H91" s="278">
        <v>501.2833333333333</v>
      </c>
      <c r="I91" s="278">
        <v>508.01666666666665</v>
      </c>
      <c r="J91" s="278">
        <v>517.0333333333333</v>
      </c>
      <c r="K91" s="276">
        <v>499</v>
      </c>
      <c r="L91" s="276">
        <v>483.25</v>
      </c>
      <c r="M91" s="276">
        <v>5.8120599999999998</v>
      </c>
    </row>
    <row r="92" spans="1:13" s="16" customFormat="1">
      <c r="A92" s="267">
        <v>82</v>
      </c>
      <c r="B92" s="276" t="s">
        <v>333</v>
      </c>
      <c r="C92" s="277">
        <v>499.15</v>
      </c>
      <c r="D92" s="278">
        <v>500.36666666666662</v>
      </c>
      <c r="E92" s="278">
        <v>492.78333333333325</v>
      </c>
      <c r="F92" s="278">
        <v>486.41666666666663</v>
      </c>
      <c r="G92" s="278">
        <v>478.83333333333326</v>
      </c>
      <c r="H92" s="278">
        <v>506.73333333333323</v>
      </c>
      <c r="I92" s="278">
        <v>514.31666666666661</v>
      </c>
      <c r="J92" s="278">
        <v>520.68333333333317</v>
      </c>
      <c r="K92" s="276">
        <v>507.95</v>
      </c>
      <c r="L92" s="276">
        <v>494</v>
      </c>
      <c r="M92" s="276">
        <v>1.25475</v>
      </c>
    </row>
    <row r="93" spans="1:13" s="16" customFormat="1">
      <c r="A93" s="267">
        <v>83</v>
      </c>
      <c r="B93" s="276" t="s">
        <v>335</v>
      </c>
      <c r="C93" s="277">
        <v>405.65</v>
      </c>
      <c r="D93" s="278">
        <v>406.68333333333339</v>
      </c>
      <c r="E93" s="278">
        <v>402.56666666666678</v>
      </c>
      <c r="F93" s="278">
        <v>399.48333333333341</v>
      </c>
      <c r="G93" s="278">
        <v>395.36666666666679</v>
      </c>
      <c r="H93" s="278">
        <v>409.76666666666677</v>
      </c>
      <c r="I93" s="278">
        <v>413.88333333333333</v>
      </c>
      <c r="J93" s="278">
        <v>416.96666666666675</v>
      </c>
      <c r="K93" s="276">
        <v>410.8</v>
      </c>
      <c r="L93" s="276">
        <v>403.6</v>
      </c>
      <c r="M93" s="276">
        <v>1.8473999999999999</v>
      </c>
    </row>
    <row r="94" spans="1:13" s="16" customFormat="1">
      <c r="A94" s="267">
        <v>84</v>
      </c>
      <c r="B94" s="276" t="s">
        <v>329</v>
      </c>
      <c r="C94" s="277">
        <v>513.29999999999995</v>
      </c>
      <c r="D94" s="278">
        <v>515.23333333333323</v>
      </c>
      <c r="E94" s="278">
        <v>508.46666666666647</v>
      </c>
      <c r="F94" s="278">
        <v>503.63333333333321</v>
      </c>
      <c r="G94" s="278">
        <v>496.86666666666645</v>
      </c>
      <c r="H94" s="278">
        <v>520.06666666666649</v>
      </c>
      <c r="I94" s="278">
        <v>526.83333333333314</v>
      </c>
      <c r="J94" s="278">
        <v>531.66666666666652</v>
      </c>
      <c r="K94" s="276">
        <v>522</v>
      </c>
      <c r="L94" s="276">
        <v>510.4</v>
      </c>
      <c r="M94" s="276">
        <v>1.18231</v>
      </c>
    </row>
    <row r="95" spans="1:13" s="16" customFormat="1">
      <c r="A95" s="267">
        <v>85</v>
      </c>
      <c r="B95" s="276" t="s">
        <v>78</v>
      </c>
      <c r="C95" s="277">
        <v>128.1</v>
      </c>
      <c r="D95" s="278">
        <v>127.63333333333333</v>
      </c>
      <c r="E95" s="278">
        <v>126.61666666666665</v>
      </c>
      <c r="F95" s="278">
        <v>125.13333333333333</v>
      </c>
      <c r="G95" s="278">
        <v>124.11666666666665</v>
      </c>
      <c r="H95" s="278">
        <v>129.11666666666665</v>
      </c>
      <c r="I95" s="278">
        <v>130.1333333333333</v>
      </c>
      <c r="J95" s="278">
        <v>131.61666666666665</v>
      </c>
      <c r="K95" s="276">
        <v>128.65</v>
      </c>
      <c r="L95" s="276">
        <v>126.15</v>
      </c>
      <c r="M95" s="276">
        <v>22.619779999999999</v>
      </c>
    </row>
    <row r="96" spans="1:13" s="16" customFormat="1">
      <c r="A96" s="267">
        <v>86</v>
      </c>
      <c r="B96" s="276" t="s">
        <v>330</v>
      </c>
      <c r="C96" s="277">
        <v>261.85000000000002</v>
      </c>
      <c r="D96" s="278">
        <v>262.41666666666669</v>
      </c>
      <c r="E96" s="278">
        <v>260.43333333333339</v>
      </c>
      <c r="F96" s="278">
        <v>259.01666666666671</v>
      </c>
      <c r="G96" s="278">
        <v>257.03333333333342</v>
      </c>
      <c r="H96" s="278">
        <v>263.83333333333337</v>
      </c>
      <c r="I96" s="278">
        <v>265.81666666666661</v>
      </c>
      <c r="J96" s="278">
        <v>267.23333333333335</v>
      </c>
      <c r="K96" s="276">
        <v>264.39999999999998</v>
      </c>
      <c r="L96" s="276">
        <v>261</v>
      </c>
      <c r="M96" s="276">
        <v>1.0882799999999999</v>
      </c>
    </row>
    <row r="97" spans="1:13" s="16" customFormat="1">
      <c r="A97" s="267">
        <v>87</v>
      </c>
      <c r="B97" s="276" t="s">
        <v>338</v>
      </c>
      <c r="C97" s="277">
        <v>540.20000000000005</v>
      </c>
      <c r="D97" s="278">
        <v>538.73333333333335</v>
      </c>
      <c r="E97" s="278">
        <v>526.4666666666667</v>
      </c>
      <c r="F97" s="278">
        <v>512.73333333333335</v>
      </c>
      <c r="G97" s="278">
        <v>500.4666666666667</v>
      </c>
      <c r="H97" s="278">
        <v>552.4666666666667</v>
      </c>
      <c r="I97" s="278">
        <v>564.73333333333335</v>
      </c>
      <c r="J97" s="278">
        <v>578.4666666666667</v>
      </c>
      <c r="K97" s="276">
        <v>551</v>
      </c>
      <c r="L97" s="276">
        <v>525</v>
      </c>
      <c r="M97" s="276">
        <v>31.997679999999999</v>
      </c>
    </row>
    <row r="98" spans="1:13" s="16" customFormat="1">
      <c r="A98" s="267">
        <v>88</v>
      </c>
      <c r="B98" s="276" t="s">
        <v>336</v>
      </c>
      <c r="C98" s="277">
        <v>1153.7</v>
      </c>
      <c r="D98" s="278">
        <v>1156.1166666666666</v>
      </c>
      <c r="E98" s="278">
        <v>1144.2333333333331</v>
      </c>
      <c r="F98" s="278">
        <v>1134.7666666666667</v>
      </c>
      <c r="G98" s="278">
        <v>1122.8833333333332</v>
      </c>
      <c r="H98" s="278">
        <v>1165.583333333333</v>
      </c>
      <c r="I98" s="278">
        <v>1177.4666666666667</v>
      </c>
      <c r="J98" s="278">
        <v>1186.9333333333329</v>
      </c>
      <c r="K98" s="276">
        <v>1168</v>
      </c>
      <c r="L98" s="276">
        <v>1146.6500000000001</v>
      </c>
      <c r="M98" s="276">
        <v>1.3344</v>
      </c>
    </row>
    <row r="99" spans="1:13" s="16" customFormat="1">
      <c r="A99" s="267">
        <v>89</v>
      </c>
      <c r="B99" s="276" t="s">
        <v>337</v>
      </c>
      <c r="C99" s="277">
        <v>14.05</v>
      </c>
      <c r="D99" s="278">
        <v>14.083333333333334</v>
      </c>
      <c r="E99" s="278">
        <v>13.966666666666669</v>
      </c>
      <c r="F99" s="278">
        <v>13.883333333333335</v>
      </c>
      <c r="G99" s="278">
        <v>13.766666666666669</v>
      </c>
      <c r="H99" s="278">
        <v>14.166666666666668</v>
      </c>
      <c r="I99" s="278">
        <v>14.283333333333331</v>
      </c>
      <c r="J99" s="278">
        <v>14.366666666666667</v>
      </c>
      <c r="K99" s="276">
        <v>14.2</v>
      </c>
      <c r="L99" s="276">
        <v>14</v>
      </c>
      <c r="M99" s="276">
        <v>36.064450000000001</v>
      </c>
    </row>
    <row r="100" spans="1:13" s="16" customFormat="1">
      <c r="A100" s="267">
        <v>90</v>
      </c>
      <c r="B100" s="276" t="s">
        <v>339</v>
      </c>
      <c r="C100" s="277">
        <v>245.45</v>
      </c>
      <c r="D100" s="278">
        <v>245.78333333333333</v>
      </c>
      <c r="E100" s="278">
        <v>239.76666666666665</v>
      </c>
      <c r="F100" s="278">
        <v>234.08333333333331</v>
      </c>
      <c r="G100" s="278">
        <v>228.06666666666663</v>
      </c>
      <c r="H100" s="278">
        <v>251.46666666666667</v>
      </c>
      <c r="I100" s="278">
        <v>257.48333333333335</v>
      </c>
      <c r="J100" s="278">
        <v>263.16666666666669</v>
      </c>
      <c r="K100" s="276">
        <v>251.8</v>
      </c>
      <c r="L100" s="276">
        <v>240.1</v>
      </c>
      <c r="M100" s="276">
        <v>2.9526500000000002</v>
      </c>
    </row>
    <row r="101" spans="1:13">
      <c r="A101" s="267">
        <v>91</v>
      </c>
      <c r="B101" s="276" t="s">
        <v>80</v>
      </c>
      <c r="C101" s="277">
        <v>416.95</v>
      </c>
      <c r="D101" s="278">
        <v>421.18333333333334</v>
      </c>
      <c r="E101" s="278">
        <v>409.9666666666667</v>
      </c>
      <c r="F101" s="278">
        <v>402.98333333333335</v>
      </c>
      <c r="G101" s="278">
        <v>391.76666666666671</v>
      </c>
      <c r="H101" s="278">
        <v>428.16666666666669</v>
      </c>
      <c r="I101" s="278">
        <v>439.38333333333327</v>
      </c>
      <c r="J101" s="278">
        <v>446.36666666666667</v>
      </c>
      <c r="K101" s="276">
        <v>432.4</v>
      </c>
      <c r="L101" s="276">
        <v>414.2</v>
      </c>
      <c r="M101" s="276">
        <v>16.96143</v>
      </c>
    </row>
    <row r="102" spans="1:13">
      <c r="A102" s="267">
        <v>92</v>
      </c>
      <c r="B102" s="276" t="s">
        <v>340</v>
      </c>
      <c r="C102" s="277">
        <v>3535.35</v>
      </c>
      <c r="D102" s="278">
        <v>3507.7833333333333</v>
      </c>
      <c r="E102" s="278">
        <v>3460.4166666666665</v>
      </c>
      <c r="F102" s="278">
        <v>3385.4833333333331</v>
      </c>
      <c r="G102" s="278">
        <v>3338.1166666666663</v>
      </c>
      <c r="H102" s="278">
        <v>3582.7166666666667</v>
      </c>
      <c r="I102" s="278">
        <v>3630.0833333333335</v>
      </c>
      <c r="J102" s="278">
        <v>3705.0166666666669</v>
      </c>
      <c r="K102" s="276">
        <v>3555.15</v>
      </c>
      <c r="L102" s="276">
        <v>3432.85</v>
      </c>
      <c r="M102" s="276">
        <v>0.14812</v>
      </c>
    </row>
    <row r="103" spans="1:13">
      <c r="A103" s="267">
        <v>93</v>
      </c>
      <c r="B103" s="276" t="s">
        <v>81</v>
      </c>
      <c r="C103" s="277">
        <v>622.5</v>
      </c>
      <c r="D103" s="278">
        <v>626.35</v>
      </c>
      <c r="E103" s="278">
        <v>616.70000000000005</v>
      </c>
      <c r="F103" s="278">
        <v>610.9</v>
      </c>
      <c r="G103" s="278">
        <v>601.25</v>
      </c>
      <c r="H103" s="278">
        <v>632.15000000000009</v>
      </c>
      <c r="I103" s="278">
        <v>641.79999999999995</v>
      </c>
      <c r="J103" s="278">
        <v>647.60000000000014</v>
      </c>
      <c r="K103" s="276">
        <v>636</v>
      </c>
      <c r="L103" s="276">
        <v>620.54999999999995</v>
      </c>
      <c r="M103" s="276">
        <v>2.0505</v>
      </c>
    </row>
    <row r="104" spans="1:13">
      <c r="A104" s="267">
        <v>94</v>
      </c>
      <c r="B104" s="276" t="s">
        <v>334</v>
      </c>
      <c r="C104" s="277">
        <v>315.60000000000002</v>
      </c>
      <c r="D104" s="278">
        <v>314.90000000000003</v>
      </c>
      <c r="E104" s="278">
        <v>311.80000000000007</v>
      </c>
      <c r="F104" s="278">
        <v>308.00000000000006</v>
      </c>
      <c r="G104" s="278">
        <v>304.90000000000009</v>
      </c>
      <c r="H104" s="278">
        <v>318.70000000000005</v>
      </c>
      <c r="I104" s="278">
        <v>321.80000000000007</v>
      </c>
      <c r="J104" s="278">
        <v>325.60000000000002</v>
      </c>
      <c r="K104" s="276">
        <v>318</v>
      </c>
      <c r="L104" s="276">
        <v>311.10000000000002</v>
      </c>
      <c r="M104" s="276">
        <v>0.81079999999999997</v>
      </c>
    </row>
    <row r="105" spans="1:13">
      <c r="A105" s="267">
        <v>95</v>
      </c>
      <c r="B105" s="276" t="s">
        <v>342</v>
      </c>
      <c r="C105" s="277">
        <v>240.85</v>
      </c>
      <c r="D105" s="278">
        <v>242.58333333333334</v>
      </c>
      <c r="E105" s="278">
        <v>237.26666666666668</v>
      </c>
      <c r="F105" s="278">
        <v>233.68333333333334</v>
      </c>
      <c r="G105" s="278">
        <v>228.36666666666667</v>
      </c>
      <c r="H105" s="278">
        <v>246.16666666666669</v>
      </c>
      <c r="I105" s="278">
        <v>251.48333333333335</v>
      </c>
      <c r="J105" s="278">
        <v>255.06666666666669</v>
      </c>
      <c r="K105" s="276">
        <v>247.9</v>
      </c>
      <c r="L105" s="276">
        <v>239</v>
      </c>
      <c r="M105" s="276">
        <v>6.3454199999999998</v>
      </c>
    </row>
    <row r="106" spans="1:13">
      <c r="A106" s="267">
        <v>96</v>
      </c>
      <c r="B106" s="276" t="s">
        <v>343</v>
      </c>
      <c r="C106" s="277">
        <v>109.85</v>
      </c>
      <c r="D106" s="278">
        <v>110.03333333333332</v>
      </c>
      <c r="E106" s="278">
        <v>108.51666666666664</v>
      </c>
      <c r="F106" s="278">
        <v>107.18333333333332</v>
      </c>
      <c r="G106" s="278">
        <v>105.66666666666664</v>
      </c>
      <c r="H106" s="278">
        <v>111.36666666666663</v>
      </c>
      <c r="I106" s="278">
        <v>112.88333333333331</v>
      </c>
      <c r="J106" s="278">
        <v>114.21666666666663</v>
      </c>
      <c r="K106" s="276">
        <v>111.55</v>
      </c>
      <c r="L106" s="276">
        <v>108.7</v>
      </c>
      <c r="M106" s="276">
        <v>6.5703300000000002</v>
      </c>
    </row>
    <row r="107" spans="1:13">
      <c r="A107" s="267">
        <v>97</v>
      </c>
      <c r="B107" s="276" t="s">
        <v>82</v>
      </c>
      <c r="C107" s="277">
        <v>431.35</v>
      </c>
      <c r="D107" s="278">
        <v>433.4666666666667</v>
      </c>
      <c r="E107" s="278">
        <v>426.68333333333339</v>
      </c>
      <c r="F107" s="278">
        <v>422.01666666666671</v>
      </c>
      <c r="G107" s="278">
        <v>415.23333333333341</v>
      </c>
      <c r="H107" s="278">
        <v>438.13333333333338</v>
      </c>
      <c r="I107" s="278">
        <v>444.91666666666669</v>
      </c>
      <c r="J107" s="278">
        <v>449.58333333333337</v>
      </c>
      <c r="K107" s="276">
        <v>440.25</v>
      </c>
      <c r="L107" s="276">
        <v>428.8</v>
      </c>
      <c r="M107" s="276">
        <v>42.276510000000002</v>
      </c>
    </row>
    <row r="108" spans="1:13">
      <c r="A108" s="267">
        <v>98</v>
      </c>
      <c r="B108" s="284" t="s">
        <v>344</v>
      </c>
      <c r="C108" s="277">
        <v>580.6</v>
      </c>
      <c r="D108" s="278">
        <v>584.35</v>
      </c>
      <c r="E108" s="278">
        <v>573.70000000000005</v>
      </c>
      <c r="F108" s="278">
        <v>566.80000000000007</v>
      </c>
      <c r="G108" s="278">
        <v>556.15000000000009</v>
      </c>
      <c r="H108" s="278">
        <v>591.25</v>
      </c>
      <c r="I108" s="278">
        <v>601.89999999999986</v>
      </c>
      <c r="J108" s="278">
        <v>608.79999999999995</v>
      </c>
      <c r="K108" s="276">
        <v>595</v>
      </c>
      <c r="L108" s="276">
        <v>577.45000000000005</v>
      </c>
      <c r="M108" s="276">
        <v>4.94543</v>
      </c>
    </row>
    <row r="109" spans="1:13">
      <c r="A109" s="267">
        <v>99</v>
      </c>
      <c r="B109" s="276" t="s">
        <v>83</v>
      </c>
      <c r="C109" s="277">
        <v>826.55</v>
      </c>
      <c r="D109" s="278">
        <v>825</v>
      </c>
      <c r="E109" s="278">
        <v>819.55</v>
      </c>
      <c r="F109" s="278">
        <v>812.55</v>
      </c>
      <c r="G109" s="278">
        <v>807.09999999999991</v>
      </c>
      <c r="H109" s="278">
        <v>832</v>
      </c>
      <c r="I109" s="278">
        <v>837.45</v>
      </c>
      <c r="J109" s="278">
        <v>844.45</v>
      </c>
      <c r="K109" s="276">
        <v>830.45</v>
      </c>
      <c r="L109" s="276">
        <v>818</v>
      </c>
      <c r="M109" s="276">
        <v>28.796749999999999</v>
      </c>
    </row>
    <row r="110" spans="1:13">
      <c r="A110" s="267">
        <v>100</v>
      </c>
      <c r="B110" s="276" t="s">
        <v>84</v>
      </c>
      <c r="C110" s="277">
        <v>136.5</v>
      </c>
      <c r="D110" s="278">
        <v>136.5</v>
      </c>
      <c r="E110" s="278">
        <v>135.5</v>
      </c>
      <c r="F110" s="278">
        <v>134.5</v>
      </c>
      <c r="G110" s="278">
        <v>133.5</v>
      </c>
      <c r="H110" s="278">
        <v>137.5</v>
      </c>
      <c r="I110" s="278">
        <v>138.5</v>
      </c>
      <c r="J110" s="278">
        <v>139.5</v>
      </c>
      <c r="K110" s="276">
        <v>137.5</v>
      </c>
      <c r="L110" s="276">
        <v>135.5</v>
      </c>
      <c r="M110" s="276">
        <v>172.98525000000001</v>
      </c>
    </row>
    <row r="111" spans="1:13">
      <c r="A111" s="267">
        <v>101</v>
      </c>
      <c r="B111" s="276" t="s">
        <v>345</v>
      </c>
      <c r="C111" s="277">
        <v>385.15</v>
      </c>
      <c r="D111" s="278">
        <v>386.4666666666667</v>
      </c>
      <c r="E111" s="278">
        <v>382.93333333333339</v>
      </c>
      <c r="F111" s="278">
        <v>380.7166666666667</v>
      </c>
      <c r="G111" s="278">
        <v>377.18333333333339</v>
      </c>
      <c r="H111" s="278">
        <v>388.68333333333339</v>
      </c>
      <c r="I111" s="278">
        <v>392.2166666666667</v>
      </c>
      <c r="J111" s="278">
        <v>394.43333333333339</v>
      </c>
      <c r="K111" s="276">
        <v>390</v>
      </c>
      <c r="L111" s="276">
        <v>384.25</v>
      </c>
      <c r="M111" s="276">
        <v>2.5914899999999998</v>
      </c>
    </row>
    <row r="112" spans="1:13">
      <c r="A112" s="267">
        <v>102</v>
      </c>
      <c r="B112" s="276" t="s">
        <v>3633</v>
      </c>
      <c r="C112" s="277">
        <v>2740.8</v>
      </c>
      <c r="D112" s="278">
        <v>2773.6</v>
      </c>
      <c r="E112" s="278">
        <v>2697.2</v>
      </c>
      <c r="F112" s="278">
        <v>2653.6</v>
      </c>
      <c r="G112" s="278">
        <v>2577.1999999999998</v>
      </c>
      <c r="H112" s="278">
        <v>2817.2</v>
      </c>
      <c r="I112" s="278">
        <v>2893.6000000000004</v>
      </c>
      <c r="J112" s="278">
        <v>2937.2</v>
      </c>
      <c r="K112" s="276">
        <v>2850</v>
      </c>
      <c r="L112" s="276">
        <v>2730</v>
      </c>
      <c r="M112" s="276">
        <v>3.5390600000000001</v>
      </c>
    </row>
    <row r="113" spans="1:13">
      <c r="A113" s="267">
        <v>103</v>
      </c>
      <c r="B113" s="276" t="s">
        <v>85</v>
      </c>
      <c r="C113" s="277">
        <v>1592.1</v>
      </c>
      <c r="D113" s="278">
        <v>1598.1333333333332</v>
      </c>
      <c r="E113" s="278">
        <v>1581.2666666666664</v>
      </c>
      <c r="F113" s="278">
        <v>1570.4333333333332</v>
      </c>
      <c r="G113" s="278">
        <v>1553.5666666666664</v>
      </c>
      <c r="H113" s="278">
        <v>1608.9666666666665</v>
      </c>
      <c r="I113" s="278">
        <v>1625.8333333333333</v>
      </c>
      <c r="J113" s="278">
        <v>1636.6666666666665</v>
      </c>
      <c r="K113" s="276">
        <v>1615</v>
      </c>
      <c r="L113" s="276">
        <v>1587.3</v>
      </c>
      <c r="M113" s="276">
        <v>3.7996400000000001</v>
      </c>
    </row>
    <row r="114" spans="1:13">
      <c r="A114" s="267">
        <v>104</v>
      </c>
      <c r="B114" s="276" t="s">
        <v>86</v>
      </c>
      <c r="C114" s="277">
        <v>431.3</v>
      </c>
      <c r="D114" s="278">
        <v>434.2</v>
      </c>
      <c r="E114" s="278">
        <v>426.4</v>
      </c>
      <c r="F114" s="278">
        <v>421.5</v>
      </c>
      <c r="G114" s="278">
        <v>413.7</v>
      </c>
      <c r="H114" s="278">
        <v>439.09999999999997</v>
      </c>
      <c r="I114" s="278">
        <v>446.90000000000003</v>
      </c>
      <c r="J114" s="278">
        <v>451.79999999999995</v>
      </c>
      <c r="K114" s="276">
        <v>442</v>
      </c>
      <c r="L114" s="276">
        <v>429.3</v>
      </c>
      <c r="M114" s="276">
        <v>32.636400000000002</v>
      </c>
    </row>
    <row r="115" spans="1:13">
      <c r="A115" s="267">
        <v>105</v>
      </c>
      <c r="B115" s="276" t="s">
        <v>236</v>
      </c>
      <c r="C115" s="277">
        <v>812.8</v>
      </c>
      <c r="D115" s="278">
        <v>815.9</v>
      </c>
      <c r="E115" s="278">
        <v>805.9</v>
      </c>
      <c r="F115" s="278">
        <v>799</v>
      </c>
      <c r="G115" s="278">
        <v>789</v>
      </c>
      <c r="H115" s="278">
        <v>822.8</v>
      </c>
      <c r="I115" s="278">
        <v>832.8</v>
      </c>
      <c r="J115" s="278">
        <v>839.69999999999993</v>
      </c>
      <c r="K115" s="276">
        <v>825.9</v>
      </c>
      <c r="L115" s="276">
        <v>809</v>
      </c>
      <c r="M115" s="276">
        <v>6.7645299999999997</v>
      </c>
    </row>
    <row r="116" spans="1:13">
      <c r="A116" s="267">
        <v>106</v>
      </c>
      <c r="B116" s="276" t="s">
        <v>346</v>
      </c>
      <c r="C116" s="277">
        <v>779.15</v>
      </c>
      <c r="D116" s="278">
        <v>774.65</v>
      </c>
      <c r="E116" s="278">
        <v>766.69999999999993</v>
      </c>
      <c r="F116" s="278">
        <v>754.25</v>
      </c>
      <c r="G116" s="278">
        <v>746.3</v>
      </c>
      <c r="H116" s="278">
        <v>787.09999999999991</v>
      </c>
      <c r="I116" s="278">
        <v>795.05</v>
      </c>
      <c r="J116" s="278">
        <v>807.49999999999989</v>
      </c>
      <c r="K116" s="276">
        <v>782.6</v>
      </c>
      <c r="L116" s="276">
        <v>762.2</v>
      </c>
      <c r="M116" s="276">
        <v>0.85943999999999998</v>
      </c>
    </row>
    <row r="117" spans="1:13">
      <c r="A117" s="267">
        <v>107</v>
      </c>
      <c r="B117" s="276" t="s">
        <v>331</v>
      </c>
      <c r="C117" s="277">
        <v>1946.35</v>
      </c>
      <c r="D117" s="278">
        <v>1942.1166666666668</v>
      </c>
      <c r="E117" s="278">
        <v>1924.2333333333336</v>
      </c>
      <c r="F117" s="278">
        <v>1902.1166666666668</v>
      </c>
      <c r="G117" s="278">
        <v>1884.2333333333336</v>
      </c>
      <c r="H117" s="278">
        <v>1964.2333333333336</v>
      </c>
      <c r="I117" s="278">
        <v>1982.1166666666668</v>
      </c>
      <c r="J117" s="278">
        <v>2004.2333333333336</v>
      </c>
      <c r="K117" s="276">
        <v>1960</v>
      </c>
      <c r="L117" s="276">
        <v>1920</v>
      </c>
      <c r="M117" s="276">
        <v>0.37381999999999999</v>
      </c>
    </row>
    <row r="118" spans="1:13">
      <c r="A118" s="267">
        <v>108</v>
      </c>
      <c r="B118" s="276" t="s">
        <v>237</v>
      </c>
      <c r="C118" s="277">
        <v>395.05</v>
      </c>
      <c r="D118" s="278">
        <v>394.18333333333334</v>
      </c>
      <c r="E118" s="278">
        <v>386.36666666666667</v>
      </c>
      <c r="F118" s="278">
        <v>377.68333333333334</v>
      </c>
      <c r="G118" s="278">
        <v>369.86666666666667</v>
      </c>
      <c r="H118" s="278">
        <v>402.86666666666667</v>
      </c>
      <c r="I118" s="278">
        <v>410.68333333333339</v>
      </c>
      <c r="J118" s="278">
        <v>419.36666666666667</v>
      </c>
      <c r="K118" s="276">
        <v>402</v>
      </c>
      <c r="L118" s="276">
        <v>385.5</v>
      </c>
      <c r="M118" s="276">
        <v>17.429410000000001</v>
      </c>
    </row>
    <row r="119" spans="1:13">
      <c r="A119" s="267">
        <v>109</v>
      </c>
      <c r="B119" s="276" t="s">
        <v>2995</v>
      </c>
      <c r="C119" s="277">
        <v>237.85</v>
      </c>
      <c r="D119" s="278">
        <v>234.93333333333331</v>
      </c>
      <c r="E119" s="278">
        <v>228.46666666666661</v>
      </c>
      <c r="F119" s="278">
        <v>219.08333333333331</v>
      </c>
      <c r="G119" s="278">
        <v>212.61666666666662</v>
      </c>
      <c r="H119" s="278">
        <v>244.31666666666661</v>
      </c>
      <c r="I119" s="278">
        <v>250.7833333333333</v>
      </c>
      <c r="J119" s="278">
        <v>260.16666666666663</v>
      </c>
      <c r="K119" s="276">
        <v>241.4</v>
      </c>
      <c r="L119" s="276">
        <v>225.55</v>
      </c>
      <c r="M119" s="276">
        <v>15.339869999999999</v>
      </c>
    </row>
    <row r="120" spans="1:13">
      <c r="A120" s="267">
        <v>110</v>
      </c>
      <c r="B120" s="276" t="s">
        <v>235</v>
      </c>
      <c r="C120" s="277">
        <v>184.95</v>
      </c>
      <c r="D120" s="278">
        <v>184.76666666666665</v>
      </c>
      <c r="E120" s="278">
        <v>183.5333333333333</v>
      </c>
      <c r="F120" s="278">
        <v>182.11666666666665</v>
      </c>
      <c r="G120" s="278">
        <v>180.8833333333333</v>
      </c>
      <c r="H120" s="278">
        <v>186.18333333333331</v>
      </c>
      <c r="I120" s="278">
        <v>187.41666666666666</v>
      </c>
      <c r="J120" s="278">
        <v>188.83333333333331</v>
      </c>
      <c r="K120" s="276">
        <v>186</v>
      </c>
      <c r="L120" s="276">
        <v>183.35</v>
      </c>
      <c r="M120" s="276">
        <v>21.852589999999999</v>
      </c>
    </row>
    <row r="121" spans="1:13">
      <c r="A121" s="267">
        <v>111</v>
      </c>
      <c r="B121" s="276" t="s">
        <v>87</v>
      </c>
      <c r="C121" s="277">
        <v>643.29999999999995</v>
      </c>
      <c r="D121" s="278">
        <v>633.86666666666667</v>
      </c>
      <c r="E121" s="278">
        <v>621.43333333333339</v>
      </c>
      <c r="F121" s="278">
        <v>599.56666666666672</v>
      </c>
      <c r="G121" s="278">
        <v>587.13333333333344</v>
      </c>
      <c r="H121" s="278">
        <v>655.73333333333335</v>
      </c>
      <c r="I121" s="278">
        <v>668.16666666666652</v>
      </c>
      <c r="J121" s="278">
        <v>690.0333333333333</v>
      </c>
      <c r="K121" s="276">
        <v>646.29999999999995</v>
      </c>
      <c r="L121" s="276">
        <v>612</v>
      </c>
      <c r="M121" s="276">
        <v>23.470939999999999</v>
      </c>
    </row>
    <row r="122" spans="1:13">
      <c r="A122" s="267">
        <v>112</v>
      </c>
      <c r="B122" s="276" t="s">
        <v>347</v>
      </c>
      <c r="C122" s="277">
        <v>535.20000000000005</v>
      </c>
      <c r="D122" s="278">
        <v>539.41666666666663</v>
      </c>
      <c r="E122" s="278">
        <v>524.83333333333326</v>
      </c>
      <c r="F122" s="278">
        <v>514.46666666666658</v>
      </c>
      <c r="G122" s="278">
        <v>499.88333333333321</v>
      </c>
      <c r="H122" s="278">
        <v>549.7833333333333</v>
      </c>
      <c r="I122" s="278">
        <v>564.36666666666656</v>
      </c>
      <c r="J122" s="278">
        <v>574.73333333333335</v>
      </c>
      <c r="K122" s="276">
        <v>554</v>
      </c>
      <c r="L122" s="276">
        <v>529.04999999999995</v>
      </c>
      <c r="M122" s="276">
        <v>5.0320799999999997</v>
      </c>
    </row>
    <row r="123" spans="1:13">
      <c r="A123" s="267">
        <v>113</v>
      </c>
      <c r="B123" s="276" t="s">
        <v>88</v>
      </c>
      <c r="C123" s="277">
        <v>535.20000000000005</v>
      </c>
      <c r="D123" s="278">
        <v>535.9666666666667</v>
      </c>
      <c r="E123" s="278">
        <v>532.63333333333344</v>
      </c>
      <c r="F123" s="278">
        <v>530.06666666666672</v>
      </c>
      <c r="G123" s="278">
        <v>526.73333333333346</v>
      </c>
      <c r="H123" s="278">
        <v>538.53333333333342</v>
      </c>
      <c r="I123" s="278">
        <v>541.86666666666667</v>
      </c>
      <c r="J123" s="278">
        <v>544.43333333333339</v>
      </c>
      <c r="K123" s="276">
        <v>539.29999999999995</v>
      </c>
      <c r="L123" s="276">
        <v>533.4</v>
      </c>
      <c r="M123" s="276">
        <v>18.509270000000001</v>
      </c>
    </row>
    <row r="124" spans="1:13">
      <c r="A124" s="267">
        <v>114</v>
      </c>
      <c r="B124" s="276" t="s">
        <v>238</v>
      </c>
      <c r="C124" s="277">
        <v>1168.3499999999999</v>
      </c>
      <c r="D124" s="278">
        <v>1177.4333333333334</v>
      </c>
      <c r="E124" s="278">
        <v>1142.8666666666668</v>
      </c>
      <c r="F124" s="278">
        <v>1117.3833333333334</v>
      </c>
      <c r="G124" s="278">
        <v>1082.8166666666668</v>
      </c>
      <c r="H124" s="278">
        <v>1202.9166666666667</v>
      </c>
      <c r="I124" s="278">
        <v>1237.4833333333333</v>
      </c>
      <c r="J124" s="278">
        <v>1262.9666666666667</v>
      </c>
      <c r="K124" s="276">
        <v>1212</v>
      </c>
      <c r="L124" s="276">
        <v>1151.95</v>
      </c>
      <c r="M124" s="276">
        <v>2.1230000000000002</v>
      </c>
    </row>
    <row r="125" spans="1:13">
      <c r="A125" s="267">
        <v>115</v>
      </c>
      <c r="B125" s="276" t="s">
        <v>348</v>
      </c>
      <c r="C125" s="277">
        <v>84.65</v>
      </c>
      <c r="D125" s="278">
        <v>84.75</v>
      </c>
      <c r="E125" s="278">
        <v>83.5</v>
      </c>
      <c r="F125" s="278">
        <v>82.35</v>
      </c>
      <c r="G125" s="278">
        <v>81.099999999999994</v>
      </c>
      <c r="H125" s="278">
        <v>85.9</v>
      </c>
      <c r="I125" s="278">
        <v>87.15</v>
      </c>
      <c r="J125" s="278">
        <v>88.300000000000011</v>
      </c>
      <c r="K125" s="276">
        <v>86</v>
      </c>
      <c r="L125" s="276">
        <v>83.6</v>
      </c>
      <c r="M125" s="276">
        <v>8.7015399999999996</v>
      </c>
    </row>
    <row r="126" spans="1:13">
      <c r="A126" s="267">
        <v>116</v>
      </c>
      <c r="B126" s="276" t="s">
        <v>355</v>
      </c>
      <c r="C126" s="277">
        <v>417.2</v>
      </c>
      <c r="D126" s="278">
        <v>411.36666666666662</v>
      </c>
      <c r="E126" s="278">
        <v>397.73333333333323</v>
      </c>
      <c r="F126" s="278">
        <v>378.26666666666659</v>
      </c>
      <c r="G126" s="278">
        <v>364.63333333333321</v>
      </c>
      <c r="H126" s="278">
        <v>430.83333333333326</v>
      </c>
      <c r="I126" s="278">
        <v>444.46666666666658</v>
      </c>
      <c r="J126" s="278">
        <v>463.93333333333328</v>
      </c>
      <c r="K126" s="276">
        <v>425</v>
      </c>
      <c r="L126" s="276">
        <v>391.9</v>
      </c>
      <c r="M126" s="276">
        <v>18.849550000000001</v>
      </c>
    </row>
    <row r="127" spans="1:13">
      <c r="A127" s="267">
        <v>117</v>
      </c>
      <c r="B127" s="276" t="s">
        <v>356</v>
      </c>
      <c r="C127" s="277">
        <v>142.94999999999999</v>
      </c>
      <c r="D127" s="278">
        <v>142.70000000000002</v>
      </c>
      <c r="E127" s="278">
        <v>139.00000000000003</v>
      </c>
      <c r="F127" s="278">
        <v>135.05000000000001</v>
      </c>
      <c r="G127" s="278">
        <v>131.35000000000002</v>
      </c>
      <c r="H127" s="278">
        <v>146.65000000000003</v>
      </c>
      <c r="I127" s="278">
        <v>150.35000000000002</v>
      </c>
      <c r="J127" s="278">
        <v>154.30000000000004</v>
      </c>
      <c r="K127" s="276">
        <v>146.4</v>
      </c>
      <c r="L127" s="276">
        <v>138.75</v>
      </c>
      <c r="M127" s="276">
        <v>7.7781700000000003</v>
      </c>
    </row>
    <row r="128" spans="1:13">
      <c r="A128" s="267">
        <v>118</v>
      </c>
      <c r="B128" s="276" t="s">
        <v>349</v>
      </c>
      <c r="C128" s="277">
        <v>122.6</v>
      </c>
      <c r="D128" s="278">
        <v>123.48333333333333</v>
      </c>
      <c r="E128" s="278">
        <v>121.11666666666667</v>
      </c>
      <c r="F128" s="278">
        <v>119.63333333333334</v>
      </c>
      <c r="G128" s="278">
        <v>117.26666666666668</v>
      </c>
      <c r="H128" s="278">
        <v>124.96666666666667</v>
      </c>
      <c r="I128" s="278">
        <v>127.33333333333331</v>
      </c>
      <c r="J128" s="278">
        <v>128.81666666666666</v>
      </c>
      <c r="K128" s="276">
        <v>125.85</v>
      </c>
      <c r="L128" s="276">
        <v>122</v>
      </c>
      <c r="M128" s="276">
        <v>16.410039999999999</v>
      </c>
    </row>
    <row r="129" spans="1:13">
      <c r="A129" s="267">
        <v>119</v>
      </c>
      <c r="B129" s="276" t="s">
        <v>350</v>
      </c>
      <c r="C129" s="277">
        <v>388.4</v>
      </c>
      <c r="D129" s="278">
        <v>390.8</v>
      </c>
      <c r="E129" s="278">
        <v>383.6</v>
      </c>
      <c r="F129" s="278">
        <v>378.8</v>
      </c>
      <c r="G129" s="278">
        <v>371.6</v>
      </c>
      <c r="H129" s="278">
        <v>395.6</v>
      </c>
      <c r="I129" s="278">
        <v>402.79999999999995</v>
      </c>
      <c r="J129" s="278">
        <v>407.6</v>
      </c>
      <c r="K129" s="276">
        <v>398</v>
      </c>
      <c r="L129" s="276">
        <v>386</v>
      </c>
      <c r="M129" s="276">
        <v>0.50448000000000004</v>
      </c>
    </row>
    <row r="130" spans="1:13">
      <c r="A130" s="267">
        <v>120</v>
      </c>
      <c r="B130" s="276" t="s">
        <v>351</v>
      </c>
      <c r="C130" s="277">
        <v>1059.5</v>
      </c>
      <c r="D130" s="278">
        <v>1056</v>
      </c>
      <c r="E130" s="278">
        <v>1039.5</v>
      </c>
      <c r="F130" s="278">
        <v>1019.5</v>
      </c>
      <c r="G130" s="278">
        <v>1003</v>
      </c>
      <c r="H130" s="278">
        <v>1076</v>
      </c>
      <c r="I130" s="278">
        <v>1092.5</v>
      </c>
      <c r="J130" s="278">
        <v>1112.5</v>
      </c>
      <c r="K130" s="276">
        <v>1072.5</v>
      </c>
      <c r="L130" s="276">
        <v>1036</v>
      </c>
      <c r="M130" s="276">
        <v>12.760960000000001</v>
      </c>
    </row>
    <row r="131" spans="1:13">
      <c r="A131" s="267">
        <v>121</v>
      </c>
      <c r="B131" s="276" t="s">
        <v>352</v>
      </c>
      <c r="C131" s="277">
        <v>154.5</v>
      </c>
      <c r="D131" s="278">
        <v>155.96666666666667</v>
      </c>
      <c r="E131" s="278">
        <v>151.93333333333334</v>
      </c>
      <c r="F131" s="278">
        <v>149.36666666666667</v>
      </c>
      <c r="G131" s="278">
        <v>145.33333333333334</v>
      </c>
      <c r="H131" s="278">
        <v>158.53333333333333</v>
      </c>
      <c r="I131" s="278">
        <v>162.56666666666669</v>
      </c>
      <c r="J131" s="278">
        <v>165.13333333333333</v>
      </c>
      <c r="K131" s="276">
        <v>160</v>
      </c>
      <c r="L131" s="276">
        <v>153.4</v>
      </c>
      <c r="M131" s="276">
        <v>22.196079999999998</v>
      </c>
    </row>
    <row r="132" spans="1:13">
      <c r="A132" s="267">
        <v>122</v>
      </c>
      <c r="B132" s="276" t="s">
        <v>1220</v>
      </c>
      <c r="C132" s="277">
        <v>799.2</v>
      </c>
      <c r="D132" s="278">
        <v>803.16666666666663</v>
      </c>
      <c r="E132" s="278">
        <v>791.33333333333326</v>
      </c>
      <c r="F132" s="278">
        <v>783.46666666666658</v>
      </c>
      <c r="G132" s="278">
        <v>771.63333333333321</v>
      </c>
      <c r="H132" s="278">
        <v>811.0333333333333</v>
      </c>
      <c r="I132" s="278">
        <v>822.86666666666656</v>
      </c>
      <c r="J132" s="278">
        <v>830.73333333333335</v>
      </c>
      <c r="K132" s="276">
        <v>815</v>
      </c>
      <c r="L132" s="276">
        <v>795.3</v>
      </c>
      <c r="M132" s="276">
        <v>0.81820999999999999</v>
      </c>
    </row>
    <row r="133" spans="1:13">
      <c r="A133" s="267">
        <v>123</v>
      </c>
      <c r="B133" s="276" t="s">
        <v>90</v>
      </c>
      <c r="C133" s="277">
        <v>12.8</v>
      </c>
      <c r="D133" s="278">
        <v>12.833333333333334</v>
      </c>
      <c r="E133" s="278">
        <v>12.716666666666669</v>
      </c>
      <c r="F133" s="278">
        <v>12.633333333333335</v>
      </c>
      <c r="G133" s="278">
        <v>12.516666666666669</v>
      </c>
      <c r="H133" s="278">
        <v>12.916666666666668</v>
      </c>
      <c r="I133" s="278">
        <v>13.033333333333331</v>
      </c>
      <c r="J133" s="278">
        <v>13.116666666666667</v>
      </c>
      <c r="K133" s="276">
        <v>12.95</v>
      </c>
      <c r="L133" s="276">
        <v>12.75</v>
      </c>
      <c r="M133" s="276">
        <v>81.691230000000004</v>
      </c>
    </row>
    <row r="134" spans="1:13">
      <c r="A134" s="267">
        <v>124</v>
      </c>
      <c r="B134" s="276" t="s">
        <v>91</v>
      </c>
      <c r="C134" s="277">
        <v>3803.05</v>
      </c>
      <c r="D134" s="278">
        <v>3832.6833333333329</v>
      </c>
      <c r="E134" s="278">
        <v>3761.3666666666659</v>
      </c>
      <c r="F134" s="278">
        <v>3719.6833333333329</v>
      </c>
      <c r="G134" s="278">
        <v>3648.3666666666659</v>
      </c>
      <c r="H134" s="278">
        <v>3874.3666666666659</v>
      </c>
      <c r="I134" s="278">
        <v>3945.6833333333325</v>
      </c>
      <c r="J134" s="278">
        <v>3987.3666666666659</v>
      </c>
      <c r="K134" s="276">
        <v>3904</v>
      </c>
      <c r="L134" s="276">
        <v>3791</v>
      </c>
      <c r="M134" s="276">
        <v>7.3122499999999997</v>
      </c>
    </row>
    <row r="135" spans="1:13">
      <c r="A135" s="267">
        <v>125</v>
      </c>
      <c r="B135" s="276" t="s">
        <v>357</v>
      </c>
      <c r="C135" s="277">
        <v>15652.7</v>
      </c>
      <c r="D135" s="278">
        <v>15480.716666666667</v>
      </c>
      <c r="E135" s="278">
        <v>15011.433333333334</v>
      </c>
      <c r="F135" s="278">
        <v>14370.166666666668</v>
      </c>
      <c r="G135" s="278">
        <v>13900.883333333335</v>
      </c>
      <c r="H135" s="278">
        <v>16121.983333333334</v>
      </c>
      <c r="I135" s="278">
        <v>16591.266666666666</v>
      </c>
      <c r="J135" s="278">
        <v>17232.533333333333</v>
      </c>
      <c r="K135" s="276">
        <v>15950</v>
      </c>
      <c r="L135" s="276">
        <v>14839.45</v>
      </c>
      <c r="M135" s="276">
        <v>1.0455000000000001</v>
      </c>
    </row>
    <row r="136" spans="1:13">
      <c r="A136" s="267">
        <v>126</v>
      </c>
      <c r="B136" s="276" t="s">
        <v>93</v>
      </c>
      <c r="C136" s="277">
        <v>245.4</v>
      </c>
      <c r="D136" s="278">
        <v>245.76666666666668</v>
      </c>
      <c r="E136" s="278">
        <v>242.23333333333335</v>
      </c>
      <c r="F136" s="278">
        <v>239.06666666666666</v>
      </c>
      <c r="G136" s="278">
        <v>235.53333333333333</v>
      </c>
      <c r="H136" s="278">
        <v>248.93333333333337</v>
      </c>
      <c r="I136" s="278">
        <v>252.46666666666673</v>
      </c>
      <c r="J136" s="278">
        <v>255.63333333333338</v>
      </c>
      <c r="K136" s="276">
        <v>249.3</v>
      </c>
      <c r="L136" s="276">
        <v>242.6</v>
      </c>
      <c r="M136" s="276">
        <v>161.59966</v>
      </c>
    </row>
    <row r="137" spans="1:13">
      <c r="A137" s="267">
        <v>127</v>
      </c>
      <c r="B137" s="276" t="s">
        <v>231</v>
      </c>
      <c r="C137" s="277">
        <v>2921.45</v>
      </c>
      <c r="D137" s="278">
        <v>2936.4833333333336</v>
      </c>
      <c r="E137" s="278">
        <v>2864.9666666666672</v>
      </c>
      <c r="F137" s="278">
        <v>2808.4833333333336</v>
      </c>
      <c r="G137" s="278">
        <v>2736.9666666666672</v>
      </c>
      <c r="H137" s="278">
        <v>2992.9666666666672</v>
      </c>
      <c r="I137" s="278">
        <v>3064.4833333333336</v>
      </c>
      <c r="J137" s="278">
        <v>3120.9666666666672</v>
      </c>
      <c r="K137" s="276">
        <v>3008</v>
      </c>
      <c r="L137" s="276">
        <v>2880</v>
      </c>
      <c r="M137" s="276">
        <v>8.7226099999999995</v>
      </c>
    </row>
    <row r="138" spans="1:13">
      <c r="A138" s="267">
        <v>128</v>
      </c>
      <c r="B138" s="276" t="s">
        <v>94</v>
      </c>
      <c r="C138" s="277">
        <v>5270.9</v>
      </c>
      <c r="D138" s="278">
        <v>5282.9666666666662</v>
      </c>
      <c r="E138" s="278">
        <v>5240.9333333333325</v>
      </c>
      <c r="F138" s="278">
        <v>5210.9666666666662</v>
      </c>
      <c r="G138" s="278">
        <v>5168.9333333333325</v>
      </c>
      <c r="H138" s="278">
        <v>5312.9333333333325</v>
      </c>
      <c r="I138" s="278">
        <v>5354.9666666666672</v>
      </c>
      <c r="J138" s="278">
        <v>5384.9333333333325</v>
      </c>
      <c r="K138" s="276">
        <v>5325</v>
      </c>
      <c r="L138" s="276">
        <v>5253</v>
      </c>
      <c r="M138" s="276">
        <v>6.5329300000000003</v>
      </c>
    </row>
    <row r="139" spans="1:13">
      <c r="A139" s="267">
        <v>129</v>
      </c>
      <c r="B139" s="276" t="s">
        <v>1263</v>
      </c>
      <c r="C139" s="277">
        <v>901.35</v>
      </c>
      <c r="D139" s="278">
        <v>906.26666666666677</v>
      </c>
      <c r="E139" s="278">
        <v>890.58333333333348</v>
      </c>
      <c r="F139" s="278">
        <v>879.81666666666672</v>
      </c>
      <c r="G139" s="278">
        <v>864.13333333333344</v>
      </c>
      <c r="H139" s="278">
        <v>917.03333333333353</v>
      </c>
      <c r="I139" s="278">
        <v>932.7166666666667</v>
      </c>
      <c r="J139" s="278">
        <v>943.48333333333358</v>
      </c>
      <c r="K139" s="276">
        <v>921.95</v>
      </c>
      <c r="L139" s="276">
        <v>895.5</v>
      </c>
      <c r="M139" s="276">
        <v>1.0986800000000001</v>
      </c>
    </row>
    <row r="140" spans="1:13">
      <c r="A140" s="267">
        <v>130</v>
      </c>
      <c r="B140" s="276" t="s">
        <v>239</v>
      </c>
      <c r="C140" s="277">
        <v>70.55</v>
      </c>
      <c r="D140" s="278">
        <v>70.883333333333326</v>
      </c>
      <c r="E140" s="278">
        <v>69.866666666666646</v>
      </c>
      <c r="F140" s="278">
        <v>69.183333333333323</v>
      </c>
      <c r="G140" s="278">
        <v>68.166666666666643</v>
      </c>
      <c r="H140" s="278">
        <v>71.566666666666649</v>
      </c>
      <c r="I140" s="278">
        <v>72.583333333333329</v>
      </c>
      <c r="J140" s="278">
        <v>73.266666666666652</v>
      </c>
      <c r="K140" s="276">
        <v>71.900000000000006</v>
      </c>
      <c r="L140" s="276">
        <v>70.2</v>
      </c>
      <c r="M140" s="276">
        <v>10.53304</v>
      </c>
    </row>
    <row r="141" spans="1:13">
      <c r="A141" s="267">
        <v>131</v>
      </c>
      <c r="B141" s="276" t="s">
        <v>95</v>
      </c>
      <c r="C141" s="277">
        <v>2649.8</v>
      </c>
      <c r="D141" s="278">
        <v>2668.7333333333336</v>
      </c>
      <c r="E141" s="278">
        <v>2621.8166666666671</v>
      </c>
      <c r="F141" s="278">
        <v>2593.8333333333335</v>
      </c>
      <c r="G141" s="278">
        <v>2546.916666666667</v>
      </c>
      <c r="H141" s="278">
        <v>2696.7166666666672</v>
      </c>
      <c r="I141" s="278">
        <v>2743.6333333333332</v>
      </c>
      <c r="J141" s="278">
        <v>2771.6166666666672</v>
      </c>
      <c r="K141" s="276">
        <v>2715.65</v>
      </c>
      <c r="L141" s="276">
        <v>2640.75</v>
      </c>
      <c r="M141" s="276">
        <v>12.505280000000001</v>
      </c>
    </row>
    <row r="142" spans="1:13">
      <c r="A142" s="267">
        <v>132</v>
      </c>
      <c r="B142" s="276" t="s">
        <v>359</v>
      </c>
      <c r="C142" s="277">
        <v>331.65</v>
      </c>
      <c r="D142" s="278">
        <v>333.83333333333331</v>
      </c>
      <c r="E142" s="278">
        <v>327.81666666666661</v>
      </c>
      <c r="F142" s="278">
        <v>323.98333333333329</v>
      </c>
      <c r="G142" s="278">
        <v>317.96666666666658</v>
      </c>
      <c r="H142" s="278">
        <v>337.66666666666663</v>
      </c>
      <c r="I142" s="278">
        <v>343.68333333333339</v>
      </c>
      <c r="J142" s="278">
        <v>347.51666666666665</v>
      </c>
      <c r="K142" s="276">
        <v>339.85</v>
      </c>
      <c r="L142" s="276">
        <v>330</v>
      </c>
      <c r="M142" s="276">
        <v>2.9574799999999999</v>
      </c>
    </row>
    <row r="143" spans="1:13">
      <c r="A143" s="267">
        <v>133</v>
      </c>
      <c r="B143" s="276" t="s">
        <v>360</v>
      </c>
      <c r="C143" s="277">
        <v>97.55</v>
      </c>
      <c r="D143" s="278">
        <v>97.433333333333323</v>
      </c>
      <c r="E143" s="278">
        <v>96.266666666666652</v>
      </c>
      <c r="F143" s="278">
        <v>94.983333333333334</v>
      </c>
      <c r="G143" s="278">
        <v>93.816666666666663</v>
      </c>
      <c r="H143" s="278">
        <v>98.71666666666664</v>
      </c>
      <c r="I143" s="278">
        <v>99.883333333333297</v>
      </c>
      <c r="J143" s="278">
        <v>101.16666666666663</v>
      </c>
      <c r="K143" s="276">
        <v>98.6</v>
      </c>
      <c r="L143" s="276">
        <v>96.15</v>
      </c>
      <c r="M143" s="276">
        <v>7.7722499999999997</v>
      </c>
    </row>
    <row r="144" spans="1:13">
      <c r="A144" s="267">
        <v>134</v>
      </c>
      <c r="B144" s="276" t="s">
        <v>361</v>
      </c>
      <c r="C144" s="277">
        <v>159.25</v>
      </c>
      <c r="D144" s="278">
        <v>158.35</v>
      </c>
      <c r="E144" s="278">
        <v>156</v>
      </c>
      <c r="F144" s="278">
        <v>152.75</v>
      </c>
      <c r="G144" s="278">
        <v>150.4</v>
      </c>
      <c r="H144" s="278">
        <v>161.6</v>
      </c>
      <c r="I144" s="278">
        <v>163.94999999999996</v>
      </c>
      <c r="J144" s="278">
        <v>167.2</v>
      </c>
      <c r="K144" s="276">
        <v>160.69999999999999</v>
      </c>
      <c r="L144" s="276">
        <v>155.1</v>
      </c>
      <c r="M144" s="276">
        <v>2.04962</v>
      </c>
    </row>
    <row r="145" spans="1:13">
      <c r="A145" s="267">
        <v>135</v>
      </c>
      <c r="B145" s="276" t="s">
        <v>240</v>
      </c>
      <c r="C145" s="277">
        <v>451.55</v>
      </c>
      <c r="D145" s="278">
        <v>452.95</v>
      </c>
      <c r="E145" s="278">
        <v>443.5</v>
      </c>
      <c r="F145" s="278">
        <v>435.45</v>
      </c>
      <c r="G145" s="278">
        <v>426</v>
      </c>
      <c r="H145" s="278">
        <v>461</v>
      </c>
      <c r="I145" s="278">
        <v>470.44999999999993</v>
      </c>
      <c r="J145" s="278">
        <v>478.5</v>
      </c>
      <c r="K145" s="276">
        <v>462.4</v>
      </c>
      <c r="L145" s="276">
        <v>444.9</v>
      </c>
      <c r="M145" s="276">
        <v>14.359819999999999</v>
      </c>
    </row>
    <row r="146" spans="1:13">
      <c r="A146" s="267">
        <v>136</v>
      </c>
      <c r="B146" s="276" t="s">
        <v>241</v>
      </c>
      <c r="C146" s="277">
        <v>1443.4</v>
      </c>
      <c r="D146" s="278">
        <v>1441.75</v>
      </c>
      <c r="E146" s="278">
        <v>1418.5</v>
      </c>
      <c r="F146" s="278">
        <v>1393.6</v>
      </c>
      <c r="G146" s="278">
        <v>1370.35</v>
      </c>
      <c r="H146" s="278">
        <v>1466.65</v>
      </c>
      <c r="I146" s="278">
        <v>1489.9</v>
      </c>
      <c r="J146" s="278">
        <v>1514.8000000000002</v>
      </c>
      <c r="K146" s="276">
        <v>1465</v>
      </c>
      <c r="L146" s="276">
        <v>1416.85</v>
      </c>
      <c r="M146" s="276">
        <v>2.3520099999999999</v>
      </c>
    </row>
    <row r="147" spans="1:13">
      <c r="A147" s="267">
        <v>137</v>
      </c>
      <c r="B147" s="276" t="s">
        <v>242</v>
      </c>
      <c r="C147" s="277">
        <v>78.8</v>
      </c>
      <c r="D147" s="278">
        <v>78.583333333333329</v>
      </c>
      <c r="E147" s="278">
        <v>77.966666666666654</v>
      </c>
      <c r="F147" s="278">
        <v>77.133333333333326</v>
      </c>
      <c r="G147" s="278">
        <v>76.516666666666652</v>
      </c>
      <c r="H147" s="278">
        <v>79.416666666666657</v>
      </c>
      <c r="I147" s="278">
        <v>80.033333333333331</v>
      </c>
      <c r="J147" s="278">
        <v>80.86666666666666</v>
      </c>
      <c r="K147" s="276">
        <v>79.2</v>
      </c>
      <c r="L147" s="276">
        <v>77.75</v>
      </c>
      <c r="M147" s="276">
        <v>24.915939999999999</v>
      </c>
    </row>
    <row r="148" spans="1:13">
      <c r="A148" s="267">
        <v>138</v>
      </c>
      <c r="B148" s="276" t="s">
        <v>96</v>
      </c>
      <c r="C148" s="277">
        <v>73.150000000000006</v>
      </c>
      <c r="D148" s="278">
        <v>71.966666666666669</v>
      </c>
      <c r="E148" s="278">
        <v>69.033333333333331</v>
      </c>
      <c r="F148" s="278">
        <v>64.916666666666657</v>
      </c>
      <c r="G148" s="278">
        <v>61.98333333333332</v>
      </c>
      <c r="H148" s="278">
        <v>76.083333333333343</v>
      </c>
      <c r="I148" s="278">
        <v>79.01666666666668</v>
      </c>
      <c r="J148" s="278">
        <v>83.133333333333354</v>
      </c>
      <c r="K148" s="276">
        <v>74.900000000000006</v>
      </c>
      <c r="L148" s="276">
        <v>67.849999999999994</v>
      </c>
      <c r="M148" s="276">
        <v>89.99727</v>
      </c>
    </row>
    <row r="149" spans="1:13">
      <c r="A149" s="267">
        <v>139</v>
      </c>
      <c r="B149" s="276" t="s">
        <v>362</v>
      </c>
      <c r="C149" s="277">
        <v>612.5</v>
      </c>
      <c r="D149" s="278">
        <v>608.86666666666667</v>
      </c>
      <c r="E149" s="278">
        <v>602.73333333333335</v>
      </c>
      <c r="F149" s="278">
        <v>592.9666666666667</v>
      </c>
      <c r="G149" s="278">
        <v>586.83333333333337</v>
      </c>
      <c r="H149" s="278">
        <v>618.63333333333333</v>
      </c>
      <c r="I149" s="278">
        <v>624.76666666666677</v>
      </c>
      <c r="J149" s="278">
        <v>634.5333333333333</v>
      </c>
      <c r="K149" s="276">
        <v>615</v>
      </c>
      <c r="L149" s="276">
        <v>599.1</v>
      </c>
      <c r="M149" s="276">
        <v>2.2576399999999999</v>
      </c>
    </row>
    <row r="150" spans="1:13">
      <c r="A150" s="267">
        <v>140</v>
      </c>
      <c r="B150" s="276" t="s">
        <v>1297</v>
      </c>
      <c r="C150" s="277">
        <v>1831.45</v>
      </c>
      <c r="D150" s="278">
        <v>1860.7666666666667</v>
      </c>
      <c r="E150" s="278">
        <v>1791.6833333333334</v>
      </c>
      <c r="F150" s="278">
        <v>1751.9166666666667</v>
      </c>
      <c r="G150" s="278">
        <v>1682.8333333333335</v>
      </c>
      <c r="H150" s="278">
        <v>1900.5333333333333</v>
      </c>
      <c r="I150" s="278">
        <v>1969.6166666666668</v>
      </c>
      <c r="J150" s="278">
        <v>2009.3833333333332</v>
      </c>
      <c r="K150" s="276">
        <v>1929.85</v>
      </c>
      <c r="L150" s="276">
        <v>1821</v>
      </c>
      <c r="M150" s="276">
        <v>0.11436</v>
      </c>
    </row>
    <row r="151" spans="1:13">
      <c r="A151" s="267">
        <v>141</v>
      </c>
      <c r="B151" s="276" t="s">
        <v>97</v>
      </c>
      <c r="C151" s="277">
        <v>1317.1</v>
      </c>
      <c r="D151" s="278">
        <v>1316.7833333333335</v>
      </c>
      <c r="E151" s="278">
        <v>1303.866666666667</v>
      </c>
      <c r="F151" s="278">
        <v>1290.6333333333334</v>
      </c>
      <c r="G151" s="278">
        <v>1277.7166666666669</v>
      </c>
      <c r="H151" s="278">
        <v>1330.0166666666671</v>
      </c>
      <c r="I151" s="278">
        <v>1342.9333333333336</v>
      </c>
      <c r="J151" s="278">
        <v>1356.1666666666672</v>
      </c>
      <c r="K151" s="276">
        <v>1329.7</v>
      </c>
      <c r="L151" s="276">
        <v>1303.55</v>
      </c>
      <c r="M151" s="276">
        <v>22.306650000000001</v>
      </c>
    </row>
    <row r="152" spans="1:13">
      <c r="A152" s="267">
        <v>143</v>
      </c>
      <c r="B152" s="276" t="s">
        <v>98</v>
      </c>
      <c r="C152" s="277">
        <v>197.05</v>
      </c>
      <c r="D152" s="278">
        <v>197.28333333333333</v>
      </c>
      <c r="E152" s="278">
        <v>194.56666666666666</v>
      </c>
      <c r="F152" s="278">
        <v>192.08333333333334</v>
      </c>
      <c r="G152" s="278">
        <v>189.36666666666667</v>
      </c>
      <c r="H152" s="278">
        <v>199.76666666666665</v>
      </c>
      <c r="I152" s="278">
        <v>202.48333333333329</v>
      </c>
      <c r="J152" s="278">
        <v>204.96666666666664</v>
      </c>
      <c r="K152" s="276">
        <v>200</v>
      </c>
      <c r="L152" s="276">
        <v>194.8</v>
      </c>
      <c r="M152" s="276">
        <v>62.141080000000002</v>
      </c>
    </row>
    <row r="153" spans="1:13">
      <c r="A153" s="267">
        <v>144</v>
      </c>
      <c r="B153" s="276" t="s">
        <v>243</v>
      </c>
      <c r="C153" s="277">
        <v>8.1999999999999993</v>
      </c>
      <c r="D153" s="278">
        <v>8.2666666666666675</v>
      </c>
      <c r="E153" s="278">
        <v>8.1333333333333346</v>
      </c>
      <c r="F153" s="278">
        <v>8.0666666666666664</v>
      </c>
      <c r="G153" s="278">
        <v>7.9333333333333336</v>
      </c>
      <c r="H153" s="278">
        <v>8.3333333333333357</v>
      </c>
      <c r="I153" s="278">
        <v>8.4666666666666686</v>
      </c>
      <c r="J153" s="278">
        <v>8.5333333333333368</v>
      </c>
      <c r="K153" s="276">
        <v>8.4</v>
      </c>
      <c r="L153" s="276">
        <v>8.1999999999999993</v>
      </c>
      <c r="M153" s="276">
        <v>49.203940000000003</v>
      </c>
    </row>
    <row r="154" spans="1:13">
      <c r="A154" s="267">
        <v>145</v>
      </c>
      <c r="B154" s="276" t="s">
        <v>364</v>
      </c>
      <c r="C154" s="277">
        <v>329.75</v>
      </c>
      <c r="D154" s="278">
        <v>330.8</v>
      </c>
      <c r="E154" s="278">
        <v>327.15000000000003</v>
      </c>
      <c r="F154" s="278">
        <v>324.55</v>
      </c>
      <c r="G154" s="278">
        <v>320.90000000000003</v>
      </c>
      <c r="H154" s="278">
        <v>333.40000000000003</v>
      </c>
      <c r="I154" s="278">
        <v>337.05</v>
      </c>
      <c r="J154" s="278">
        <v>339.65000000000003</v>
      </c>
      <c r="K154" s="276">
        <v>334.45</v>
      </c>
      <c r="L154" s="276">
        <v>328.2</v>
      </c>
      <c r="M154" s="276">
        <v>0.79012000000000004</v>
      </c>
    </row>
    <row r="155" spans="1:13">
      <c r="A155" s="267">
        <v>146</v>
      </c>
      <c r="B155" s="276" t="s">
        <v>99</v>
      </c>
      <c r="C155" s="277">
        <v>75.650000000000006</v>
      </c>
      <c r="D155" s="278">
        <v>75.13333333333334</v>
      </c>
      <c r="E155" s="278">
        <v>73.76666666666668</v>
      </c>
      <c r="F155" s="278">
        <v>71.88333333333334</v>
      </c>
      <c r="G155" s="278">
        <v>70.51666666666668</v>
      </c>
      <c r="H155" s="278">
        <v>77.01666666666668</v>
      </c>
      <c r="I155" s="278">
        <v>78.383333333333326</v>
      </c>
      <c r="J155" s="278">
        <v>80.26666666666668</v>
      </c>
      <c r="K155" s="276">
        <v>76.5</v>
      </c>
      <c r="L155" s="276">
        <v>73.25</v>
      </c>
      <c r="M155" s="276">
        <v>513.30375000000004</v>
      </c>
    </row>
    <row r="156" spans="1:13">
      <c r="A156" s="267">
        <v>147</v>
      </c>
      <c r="B156" s="276" t="s">
        <v>367</v>
      </c>
      <c r="C156" s="277">
        <v>401.3</v>
      </c>
      <c r="D156" s="278">
        <v>394.09999999999997</v>
      </c>
      <c r="E156" s="278">
        <v>379.19999999999993</v>
      </c>
      <c r="F156" s="278">
        <v>357.09999999999997</v>
      </c>
      <c r="G156" s="278">
        <v>342.19999999999993</v>
      </c>
      <c r="H156" s="278">
        <v>416.19999999999993</v>
      </c>
      <c r="I156" s="278">
        <v>431.09999999999991</v>
      </c>
      <c r="J156" s="278">
        <v>453.19999999999993</v>
      </c>
      <c r="K156" s="276">
        <v>409</v>
      </c>
      <c r="L156" s="276">
        <v>372</v>
      </c>
      <c r="M156" s="276">
        <v>16.62988</v>
      </c>
    </row>
    <row r="157" spans="1:13">
      <c r="A157" s="267">
        <v>148</v>
      </c>
      <c r="B157" s="276" t="s">
        <v>366</v>
      </c>
      <c r="C157" s="277">
        <v>2561.85</v>
      </c>
      <c r="D157" s="278">
        <v>2567.2833333333333</v>
      </c>
      <c r="E157" s="278">
        <v>2535.5666666666666</v>
      </c>
      <c r="F157" s="278">
        <v>2509.2833333333333</v>
      </c>
      <c r="G157" s="278">
        <v>2477.5666666666666</v>
      </c>
      <c r="H157" s="278">
        <v>2593.5666666666666</v>
      </c>
      <c r="I157" s="278">
        <v>2625.2833333333328</v>
      </c>
      <c r="J157" s="278">
        <v>2651.5666666666666</v>
      </c>
      <c r="K157" s="276">
        <v>2599</v>
      </c>
      <c r="L157" s="276">
        <v>2541</v>
      </c>
      <c r="M157" s="276">
        <v>0.55954999999999999</v>
      </c>
    </row>
    <row r="158" spans="1:13">
      <c r="A158" s="267">
        <v>149</v>
      </c>
      <c r="B158" s="276" t="s">
        <v>368</v>
      </c>
      <c r="C158" s="277">
        <v>651.1</v>
      </c>
      <c r="D158" s="278">
        <v>652.1</v>
      </c>
      <c r="E158" s="278">
        <v>646.70000000000005</v>
      </c>
      <c r="F158" s="278">
        <v>642.30000000000007</v>
      </c>
      <c r="G158" s="278">
        <v>636.90000000000009</v>
      </c>
      <c r="H158" s="278">
        <v>656.5</v>
      </c>
      <c r="I158" s="278">
        <v>661.89999999999986</v>
      </c>
      <c r="J158" s="278">
        <v>666.3</v>
      </c>
      <c r="K158" s="276">
        <v>657.5</v>
      </c>
      <c r="L158" s="276">
        <v>647.70000000000005</v>
      </c>
      <c r="M158" s="276">
        <v>0.47137000000000001</v>
      </c>
    </row>
    <row r="159" spans="1:13">
      <c r="A159" s="267">
        <v>150</v>
      </c>
      <c r="B159" s="276" t="s">
        <v>2940</v>
      </c>
      <c r="C159" s="277">
        <v>621.35</v>
      </c>
      <c r="D159" s="278">
        <v>628.7833333333333</v>
      </c>
      <c r="E159" s="278">
        <v>608.56666666666661</v>
      </c>
      <c r="F159" s="278">
        <v>595.7833333333333</v>
      </c>
      <c r="G159" s="278">
        <v>575.56666666666661</v>
      </c>
      <c r="H159" s="278">
        <v>641.56666666666661</v>
      </c>
      <c r="I159" s="278">
        <v>661.7833333333333</v>
      </c>
      <c r="J159" s="278">
        <v>674.56666666666661</v>
      </c>
      <c r="K159" s="276">
        <v>649</v>
      </c>
      <c r="L159" s="276">
        <v>616</v>
      </c>
      <c r="M159" s="276">
        <v>0.90971999999999997</v>
      </c>
    </row>
    <row r="160" spans="1:13">
      <c r="A160" s="267">
        <v>151</v>
      </c>
      <c r="B160" s="276" t="s">
        <v>370</v>
      </c>
      <c r="C160" s="277">
        <v>163.9</v>
      </c>
      <c r="D160" s="278">
        <v>163.66666666666666</v>
      </c>
      <c r="E160" s="278">
        <v>160.83333333333331</v>
      </c>
      <c r="F160" s="278">
        <v>157.76666666666665</v>
      </c>
      <c r="G160" s="278">
        <v>154.93333333333331</v>
      </c>
      <c r="H160" s="278">
        <v>166.73333333333332</v>
      </c>
      <c r="I160" s="278">
        <v>169.56666666666663</v>
      </c>
      <c r="J160" s="278">
        <v>172.63333333333333</v>
      </c>
      <c r="K160" s="276">
        <v>166.5</v>
      </c>
      <c r="L160" s="276">
        <v>160.6</v>
      </c>
      <c r="M160" s="276">
        <v>36.459319999999998</v>
      </c>
    </row>
    <row r="161" spans="1:13">
      <c r="A161" s="267">
        <v>152</v>
      </c>
      <c r="B161" s="276" t="s">
        <v>244</v>
      </c>
      <c r="C161" s="277">
        <v>75.25</v>
      </c>
      <c r="D161" s="278">
        <v>75.649999999999991</v>
      </c>
      <c r="E161" s="278">
        <v>74.699999999999989</v>
      </c>
      <c r="F161" s="278">
        <v>74.149999999999991</v>
      </c>
      <c r="G161" s="278">
        <v>73.199999999999989</v>
      </c>
      <c r="H161" s="278">
        <v>76.199999999999989</v>
      </c>
      <c r="I161" s="278">
        <v>77.150000000000006</v>
      </c>
      <c r="J161" s="278">
        <v>77.699999999999989</v>
      </c>
      <c r="K161" s="276">
        <v>76.599999999999994</v>
      </c>
      <c r="L161" s="276">
        <v>75.099999999999994</v>
      </c>
      <c r="M161" s="276">
        <v>15.905290000000001</v>
      </c>
    </row>
    <row r="162" spans="1:13">
      <c r="A162" s="267">
        <v>153</v>
      </c>
      <c r="B162" s="276" t="s">
        <v>369</v>
      </c>
      <c r="C162" s="277">
        <v>99.8</v>
      </c>
      <c r="D162" s="278">
        <v>100.96666666666665</v>
      </c>
      <c r="E162" s="278">
        <v>98.033333333333303</v>
      </c>
      <c r="F162" s="278">
        <v>96.266666666666652</v>
      </c>
      <c r="G162" s="278">
        <v>93.3333333333333</v>
      </c>
      <c r="H162" s="278">
        <v>102.73333333333331</v>
      </c>
      <c r="I162" s="278">
        <v>105.66666666666667</v>
      </c>
      <c r="J162" s="278">
        <v>107.43333333333331</v>
      </c>
      <c r="K162" s="276">
        <v>103.9</v>
      </c>
      <c r="L162" s="276">
        <v>99.2</v>
      </c>
      <c r="M162" s="276">
        <v>28.647179999999999</v>
      </c>
    </row>
    <row r="163" spans="1:13">
      <c r="A163" s="267">
        <v>154</v>
      </c>
      <c r="B163" s="276" t="s">
        <v>100</v>
      </c>
      <c r="C163" s="277">
        <v>133.44999999999999</v>
      </c>
      <c r="D163" s="278">
        <v>133.85</v>
      </c>
      <c r="E163" s="278">
        <v>131.89999999999998</v>
      </c>
      <c r="F163" s="278">
        <v>130.35</v>
      </c>
      <c r="G163" s="278">
        <v>128.39999999999998</v>
      </c>
      <c r="H163" s="278">
        <v>135.39999999999998</v>
      </c>
      <c r="I163" s="278">
        <v>137.34999999999997</v>
      </c>
      <c r="J163" s="278">
        <v>138.89999999999998</v>
      </c>
      <c r="K163" s="276">
        <v>135.80000000000001</v>
      </c>
      <c r="L163" s="276">
        <v>132.30000000000001</v>
      </c>
      <c r="M163" s="276">
        <v>180.38619</v>
      </c>
    </row>
    <row r="164" spans="1:13">
      <c r="A164" s="267">
        <v>155</v>
      </c>
      <c r="B164" s="276" t="s">
        <v>375</v>
      </c>
      <c r="C164" s="277">
        <v>2271.9499999999998</v>
      </c>
      <c r="D164" s="278">
        <v>2253.4</v>
      </c>
      <c r="E164" s="278">
        <v>2221.8000000000002</v>
      </c>
      <c r="F164" s="278">
        <v>2171.65</v>
      </c>
      <c r="G164" s="278">
        <v>2140.0500000000002</v>
      </c>
      <c r="H164" s="278">
        <v>2303.5500000000002</v>
      </c>
      <c r="I164" s="278">
        <v>2335.1499999999996</v>
      </c>
      <c r="J164" s="278">
        <v>2385.3000000000002</v>
      </c>
      <c r="K164" s="276">
        <v>2285</v>
      </c>
      <c r="L164" s="276">
        <v>2203.25</v>
      </c>
      <c r="M164" s="276">
        <v>0.61531999999999998</v>
      </c>
    </row>
    <row r="165" spans="1:13">
      <c r="A165" s="267">
        <v>156</v>
      </c>
      <c r="B165" s="276" t="s">
        <v>376</v>
      </c>
      <c r="C165" s="277">
        <v>2282.6</v>
      </c>
      <c r="D165" s="278">
        <v>2287.1833333333334</v>
      </c>
      <c r="E165" s="278">
        <v>2252.9666666666667</v>
      </c>
      <c r="F165" s="278">
        <v>2223.3333333333335</v>
      </c>
      <c r="G165" s="278">
        <v>2189.1166666666668</v>
      </c>
      <c r="H165" s="278">
        <v>2316.8166666666666</v>
      </c>
      <c r="I165" s="278">
        <v>2351.0333333333338</v>
      </c>
      <c r="J165" s="278">
        <v>2380.6666666666665</v>
      </c>
      <c r="K165" s="276">
        <v>2321.4</v>
      </c>
      <c r="L165" s="276">
        <v>2257.5500000000002</v>
      </c>
      <c r="M165" s="276">
        <v>0.11448999999999999</v>
      </c>
    </row>
    <row r="166" spans="1:13">
      <c r="A166" s="267">
        <v>157</v>
      </c>
      <c r="B166" s="276" t="s">
        <v>372</v>
      </c>
      <c r="C166" s="277">
        <v>290.64999999999998</v>
      </c>
      <c r="D166" s="278">
        <v>291.2</v>
      </c>
      <c r="E166" s="278">
        <v>288.95</v>
      </c>
      <c r="F166" s="278">
        <v>287.25</v>
      </c>
      <c r="G166" s="278">
        <v>285</v>
      </c>
      <c r="H166" s="278">
        <v>292.89999999999998</v>
      </c>
      <c r="I166" s="278">
        <v>295.14999999999998</v>
      </c>
      <c r="J166" s="278">
        <v>296.84999999999997</v>
      </c>
      <c r="K166" s="276">
        <v>293.45</v>
      </c>
      <c r="L166" s="276">
        <v>289.5</v>
      </c>
      <c r="M166" s="276">
        <v>0.49675000000000002</v>
      </c>
    </row>
    <row r="167" spans="1:13">
      <c r="A167" s="267">
        <v>158</v>
      </c>
      <c r="B167" s="276" t="s">
        <v>382</v>
      </c>
      <c r="C167" s="277">
        <v>278.10000000000002</v>
      </c>
      <c r="D167" s="278">
        <v>278.84999999999997</v>
      </c>
      <c r="E167" s="278">
        <v>275.94999999999993</v>
      </c>
      <c r="F167" s="278">
        <v>273.79999999999995</v>
      </c>
      <c r="G167" s="278">
        <v>270.89999999999992</v>
      </c>
      <c r="H167" s="278">
        <v>280.99999999999994</v>
      </c>
      <c r="I167" s="278">
        <v>283.89999999999992</v>
      </c>
      <c r="J167" s="278">
        <v>286.04999999999995</v>
      </c>
      <c r="K167" s="276">
        <v>281.75</v>
      </c>
      <c r="L167" s="276">
        <v>276.7</v>
      </c>
      <c r="M167" s="276">
        <v>1.37645</v>
      </c>
    </row>
    <row r="168" spans="1:13">
      <c r="A168" s="267">
        <v>159</v>
      </c>
      <c r="B168" s="276" t="s">
        <v>373</v>
      </c>
      <c r="C168" s="277">
        <v>133.44999999999999</v>
      </c>
      <c r="D168" s="278">
        <v>133.04999999999998</v>
      </c>
      <c r="E168" s="278">
        <v>131.39999999999998</v>
      </c>
      <c r="F168" s="278">
        <v>129.35</v>
      </c>
      <c r="G168" s="278">
        <v>127.69999999999999</v>
      </c>
      <c r="H168" s="278">
        <v>135.09999999999997</v>
      </c>
      <c r="I168" s="278">
        <v>136.75</v>
      </c>
      <c r="J168" s="278">
        <v>138.79999999999995</v>
      </c>
      <c r="K168" s="276">
        <v>134.69999999999999</v>
      </c>
      <c r="L168" s="276">
        <v>131</v>
      </c>
      <c r="M168" s="276">
        <v>2.2934600000000001</v>
      </c>
    </row>
    <row r="169" spans="1:13">
      <c r="A169" s="267">
        <v>160</v>
      </c>
      <c r="B169" s="276" t="s">
        <v>374</v>
      </c>
      <c r="C169" s="277">
        <v>214.05</v>
      </c>
      <c r="D169" s="278">
        <v>215.33333333333334</v>
      </c>
      <c r="E169" s="278">
        <v>211.76666666666668</v>
      </c>
      <c r="F169" s="278">
        <v>209.48333333333335</v>
      </c>
      <c r="G169" s="278">
        <v>205.91666666666669</v>
      </c>
      <c r="H169" s="278">
        <v>217.61666666666667</v>
      </c>
      <c r="I169" s="278">
        <v>221.18333333333334</v>
      </c>
      <c r="J169" s="278">
        <v>223.46666666666667</v>
      </c>
      <c r="K169" s="276">
        <v>218.9</v>
      </c>
      <c r="L169" s="276">
        <v>213.05</v>
      </c>
      <c r="M169" s="276">
        <v>1.6438900000000001</v>
      </c>
    </row>
    <row r="170" spans="1:13">
      <c r="A170" s="267">
        <v>161</v>
      </c>
      <c r="B170" s="276" t="s">
        <v>245</v>
      </c>
      <c r="C170" s="277">
        <v>141.30000000000001</v>
      </c>
      <c r="D170" s="278">
        <v>141.41666666666666</v>
      </c>
      <c r="E170" s="278">
        <v>140.0333333333333</v>
      </c>
      <c r="F170" s="278">
        <v>138.76666666666665</v>
      </c>
      <c r="G170" s="278">
        <v>137.3833333333333</v>
      </c>
      <c r="H170" s="278">
        <v>142.68333333333331</v>
      </c>
      <c r="I170" s="278">
        <v>144.06666666666669</v>
      </c>
      <c r="J170" s="278">
        <v>145.33333333333331</v>
      </c>
      <c r="K170" s="276">
        <v>142.80000000000001</v>
      </c>
      <c r="L170" s="276">
        <v>140.15</v>
      </c>
      <c r="M170" s="276">
        <v>3.4600599999999999</v>
      </c>
    </row>
    <row r="171" spans="1:13">
      <c r="A171" s="267">
        <v>162</v>
      </c>
      <c r="B171" s="276" t="s">
        <v>378</v>
      </c>
      <c r="C171" s="277">
        <v>5894.6</v>
      </c>
      <c r="D171" s="278">
        <v>5872.2166666666672</v>
      </c>
      <c r="E171" s="278">
        <v>5834.4333333333343</v>
      </c>
      <c r="F171" s="278">
        <v>5774.2666666666673</v>
      </c>
      <c r="G171" s="278">
        <v>5736.4833333333345</v>
      </c>
      <c r="H171" s="278">
        <v>5932.3833333333341</v>
      </c>
      <c r="I171" s="278">
        <v>5970.166666666667</v>
      </c>
      <c r="J171" s="278">
        <v>6030.3333333333339</v>
      </c>
      <c r="K171" s="276">
        <v>5910</v>
      </c>
      <c r="L171" s="276">
        <v>5812.05</v>
      </c>
      <c r="M171" s="276">
        <v>8.7859999999999994E-2</v>
      </c>
    </row>
    <row r="172" spans="1:13">
      <c r="A172" s="267">
        <v>163</v>
      </c>
      <c r="B172" s="276" t="s">
        <v>379</v>
      </c>
      <c r="C172" s="277">
        <v>1599.75</v>
      </c>
      <c r="D172" s="278">
        <v>1603.3333333333333</v>
      </c>
      <c r="E172" s="278">
        <v>1586.6666666666665</v>
      </c>
      <c r="F172" s="278">
        <v>1573.5833333333333</v>
      </c>
      <c r="G172" s="278">
        <v>1556.9166666666665</v>
      </c>
      <c r="H172" s="278">
        <v>1616.4166666666665</v>
      </c>
      <c r="I172" s="278">
        <v>1633.083333333333</v>
      </c>
      <c r="J172" s="278">
        <v>1646.1666666666665</v>
      </c>
      <c r="K172" s="276">
        <v>1620</v>
      </c>
      <c r="L172" s="276">
        <v>1590.25</v>
      </c>
      <c r="M172" s="276">
        <v>0.54605000000000004</v>
      </c>
    </row>
    <row r="173" spans="1:13">
      <c r="A173" s="267">
        <v>164</v>
      </c>
      <c r="B173" s="276" t="s">
        <v>101</v>
      </c>
      <c r="C173" s="277">
        <v>514.35</v>
      </c>
      <c r="D173" s="278">
        <v>516.83333333333337</v>
      </c>
      <c r="E173" s="278">
        <v>509.66666666666674</v>
      </c>
      <c r="F173" s="278">
        <v>504.98333333333335</v>
      </c>
      <c r="G173" s="278">
        <v>497.81666666666672</v>
      </c>
      <c r="H173" s="278">
        <v>521.51666666666677</v>
      </c>
      <c r="I173" s="278">
        <v>528.68333333333351</v>
      </c>
      <c r="J173" s="278">
        <v>533.36666666666679</v>
      </c>
      <c r="K173" s="276">
        <v>524</v>
      </c>
      <c r="L173" s="276">
        <v>512.15</v>
      </c>
      <c r="M173" s="276">
        <v>20.247949999999999</v>
      </c>
    </row>
    <row r="174" spans="1:13">
      <c r="A174" s="267">
        <v>165</v>
      </c>
      <c r="B174" s="276" t="s">
        <v>387</v>
      </c>
      <c r="C174" s="277">
        <v>59.7</v>
      </c>
      <c r="D174" s="278">
        <v>59.966666666666661</v>
      </c>
      <c r="E174" s="278">
        <v>58.783333333333324</v>
      </c>
      <c r="F174" s="278">
        <v>57.86666666666666</v>
      </c>
      <c r="G174" s="278">
        <v>56.683333333333323</v>
      </c>
      <c r="H174" s="278">
        <v>60.883333333333326</v>
      </c>
      <c r="I174" s="278">
        <v>62.066666666666663</v>
      </c>
      <c r="J174" s="278">
        <v>62.983333333333327</v>
      </c>
      <c r="K174" s="276">
        <v>61.15</v>
      </c>
      <c r="L174" s="276">
        <v>59.05</v>
      </c>
      <c r="M174" s="276">
        <v>20.593340000000001</v>
      </c>
    </row>
    <row r="175" spans="1:13">
      <c r="A175" s="267">
        <v>166</v>
      </c>
      <c r="B175" s="276" t="s">
        <v>1396</v>
      </c>
      <c r="C175" s="277">
        <v>3794.15</v>
      </c>
      <c r="D175" s="278">
        <v>3830.3833333333332</v>
      </c>
      <c r="E175" s="278">
        <v>3723.7666666666664</v>
      </c>
      <c r="F175" s="278">
        <v>3653.3833333333332</v>
      </c>
      <c r="G175" s="278">
        <v>3546.7666666666664</v>
      </c>
      <c r="H175" s="278">
        <v>3900.7666666666664</v>
      </c>
      <c r="I175" s="278">
        <v>4007.3833333333332</v>
      </c>
      <c r="J175" s="278">
        <v>4077.7666666666664</v>
      </c>
      <c r="K175" s="276">
        <v>3937</v>
      </c>
      <c r="L175" s="276">
        <v>3760</v>
      </c>
      <c r="M175" s="276">
        <v>0.77286999999999995</v>
      </c>
    </row>
    <row r="176" spans="1:13">
      <c r="A176" s="267">
        <v>167</v>
      </c>
      <c r="B176" s="276" t="s">
        <v>103</v>
      </c>
      <c r="C176" s="277">
        <v>27.15</v>
      </c>
      <c r="D176" s="278">
        <v>27.216666666666669</v>
      </c>
      <c r="E176" s="278">
        <v>26.683333333333337</v>
      </c>
      <c r="F176" s="278">
        <v>26.216666666666669</v>
      </c>
      <c r="G176" s="278">
        <v>25.683333333333337</v>
      </c>
      <c r="H176" s="278">
        <v>27.683333333333337</v>
      </c>
      <c r="I176" s="278">
        <v>28.216666666666669</v>
      </c>
      <c r="J176" s="278">
        <v>28.683333333333337</v>
      </c>
      <c r="K176" s="276">
        <v>27.75</v>
      </c>
      <c r="L176" s="276">
        <v>26.75</v>
      </c>
      <c r="M176" s="276">
        <v>206.07639</v>
      </c>
    </row>
    <row r="177" spans="1:13">
      <c r="A177" s="267">
        <v>168</v>
      </c>
      <c r="B177" s="276" t="s">
        <v>388</v>
      </c>
      <c r="C177" s="277">
        <v>225.6</v>
      </c>
      <c r="D177" s="278">
        <v>226.78333333333333</v>
      </c>
      <c r="E177" s="278">
        <v>223.56666666666666</v>
      </c>
      <c r="F177" s="278">
        <v>221.53333333333333</v>
      </c>
      <c r="G177" s="278">
        <v>218.31666666666666</v>
      </c>
      <c r="H177" s="278">
        <v>228.81666666666666</v>
      </c>
      <c r="I177" s="278">
        <v>232.0333333333333</v>
      </c>
      <c r="J177" s="278">
        <v>234.06666666666666</v>
      </c>
      <c r="K177" s="276">
        <v>230</v>
      </c>
      <c r="L177" s="276">
        <v>224.75</v>
      </c>
      <c r="M177" s="276">
        <v>6.7911900000000003</v>
      </c>
    </row>
    <row r="178" spans="1:13">
      <c r="A178" s="267">
        <v>169</v>
      </c>
      <c r="B178" s="276" t="s">
        <v>380</v>
      </c>
      <c r="C178" s="277">
        <v>958.3</v>
      </c>
      <c r="D178" s="278">
        <v>963.1</v>
      </c>
      <c r="E178" s="278">
        <v>950.2</v>
      </c>
      <c r="F178" s="278">
        <v>942.1</v>
      </c>
      <c r="G178" s="278">
        <v>929.2</v>
      </c>
      <c r="H178" s="278">
        <v>971.2</v>
      </c>
      <c r="I178" s="278">
        <v>984.09999999999991</v>
      </c>
      <c r="J178" s="278">
        <v>992.2</v>
      </c>
      <c r="K178" s="276">
        <v>976</v>
      </c>
      <c r="L178" s="276">
        <v>955</v>
      </c>
      <c r="M178" s="276">
        <v>0.63432999999999995</v>
      </c>
    </row>
    <row r="179" spans="1:13">
      <c r="A179" s="267">
        <v>170</v>
      </c>
      <c r="B179" s="276" t="s">
        <v>246</v>
      </c>
      <c r="C179" s="277">
        <v>529.25</v>
      </c>
      <c r="D179" s="278">
        <v>534</v>
      </c>
      <c r="E179" s="278">
        <v>523</v>
      </c>
      <c r="F179" s="278">
        <v>516.75</v>
      </c>
      <c r="G179" s="278">
        <v>505.75</v>
      </c>
      <c r="H179" s="278">
        <v>540.25</v>
      </c>
      <c r="I179" s="278">
        <v>551.25</v>
      </c>
      <c r="J179" s="278">
        <v>557.5</v>
      </c>
      <c r="K179" s="276">
        <v>545</v>
      </c>
      <c r="L179" s="276">
        <v>527.75</v>
      </c>
      <c r="M179" s="276">
        <v>3.2574900000000002</v>
      </c>
    </row>
    <row r="180" spans="1:13">
      <c r="A180" s="267">
        <v>171</v>
      </c>
      <c r="B180" s="276" t="s">
        <v>104</v>
      </c>
      <c r="C180" s="277">
        <v>733.35</v>
      </c>
      <c r="D180" s="278">
        <v>739.25</v>
      </c>
      <c r="E180" s="278">
        <v>725.35</v>
      </c>
      <c r="F180" s="278">
        <v>717.35</v>
      </c>
      <c r="G180" s="278">
        <v>703.45</v>
      </c>
      <c r="H180" s="278">
        <v>747.25</v>
      </c>
      <c r="I180" s="278">
        <v>761.15000000000009</v>
      </c>
      <c r="J180" s="278">
        <v>769.15</v>
      </c>
      <c r="K180" s="276">
        <v>753.15</v>
      </c>
      <c r="L180" s="276">
        <v>731.25</v>
      </c>
      <c r="M180" s="276">
        <v>15.04697</v>
      </c>
    </row>
    <row r="181" spans="1:13">
      <c r="A181" s="267">
        <v>172</v>
      </c>
      <c r="B181" s="276" t="s">
        <v>247</v>
      </c>
      <c r="C181" s="277">
        <v>426.9</v>
      </c>
      <c r="D181" s="278">
        <v>425.16666666666669</v>
      </c>
      <c r="E181" s="278">
        <v>419.73333333333335</v>
      </c>
      <c r="F181" s="278">
        <v>412.56666666666666</v>
      </c>
      <c r="G181" s="278">
        <v>407.13333333333333</v>
      </c>
      <c r="H181" s="278">
        <v>432.33333333333337</v>
      </c>
      <c r="I181" s="278">
        <v>437.76666666666665</v>
      </c>
      <c r="J181" s="278">
        <v>444.93333333333339</v>
      </c>
      <c r="K181" s="276">
        <v>430.6</v>
      </c>
      <c r="L181" s="276">
        <v>418</v>
      </c>
      <c r="M181" s="276">
        <v>4.8360399999999997</v>
      </c>
    </row>
    <row r="182" spans="1:13">
      <c r="A182" s="267">
        <v>173</v>
      </c>
      <c r="B182" s="276" t="s">
        <v>248</v>
      </c>
      <c r="C182" s="277">
        <v>1452.8</v>
      </c>
      <c r="D182" s="278">
        <v>1472.95</v>
      </c>
      <c r="E182" s="278">
        <v>1418</v>
      </c>
      <c r="F182" s="278">
        <v>1383.2</v>
      </c>
      <c r="G182" s="278">
        <v>1328.25</v>
      </c>
      <c r="H182" s="278">
        <v>1507.75</v>
      </c>
      <c r="I182" s="278">
        <v>1562.7000000000003</v>
      </c>
      <c r="J182" s="278">
        <v>1597.5</v>
      </c>
      <c r="K182" s="276">
        <v>1527.9</v>
      </c>
      <c r="L182" s="276">
        <v>1438.15</v>
      </c>
      <c r="M182" s="276">
        <v>26.35116</v>
      </c>
    </row>
    <row r="183" spans="1:13">
      <c r="A183" s="267">
        <v>174</v>
      </c>
      <c r="B183" s="276" t="s">
        <v>389</v>
      </c>
      <c r="C183" s="277">
        <v>94.2</v>
      </c>
      <c r="D183" s="278">
        <v>93.95</v>
      </c>
      <c r="E183" s="278">
        <v>93</v>
      </c>
      <c r="F183" s="278">
        <v>91.8</v>
      </c>
      <c r="G183" s="278">
        <v>90.85</v>
      </c>
      <c r="H183" s="278">
        <v>95.15</v>
      </c>
      <c r="I183" s="278">
        <v>96.100000000000023</v>
      </c>
      <c r="J183" s="278">
        <v>97.300000000000011</v>
      </c>
      <c r="K183" s="276">
        <v>94.9</v>
      </c>
      <c r="L183" s="276">
        <v>92.75</v>
      </c>
      <c r="M183" s="276">
        <v>8.4663799999999991</v>
      </c>
    </row>
    <row r="184" spans="1:13">
      <c r="A184" s="267">
        <v>175</v>
      </c>
      <c r="B184" s="276" t="s">
        <v>381</v>
      </c>
      <c r="C184" s="277">
        <v>365.25</v>
      </c>
      <c r="D184" s="278">
        <v>366.23333333333335</v>
      </c>
      <c r="E184" s="278">
        <v>359.01666666666671</v>
      </c>
      <c r="F184" s="278">
        <v>352.78333333333336</v>
      </c>
      <c r="G184" s="278">
        <v>345.56666666666672</v>
      </c>
      <c r="H184" s="278">
        <v>372.4666666666667</v>
      </c>
      <c r="I184" s="278">
        <v>379.68333333333339</v>
      </c>
      <c r="J184" s="278">
        <v>385.91666666666669</v>
      </c>
      <c r="K184" s="276">
        <v>373.45</v>
      </c>
      <c r="L184" s="276">
        <v>360</v>
      </c>
      <c r="M184" s="276">
        <v>28.80264</v>
      </c>
    </row>
    <row r="185" spans="1:13">
      <c r="A185" s="267">
        <v>176</v>
      </c>
      <c r="B185" s="276" t="s">
        <v>249</v>
      </c>
      <c r="C185" s="277">
        <v>318.60000000000002</v>
      </c>
      <c r="D185" s="278">
        <v>317.56666666666666</v>
      </c>
      <c r="E185" s="278">
        <v>310.33333333333331</v>
      </c>
      <c r="F185" s="278">
        <v>302.06666666666666</v>
      </c>
      <c r="G185" s="278">
        <v>294.83333333333331</v>
      </c>
      <c r="H185" s="278">
        <v>325.83333333333331</v>
      </c>
      <c r="I185" s="278">
        <v>333.06666666666666</v>
      </c>
      <c r="J185" s="278">
        <v>341.33333333333331</v>
      </c>
      <c r="K185" s="276">
        <v>324.8</v>
      </c>
      <c r="L185" s="276">
        <v>309.3</v>
      </c>
      <c r="M185" s="276">
        <v>31.554189999999998</v>
      </c>
    </row>
    <row r="186" spans="1:13">
      <c r="A186" s="267">
        <v>177</v>
      </c>
      <c r="B186" s="276" t="s">
        <v>105</v>
      </c>
      <c r="C186" s="277">
        <v>993.85</v>
      </c>
      <c r="D186" s="278">
        <v>991.9</v>
      </c>
      <c r="E186" s="278">
        <v>979.15</v>
      </c>
      <c r="F186" s="278">
        <v>964.45</v>
      </c>
      <c r="G186" s="278">
        <v>951.7</v>
      </c>
      <c r="H186" s="278">
        <v>1006.5999999999999</v>
      </c>
      <c r="I186" s="278">
        <v>1019.3499999999999</v>
      </c>
      <c r="J186" s="278">
        <v>1034.0499999999997</v>
      </c>
      <c r="K186" s="276">
        <v>1004.65</v>
      </c>
      <c r="L186" s="276">
        <v>977.2</v>
      </c>
      <c r="M186" s="276">
        <v>18.889399999999998</v>
      </c>
    </row>
    <row r="187" spans="1:13">
      <c r="A187" s="267">
        <v>178</v>
      </c>
      <c r="B187" s="276" t="s">
        <v>383</v>
      </c>
      <c r="C187" s="277">
        <v>97.05</v>
      </c>
      <c r="D187" s="278">
        <v>97.616666666666674</v>
      </c>
      <c r="E187" s="278">
        <v>95.933333333333351</v>
      </c>
      <c r="F187" s="278">
        <v>94.816666666666677</v>
      </c>
      <c r="G187" s="278">
        <v>93.133333333333354</v>
      </c>
      <c r="H187" s="278">
        <v>98.733333333333348</v>
      </c>
      <c r="I187" s="278">
        <v>100.41666666666669</v>
      </c>
      <c r="J187" s="278">
        <v>101.53333333333335</v>
      </c>
      <c r="K187" s="276">
        <v>99.3</v>
      </c>
      <c r="L187" s="276">
        <v>96.5</v>
      </c>
      <c r="M187" s="276">
        <v>16.009519999999998</v>
      </c>
    </row>
    <row r="188" spans="1:13">
      <c r="A188" s="267">
        <v>179</v>
      </c>
      <c r="B188" s="276" t="s">
        <v>384</v>
      </c>
      <c r="C188" s="277">
        <v>751.25</v>
      </c>
      <c r="D188" s="278">
        <v>754.30000000000007</v>
      </c>
      <c r="E188" s="278">
        <v>733.60000000000014</v>
      </c>
      <c r="F188" s="278">
        <v>715.95</v>
      </c>
      <c r="G188" s="278">
        <v>695.25000000000011</v>
      </c>
      <c r="H188" s="278">
        <v>771.95000000000016</v>
      </c>
      <c r="I188" s="278">
        <v>792.6500000000002</v>
      </c>
      <c r="J188" s="278">
        <v>810.30000000000018</v>
      </c>
      <c r="K188" s="276">
        <v>775</v>
      </c>
      <c r="L188" s="276">
        <v>736.65</v>
      </c>
      <c r="M188" s="276">
        <v>0.83586000000000005</v>
      </c>
    </row>
    <row r="189" spans="1:13">
      <c r="A189" s="267">
        <v>180</v>
      </c>
      <c r="B189" s="276" t="s">
        <v>1439</v>
      </c>
      <c r="C189" s="277">
        <v>195.15</v>
      </c>
      <c r="D189" s="278">
        <v>195.98333333333335</v>
      </c>
      <c r="E189" s="278">
        <v>193.81666666666669</v>
      </c>
      <c r="F189" s="278">
        <v>192.48333333333335</v>
      </c>
      <c r="G189" s="278">
        <v>190.31666666666669</v>
      </c>
      <c r="H189" s="278">
        <v>197.31666666666669</v>
      </c>
      <c r="I189" s="278">
        <v>199.48333333333332</v>
      </c>
      <c r="J189" s="278">
        <v>200.81666666666669</v>
      </c>
      <c r="K189" s="276">
        <v>198.15</v>
      </c>
      <c r="L189" s="276">
        <v>194.65</v>
      </c>
      <c r="M189" s="276">
        <v>1.3716200000000001</v>
      </c>
    </row>
    <row r="190" spans="1:13">
      <c r="A190" s="267">
        <v>181</v>
      </c>
      <c r="B190" s="276" t="s">
        <v>390</v>
      </c>
      <c r="C190" s="277">
        <v>85.9</v>
      </c>
      <c r="D190" s="278">
        <v>85.383333333333326</v>
      </c>
      <c r="E190" s="278">
        <v>83.516666666666652</v>
      </c>
      <c r="F190" s="278">
        <v>81.133333333333326</v>
      </c>
      <c r="G190" s="278">
        <v>79.266666666666652</v>
      </c>
      <c r="H190" s="278">
        <v>87.766666666666652</v>
      </c>
      <c r="I190" s="278">
        <v>89.633333333333326</v>
      </c>
      <c r="J190" s="278">
        <v>92.016666666666652</v>
      </c>
      <c r="K190" s="276">
        <v>87.25</v>
      </c>
      <c r="L190" s="276">
        <v>83</v>
      </c>
      <c r="M190" s="276">
        <v>61.366430000000001</v>
      </c>
    </row>
    <row r="191" spans="1:13">
      <c r="A191" s="267">
        <v>182</v>
      </c>
      <c r="B191" s="276" t="s">
        <v>250</v>
      </c>
      <c r="C191" s="277">
        <v>210.6</v>
      </c>
      <c r="D191" s="278">
        <v>212.70000000000002</v>
      </c>
      <c r="E191" s="278">
        <v>207.90000000000003</v>
      </c>
      <c r="F191" s="278">
        <v>205.20000000000002</v>
      </c>
      <c r="G191" s="278">
        <v>200.40000000000003</v>
      </c>
      <c r="H191" s="278">
        <v>215.40000000000003</v>
      </c>
      <c r="I191" s="278">
        <v>220.20000000000005</v>
      </c>
      <c r="J191" s="278">
        <v>222.90000000000003</v>
      </c>
      <c r="K191" s="276">
        <v>217.5</v>
      </c>
      <c r="L191" s="276">
        <v>210</v>
      </c>
      <c r="M191" s="276">
        <v>9.0838400000000004</v>
      </c>
    </row>
    <row r="192" spans="1:13">
      <c r="A192" s="267">
        <v>183</v>
      </c>
      <c r="B192" s="276" t="s">
        <v>385</v>
      </c>
      <c r="C192" s="277">
        <v>345.6</v>
      </c>
      <c r="D192" s="278">
        <v>346.51666666666665</v>
      </c>
      <c r="E192" s="278">
        <v>343.0333333333333</v>
      </c>
      <c r="F192" s="278">
        <v>340.46666666666664</v>
      </c>
      <c r="G192" s="278">
        <v>336.98333333333329</v>
      </c>
      <c r="H192" s="278">
        <v>349.08333333333331</v>
      </c>
      <c r="I192" s="278">
        <v>352.56666666666666</v>
      </c>
      <c r="J192" s="278">
        <v>355.13333333333333</v>
      </c>
      <c r="K192" s="276">
        <v>350</v>
      </c>
      <c r="L192" s="276">
        <v>343.95</v>
      </c>
      <c r="M192" s="276">
        <v>0.96301000000000003</v>
      </c>
    </row>
    <row r="193" spans="1:13">
      <c r="A193" s="267">
        <v>184</v>
      </c>
      <c r="B193" s="276" t="s">
        <v>386</v>
      </c>
      <c r="C193" s="277">
        <v>386.85</v>
      </c>
      <c r="D193" s="278">
        <v>387.95</v>
      </c>
      <c r="E193" s="278">
        <v>381.9</v>
      </c>
      <c r="F193" s="278">
        <v>376.95</v>
      </c>
      <c r="G193" s="278">
        <v>370.9</v>
      </c>
      <c r="H193" s="278">
        <v>392.9</v>
      </c>
      <c r="I193" s="278">
        <v>398.95000000000005</v>
      </c>
      <c r="J193" s="278">
        <v>403.9</v>
      </c>
      <c r="K193" s="276">
        <v>394</v>
      </c>
      <c r="L193" s="276">
        <v>383</v>
      </c>
      <c r="M193" s="276">
        <v>5.4655500000000004</v>
      </c>
    </row>
    <row r="194" spans="1:13">
      <c r="A194" s="267">
        <v>185</v>
      </c>
      <c r="B194" s="276" t="s">
        <v>391</v>
      </c>
      <c r="C194" s="277">
        <v>722.2</v>
      </c>
      <c r="D194" s="278">
        <v>730.35</v>
      </c>
      <c r="E194" s="278">
        <v>707.40000000000009</v>
      </c>
      <c r="F194" s="278">
        <v>692.6</v>
      </c>
      <c r="G194" s="278">
        <v>669.65000000000009</v>
      </c>
      <c r="H194" s="278">
        <v>745.15000000000009</v>
      </c>
      <c r="I194" s="278">
        <v>768.10000000000014</v>
      </c>
      <c r="J194" s="278">
        <v>782.90000000000009</v>
      </c>
      <c r="K194" s="276">
        <v>753.3</v>
      </c>
      <c r="L194" s="276">
        <v>715.55</v>
      </c>
      <c r="M194" s="276">
        <v>0.66386000000000001</v>
      </c>
    </row>
    <row r="195" spans="1:13">
      <c r="A195" s="267">
        <v>186</v>
      </c>
      <c r="B195" s="276" t="s">
        <v>399</v>
      </c>
      <c r="C195" s="277">
        <v>930.5</v>
      </c>
      <c r="D195" s="278">
        <v>939.98333333333323</v>
      </c>
      <c r="E195" s="278">
        <v>916.01666666666642</v>
      </c>
      <c r="F195" s="278">
        <v>901.53333333333319</v>
      </c>
      <c r="G195" s="278">
        <v>877.56666666666638</v>
      </c>
      <c r="H195" s="278">
        <v>954.46666666666647</v>
      </c>
      <c r="I195" s="278">
        <v>978.43333333333339</v>
      </c>
      <c r="J195" s="278">
        <v>992.91666666666652</v>
      </c>
      <c r="K195" s="276">
        <v>963.95</v>
      </c>
      <c r="L195" s="276">
        <v>925.5</v>
      </c>
      <c r="M195" s="276">
        <v>5.0623899999999997</v>
      </c>
    </row>
    <row r="196" spans="1:13">
      <c r="A196" s="267">
        <v>187</v>
      </c>
      <c r="B196" s="276" t="s">
        <v>392</v>
      </c>
      <c r="C196" s="277">
        <v>33.799999999999997</v>
      </c>
      <c r="D196" s="278">
        <v>33.966666666666661</v>
      </c>
      <c r="E196" s="278">
        <v>33.383333333333326</v>
      </c>
      <c r="F196" s="278">
        <v>32.966666666666661</v>
      </c>
      <c r="G196" s="278">
        <v>32.383333333333326</v>
      </c>
      <c r="H196" s="278">
        <v>34.383333333333326</v>
      </c>
      <c r="I196" s="278">
        <v>34.966666666666654</v>
      </c>
      <c r="J196" s="278">
        <v>35.383333333333326</v>
      </c>
      <c r="K196" s="276">
        <v>34.549999999999997</v>
      </c>
      <c r="L196" s="276">
        <v>33.549999999999997</v>
      </c>
      <c r="M196" s="276">
        <v>10.29013</v>
      </c>
    </row>
    <row r="197" spans="1:13">
      <c r="A197" s="267">
        <v>188</v>
      </c>
      <c r="B197" s="276" t="s">
        <v>393</v>
      </c>
      <c r="C197" s="277">
        <v>725.6</v>
      </c>
      <c r="D197" s="278">
        <v>724.25</v>
      </c>
      <c r="E197" s="278">
        <v>719.5</v>
      </c>
      <c r="F197" s="278">
        <v>713.4</v>
      </c>
      <c r="G197" s="278">
        <v>708.65</v>
      </c>
      <c r="H197" s="278">
        <v>730.35</v>
      </c>
      <c r="I197" s="278">
        <v>735.1</v>
      </c>
      <c r="J197" s="278">
        <v>741.2</v>
      </c>
      <c r="K197" s="276">
        <v>729</v>
      </c>
      <c r="L197" s="276">
        <v>718.15</v>
      </c>
      <c r="M197" s="276">
        <v>0.31581999999999999</v>
      </c>
    </row>
    <row r="198" spans="1:13">
      <c r="A198" s="267">
        <v>189</v>
      </c>
      <c r="B198" s="276" t="s">
        <v>106</v>
      </c>
      <c r="C198" s="277">
        <v>971.25</v>
      </c>
      <c r="D198" s="278">
        <v>965.06666666666661</v>
      </c>
      <c r="E198" s="278">
        <v>952.18333333333317</v>
      </c>
      <c r="F198" s="278">
        <v>933.11666666666656</v>
      </c>
      <c r="G198" s="278">
        <v>920.23333333333312</v>
      </c>
      <c r="H198" s="278">
        <v>984.13333333333321</v>
      </c>
      <c r="I198" s="278">
        <v>997.01666666666665</v>
      </c>
      <c r="J198" s="278">
        <v>1016.0833333333333</v>
      </c>
      <c r="K198" s="276">
        <v>977.95</v>
      </c>
      <c r="L198" s="276">
        <v>946</v>
      </c>
      <c r="M198" s="276">
        <v>21.247340000000001</v>
      </c>
    </row>
    <row r="199" spans="1:13">
      <c r="A199" s="267">
        <v>190</v>
      </c>
      <c r="B199" s="276" t="s">
        <v>108</v>
      </c>
      <c r="C199" s="277">
        <v>962.55</v>
      </c>
      <c r="D199" s="278">
        <v>970.05000000000007</v>
      </c>
      <c r="E199" s="278">
        <v>951.90000000000009</v>
      </c>
      <c r="F199" s="278">
        <v>941.25</v>
      </c>
      <c r="G199" s="278">
        <v>923.1</v>
      </c>
      <c r="H199" s="278">
        <v>980.70000000000016</v>
      </c>
      <c r="I199" s="278">
        <v>998.85</v>
      </c>
      <c r="J199" s="278">
        <v>1009.5000000000002</v>
      </c>
      <c r="K199" s="276">
        <v>988.2</v>
      </c>
      <c r="L199" s="276">
        <v>959.4</v>
      </c>
      <c r="M199" s="276">
        <v>52.61</v>
      </c>
    </row>
    <row r="200" spans="1:13">
      <c r="A200" s="267">
        <v>191</v>
      </c>
      <c r="B200" s="276" t="s">
        <v>109</v>
      </c>
      <c r="C200" s="277">
        <v>2661.35</v>
      </c>
      <c r="D200" s="278">
        <v>2672.7000000000003</v>
      </c>
      <c r="E200" s="278">
        <v>2636.0500000000006</v>
      </c>
      <c r="F200" s="278">
        <v>2610.7500000000005</v>
      </c>
      <c r="G200" s="278">
        <v>2574.1000000000008</v>
      </c>
      <c r="H200" s="278">
        <v>2698.0000000000005</v>
      </c>
      <c r="I200" s="278">
        <v>2734.65</v>
      </c>
      <c r="J200" s="278">
        <v>2759.9500000000003</v>
      </c>
      <c r="K200" s="276">
        <v>2709.35</v>
      </c>
      <c r="L200" s="276">
        <v>2647.4</v>
      </c>
      <c r="M200" s="276">
        <v>41.060420000000001</v>
      </c>
    </row>
    <row r="201" spans="1:13">
      <c r="A201" s="267">
        <v>192</v>
      </c>
      <c r="B201" s="276" t="s">
        <v>252</v>
      </c>
      <c r="C201" s="277">
        <v>3063.15</v>
      </c>
      <c r="D201" s="278">
        <v>3071.4166666666665</v>
      </c>
      <c r="E201" s="278">
        <v>3019.9333333333329</v>
      </c>
      <c r="F201" s="278">
        <v>2976.7166666666662</v>
      </c>
      <c r="G201" s="278">
        <v>2925.2333333333327</v>
      </c>
      <c r="H201" s="278">
        <v>3114.6333333333332</v>
      </c>
      <c r="I201" s="278">
        <v>3166.1166666666668</v>
      </c>
      <c r="J201" s="278">
        <v>3209.3333333333335</v>
      </c>
      <c r="K201" s="276">
        <v>3122.9</v>
      </c>
      <c r="L201" s="276">
        <v>3028.2</v>
      </c>
      <c r="M201" s="276">
        <v>3.3492700000000002</v>
      </c>
    </row>
    <row r="202" spans="1:13">
      <c r="A202" s="267">
        <v>193</v>
      </c>
      <c r="B202" s="276" t="s">
        <v>110</v>
      </c>
      <c r="C202" s="277">
        <v>1416.25</v>
      </c>
      <c r="D202" s="278">
        <v>1420.4666666666665</v>
      </c>
      <c r="E202" s="278">
        <v>1408.333333333333</v>
      </c>
      <c r="F202" s="278">
        <v>1400.4166666666665</v>
      </c>
      <c r="G202" s="278">
        <v>1388.2833333333331</v>
      </c>
      <c r="H202" s="278">
        <v>1428.383333333333</v>
      </c>
      <c r="I202" s="278">
        <v>1440.5166666666667</v>
      </c>
      <c r="J202" s="278">
        <v>1448.4333333333329</v>
      </c>
      <c r="K202" s="276">
        <v>1432.6</v>
      </c>
      <c r="L202" s="276">
        <v>1412.55</v>
      </c>
      <c r="M202" s="276">
        <v>99.474209999999999</v>
      </c>
    </row>
    <row r="203" spans="1:13">
      <c r="A203" s="267">
        <v>194</v>
      </c>
      <c r="B203" s="276" t="s">
        <v>253</v>
      </c>
      <c r="C203" s="277">
        <v>704.3</v>
      </c>
      <c r="D203" s="278">
        <v>710.19999999999993</v>
      </c>
      <c r="E203" s="278">
        <v>696.59999999999991</v>
      </c>
      <c r="F203" s="278">
        <v>688.9</v>
      </c>
      <c r="G203" s="278">
        <v>675.3</v>
      </c>
      <c r="H203" s="278">
        <v>717.89999999999986</v>
      </c>
      <c r="I203" s="278">
        <v>731.5</v>
      </c>
      <c r="J203" s="278">
        <v>739.19999999999982</v>
      </c>
      <c r="K203" s="276">
        <v>723.8</v>
      </c>
      <c r="L203" s="276">
        <v>702.5</v>
      </c>
      <c r="M203" s="276">
        <v>32.847850000000001</v>
      </c>
    </row>
    <row r="204" spans="1:13">
      <c r="A204" s="267">
        <v>195</v>
      </c>
      <c r="B204" s="276" t="s">
        <v>251</v>
      </c>
      <c r="C204" s="277">
        <v>969.15</v>
      </c>
      <c r="D204" s="278">
        <v>963.26666666666677</v>
      </c>
      <c r="E204" s="278">
        <v>941.93333333333351</v>
      </c>
      <c r="F204" s="278">
        <v>914.7166666666667</v>
      </c>
      <c r="G204" s="278">
        <v>893.38333333333344</v>
      </c>
      <c r="H204" s="278">
        <v>990.48333333333358</v>
      </c>
      <c r="I204" s="278">
        <v>1011.8166666666668</v>
      </c>
      <c r="J204" s="278">
        <v>1039.0333333333338</v>
      </c>
      <c r="K204" s="276">
        <v>984.6</v>
      </c>
      <c r="L204" s="276">
        <v>936.05</v>
      </c>
      <c r="M204" s="276">
        <v>13.3527</v>
      </c>
    </row>
    <row r="205" spans="1:13">
      <c r="A205" s="267">
        <v>196</v>
      </c>
      <c r="B205" s="276" t="s">
        <v>394</v>
      </c>
      <c r="C205" s="277">
        <v>227.5</v>
      </c>
      <c r="D205" s="278">
        <v>229.15</v>
      </c>
      <c r="E205" s="278">
        <v>224.4</v>
      </c>
      <c r="F205" s="278">
        <v>221.3</v>
      </c>
      <c r="G205" s="278">
        <v>216.55</v>
      </c>
      <c r="H205" s="278">
        <v>232.25</v>
      </c>
      <c r="I205" s="278">
        <v>237</v>
      </c>
      <c r="J205" s="278">
        <v>240.1</v>
      </c>
      <c r="K205" s="276">
        <v>233.9</v>
      </c>
      <c r="L205" s="276">
        <v>226.05</v>
      </c>
      <c r="M205" s="276">
        <v>4.0194700000000001</v>
      </c>
    </row>
    <row r="206" spans="1:13">
      <c r="A206" s="267">
        <v>197</v>
      </c>
      <c r="B206" s="276" t="s">
        <v>395</v>
      </c>
      <c r="C206" s="277">
        <v>311.25</v>
      </c>
      <c r="D206" s="278">
        <v>307.91666666666669</v>
      </c>
      <c r="E206" s="278">
        <v>297.93333333333339</v>
      </c>
      <c r="F206" s="278">
        <v>284.61666666666673</v>
      </c>
      <c r="G206" s="278">
        <v>274.63333333333344</v>
      </c>
      <c r="H206" s="278">
        <v>321.23333333333335</v>
      </c>
      <c r="I206" s="278">
        <v>331.21666666666658</v>
      </c>
      <c r="J206" s="278">
        <v>344.5333333333333</v>
      </c>
      <c r="K206" s="276">
        <v>317.89999999999998</v>
      </c>
      <c r="L206" s="276">
        <v>294.60000000000002</v>
      </c>
      <c r="M206" s="276">
        <v>5.2841899999999997</v>
      </c>
    </row>
    <row r="207" spans="1:13">
      <c r="A207" s="267">
        <v>198</v>
      </c>
      <c r="B207" s="276" t="s">
        <v>111</v>
      </c>
      <c r="C207" s="277">
        <v>3055.25</v>
      </c>
      <c r="D207" s="278">
        <v>3068</v>
      </c>
      <c r="E207" s="278">
        <v>3021.25</v>
      </c>
      <c r="F207" s="278">
        <v>2987.25</v>
      </c>
      <c r="G207" s="278">
        <v>2940.5</v>
      </c>
      <c r="H207" s="278">
        <v>3102</v>
      </c>
      <c r="I207" s="278">
        <v>3148.75</v>
      </c>
      <c r="J207" s="278">
        <v>3182.75</v>
      </c>
      <c r="K207" s="276">
        <v>3114.75</v>
      </c>
      <c r="L207" s="276">
        <v>3034</v>
      </c>
      <c r="M207" s="276">
        <v>8.8025900000000004</v>
      </c>
    </row>
    <row r="208" spans="1:13">
      <c r="A208" s="267">
        <v>199</v>
      </c>
      <c r="B208" s="276" t="s">
        <v>396</v>
      </c>
      <c r="C208" s="277">
        <v>27.55</v>
      </c>
      <c r="D208" s="278">
        <v>27.616666666666664</v>
      </c>
      <c r="E208" s="278">
        <v>26.933333333333326</v>
      </c>
      <c r="F208" s="278">
        <v>26.316666666666663</v>
      </c>
      <c r="G208" s="278">
        <v>25.633333333333326</v>
      </c>
      <c r="H208" s="278">
        <v>28.233333333333327</v>
      </c>
      <c r="I208" s="278">
        <v>28.916666666666664</v>
      </c>
      <c r="J208" s="278">
        <v>29.533333333333328</v>
      </c>
      <c r="K208" s="276">
        <v>28.3</v>
      </c>
      <c r="L208" s="276">
        <v>27</v>
      </c>
      <c r="M208" s="276">
        <v>168.27655999999999</v>
      </c>
    </row>
    <row r="209" spans="1:13">
      <c r="A209" s="267">
        <v>200</v>
      </c>
      <c r="B209" s="276" t="s">
        <v>398</v>
      </c>
      <c r="C209" s="277">
        <v>148.1</v>
      </c>
      <c r="D209" s="278">
        <v>149.83333333333334</v>
      </c>
      <c r="E209" s="278">
        <v>145.26666666666668</v>
      </c>
      <c r="F209" s="278">
        <v>142.43333333333334</v>
      </c>
      <c r="G209" s="278">
        <v>137.86666666666667</v>
      </c>
      <c r="H209" s="278">
        <v>152.66666666666669</v>
      </c>
      <c r="I209" s="278">
        <v>157.23333333333335</v>
      </c>
      <c r="J209" s="278">
        <v>160.06666666666669</v>
      </c>
      <c r="K209" s="276">
        <v>154.4</v>
      </c>
      <c r="L209" s="276">
        <v>147</v>
      </c>
      <c r="M209" s="276">
        <v>1.8514900000000001</v>
      </c>
    </row>
    <row r="210" spans="1:13">
      <c r="A210" s="267">
        <v>201</v>
      </c>
      <c r="B210" s="276" t="s">
        <v>114</v>
      </c>
      <c r="C210" s="277">
        <v>272.89999999999998</v>
      </c>
      <c r="D210" s="278">
        <v>269.76666666666665</v>
      </c>
      <c r="E210" s="278">
        <v>264.13333333333333</v>
      </c>
      <c r="F210" s="278">
        <v>255.36666666666667</v>
      </c>
      <c r="G210" s="278">
        <v>249.73333333333335</v>
      </c>
      <c r="H210" s="278">
        <v>278.5333333333333</v>
      </c>
      <c r="I210" s="278">
        <v>284.16666666666663</v>
      </c>
      <c r="J210" s="278">
        <v>292.93333333333328</v>
      </c>
      <c r="K210" s="276">
        <v>275.39999999999998</v>
      </c>
      <c r="L210" s="276">
        <v>261</v>
      </c>
      <c r="M210" s="276">
        <v>327.39258999999998</v>
      </c>
    </row>
    <row r="211" spans="1:13">
      <c r="A211" s="267">
        <v>202</v>
      </c>
      <c r="B211" s="276" t="s">
        <v>400</v>
      </c>
      <c r="C211" s="277">
        <v>66.8</v>
      </c>
      <c r="D211" s="278">
        <v>65.88333333333334</v>
      </c>
      <c r="E211" s="278">
        <v>63.566666666666677</v>
      </c>
      <c r="F211" s="278">
        <v>60.333333333333336</v>
      </c>
      <c r="G211" s="278">
        <v>58.016666666666673</v>
      </c>
      <c r="H211" s="278">
        <v>69.116666666666674</v>
      </c>
      <c r="I211" s="278">
        <v>71.433333333333337</v>
      </c>
      <c r="J211" s="278">
        <v>74.666666666666686</v>
      </c>
      <c r="K211" s="276">
        <v>68.2</v>
      </c>
      <c r="L211" s="276">
        <v>62.65</v>
      </c>
      <c r="M211" s="276">
        <v>165.74143000000001</v>
      </c>
    </row>
    <row r="212" spans="1:13">
      <c r="A212" s="267">
        <v>203</v>
      </c>
      <c r="B212" s="276" t="s">
        <v>115</v>
      </c>
      <c r="C212" s="277">
        <v>222.8</v>
      </c>
      <c r="D212" s="278">
        <v>222.43333333333331</v>
      </c>
      <c r="E212" s="278">
        <v>220.86666666666662</v>
      </c>
      <c r="F212" s="278">
        <v>218.93333333333331</v>
      </c>
      <c r="G212" s="278">
        <v>217.36666666666662</v>
      </c>
      <c r="H212" s="278">
        <v>224.36666666666662</v>
      </c>
      <c r="I212" s="278">
        <v>225.93333333333328</v>
      </c>
      <c r="J212" s="278">
        <v>227.86666666666662</v>
      </c>
      <c r="K212" s="276">
        <v>224</v>
      </c>
      <c r="L212" s="276">
        <v>220.5</v>
      </c>
      <c r="M212" s="276">
        <v>49.132820000000002</v>
      </c>
    </row>
    <row r="213" spans="1:13">
      <c r="A213" s="267">
        <v>204</v>
      </c>
      <c r="B213" s="276" t="s">
        <v>116</v>
      </c>
      <c r="C213" s="277">
        <v>2368.85</v>
      </c>
      <c r="D213" s="278">
        <v>2388.85</v>
      </c>
      <c r="E213" s="278">
        <v>2345</v>
      </c>
      <c r="F213" s="278">
        <v>2321.15</v>
      </c>
      <c r="G213" s="278">
        <v>2277.3000000000002</v>
      </c>
      <c r="H213" s="278">
        <v>2412.6999999999998</v>
      </c>
      <c r="I213" s="278">
        <v>2456.5499999999993</v>
      </c>
      <c r="J213" s="278">
        <v>2480.3999999999996</v>
      </c>
      <c r="K213" s="276">
        <v>2432.6999999999998</v>
      </c>
      <c r="L213" s="276">
        <v>2365</v>
      </c>
      <c r="M213" s="276">
        <v>24.038810000000002</v>
      </c>
    </row>
    <row r="214" spans="1:13">
      <c r="A214" s="267">
        <v>205</v>
      </c>
      <c r="B214" s="276" t="s">
        <v>254</v>
      </c>
      <c r="C214" s="277">
        <v>308.14999999999998</v>
      </c>
      <c r="D214" s="278">
        <v>305.5333333333333</v>
      </c>
      <c r="E214" s="278">
        <v>282.66666666666663</v>
      </c>
      <c r="F214" s="278">
        <v>257.18333333333334</v>
      </c>
      <c r="G214" s="278">
        <v>234.31666666666666</v>
      </c>
      <c r="H214" s="278">
        <v>331.01666666666659</v>
      </c>
      <c r="I214" s="278">
        <v>353.88333333333327</v>
      </c>
      <c r="J214" s="278">
        <v>379.36666666666656</v>
      </c>
      <c r="K214" s="276">
        <v>328.4</v>
      </c>
      <c r="L214" s="276">
        <v>280.05</v>
      </c>
      <c r="M214" s="276">
        <v>52.00956</v>
      </c>
    </row>
    <row r="215" spans="1:13">
      <c r="A215" s="267">
        <v>206</v>
      </c>
      <c r="B215" s="276" t="s">
        <v>401</v>
      </c>
      <c r="C215" s="277">
        <v>38938.400000000001</v>
      </c>
      <c r="D215" s="278">
        <v>38649.466666666667</v>
      </c>
      <c r="E215" s="278">
        <v>38288.933333333334</v>
      </c>
      <c r="F215" s="278">
        <v>37639.466666666667</v>
      </c>
      <c r="G215" s="278">
        <v>37278.933333333334</v>
      </c>
      <c r="H215" s="278">
        <v>39298.933333333334</v>
      </c>
      <c r="I215" s="278">
        <v>39659.466666666674</v>
      </c>
      <c r="J215" s="278">
        <v>40308.933333333334</v>
      </c>
      <c r="K215" s="276">
        <v>39010</v>
      </c>
      <c r="L215" s="276">
        <v>38000</v>
      </c>
      <c r="M215" s="276">
        <v>6.7040000000000002E-2</v>
      </c>
    </row>
    <row r="216" spans="1:13">
      <c r="A216" s="267">
        <v>207</v>
      </c>
      <c r="B216" s="276" t="s">
        <v>397</v>
      </c>
      <c r="C216" s="277">
        <v>48.3</v>
      </c>
      <c r="D216" s="278">
        <v>48.5</v>
      </c>
      <c r="E216" s="278">
        <v>47.8</v>
      </c>
      <c r="F216" s="278">
        <v>47.3</v>
      </c>
      <c r="G216" s="278">
        <v>46.599999999999994</v>
      </c>
      <c r="H216" s="278">
        <v>49</v>
      </c>
      <c r="I216" s="278">
        <v>49.7</v>
      </c>
      <c r="J216" s="278">
        <v>50.2</v>
      </c>
      <c r="K216" s="276">
        <v>49.2</v>
      </c>
      <c r="L216" s="276">
        <v>48</v>
      </c>
      <c r="M216" s="276">
        <v>60.193510000000003</v>
      </c>
    </row>
    <row r="217" spans="1:13">
      <c r="A217" s="267">
        <v>208</v>
      </c>
      <c r="B217" s="276" t="s">
        <v>255</v>
      </c>
      <c r="C217" s="277">
        <v>43.75</v>
      </c>
      <c r="D217" s="278">
        <v>43.833333333333336</v>
      </c>
      <c r="E217" s="278">
        <v>43.166666666666671</v>
      </c>
      <c r="F217" s="278">
        <v>42.583333333333336</v>
      </c>
      <c r="G217" s="278">
        <v>41.916666666666671</v>
      </c>
      <c r="H217" s="278">
        <v>44.416666666666671</v>
      </c>
      <c r="I217" s="278">
        <v>45.083333333333343</v>
      </c>
      <c r="J217" s="278">
        <v>45.666666666666671</v>
      </c>
      <c r="K217" s="276">
        <v>44.5</v>
      </c>
      <c r="L217" s="276">
        <v>43.25</v>
      </c>
      <c r="M217" s="276">
        <v>45.318280000000001</v>
      </c>
    </row>
    <row r="218" spans="1:13">
      <c r="A218" s="267">
        <v>209</v>
      </c>
      <c r="B218" s="276" t="s">
        <v>415</v>
      </c>
      <c r="C218" s="277">
        <v>89.55</v>
      </c>
      <c r="D218" s="278">
        <v>87.5</v>
      </c>
      <c r="E218" s="278">
        <v>83.25</v>
      </c>
      <c r="F218" s="278">
        <v>76.95</v>
      </c>
      <c r="G218" s="278">
        <v>72.7</v>
      </c>
      <c r="H218" s="278">
        <v>93.8</v>
      </c>
      <c r="I218" s="278">
        <v>98.05</v>
      </c>
      <c r="J218" s="278">
        <v>104.35</v>
      </c>
      <c r="K218" s="276">
        <v>91.75</v>
      </c>
      <c r="L218" s="276">
        <v>81.2</v>
      </c>
      <c r="M218" s="276">
        <v>521.30616999999995</v>
      </c>
    </row>
    <row r="219" spans="1:13">
      <c r="A219" s="267">
        <v>210</v>
      </c>
      <c r="B219" s="276" t="s">
        <v>117</v>
      </c>
      <c r="C219" s="277">
        <v>234.1</v>
      </c>
      <c r="D219" s="278">
        <v>231.79999999999998</v>
      </c>
      <c r="E219" s="278">
        <v>224.89999999999998</v>
      </c>
      <c r="F219" s="278">
        <v>215.7</v>
      </c>
      <c r="G219" s="278">
        <v>208.79999999999998</v>
      </c>
      <c r="H219" s="278">
        <v>240.99999999999997</v>
      </c>
      <c r="I219" s="278">
        <v>247.9</v>
      </c>
      <c r="J219" s="278">
        <v>257.09999999999997</v>
      </c>
      <c r="K219" s="276">
        <v>238.7</v>
      </c>
      <c r="L219" s="276">
        <v>222.6</v>
      </c>
      <c r="M219" s="276">
        <v>400.79532999999998</v>
      </c>
    </row>
    <row r="220" spans="1:13">
      <c r="A220" s="267">
        <v>211</v>
      </c>
      <c r="B220" s="276" t="s">
        <v>118</v>
      </c>
      <c r="C220" s="277">
        <v>541.1</v>
      </c>
      <c r="D220" s="278">
        <v>545.08333333333337</v>
      </c>
      <c r="E220" s="278">
        <v>535.76666666666677</v>
      </c>
      <c r="F220" s="278">
        <v>530.43333333333339</v>
      </c>
      <c r="G220" s="278">
        <v>521.11666666666679</v>
      </c>
      <c r="H220" s="278">
        <v>550.41666666666674</v>
      </c>
      <c r="I220" s="278">
        <v>559.73333333333335</v>
      </c>
      <c r="J220" s="278">
        <v>565.06666666666672</v>
      </c>
      <c r="K220" s="276">
        <v>554.4</v>
      </c>
      <c r="L220" s="276">
        <v>539.75</v>
      </c>
      <c r="M220" s="276">
        <v>211.38033999999999</v>
      </c>
    </row>
    <row r="221" spans="1:13">
      <c r="A221" s="267">
        <v>213</v>
      </c>
      <c r="B221" s="276" t="s">
        <v>256</v>
      </c>
      <c r="C221" s="277">
        <v>1571.2</v>
      </c>
      <c r="D221" s="278">
        <v>1585.0333333333335</v>
      </c>
      <c r="E221" s="278">
        <v>1547.166666666667</v>
      </c>
      <c r="F221" s="278">
        <v>1523.1333333333334</v>
      </c>
      <c r="G221" s="278">
        <v>1485.2666666666669</v>
      </c>
      <c r="H221" s="278">
        <v>1609.0666666666671</v>
      </c>
      <c r="I221" s="278">
        <v>1646.9333333333334</v>
      </c>
      <c r="J221" s="278">
        <v>1670.9666666666672</v>
      </c>
      <c r="K221" s="276">
        <v>1622.9</v>
      </c>
      <c r="L221" s="276">
        <v>1561</v>
      </c>
      <c r="M221" s="276">
        <v>5.8880499999999998</v>
      </c>
    </row>
    <row r="222" spans="1:13">
      <c r="A222" s="267">
        <v>214</v>
      </c>
      <c r="B222" s="276" t="s">
        <v>119</v>
      </c>
      <c r="C222" s="277">
        <v>509.7</v>
      </c>
      <c r="D222" s="278">
        <v>511.08333333333331</v>
      </c>
      <c r="E222" s="278">
        <v>504.66666666666663</v>
      </c>
      <c r="F222" s="278">
        <v>499.63333333333333</v>
      </c>
      <c r="G222" s="278">
        <v>493.21666666666664</v>
      </c>
      <c r="H222" s="278">
        <v>516.11666666666656</v>
      </c>
      <c r="I222" s="278">
        <v>522.5333333333333</v>
      </c>
      <c r="J222" s="278">
        <v>527.56666666666661</v>
      </c>
      <c r="K222" s="276">
        <v>517.5</v>
      </c>
      <c r="L222" s="276">
        <v>506.05</v>
      </c>
      <c r="M222" s="276">
        <v>12.91499</v>
      </c>
    </row>
    <row r="223" spans="1:13">
      <c r="A223" s="267">
        <v>215</v>
      </c>
      <c r="B223" s="276" t="s">
        <v>403</v>
      </c>
      <c r="C223" s="277">
        <v>2903.1</v>
      </c>
      <c r="D223" s="278">
        <v>2888.0500000000006</v>
      </c>
      <c r="E223" s="278">
        <v>2846.1000000000013</v>
      </c>
      <c r="F223" s="278">
        <v>2789.1000000000008</v>
      </c>
      <c r="G223" s="278">
        <v>2747.1500000000015</v>
      </c>
      <c r="H223" s="278">
        <v>2945.0500000000011</v>
      </c>
      <c r="I223" s="278">
        <v>2987.0000000000009</v>
      </c>
      <c r="J223" s="278">
        <v>3044.0000000000009</v>
      </c>
      <c r="K223" s="276">
        <v>2930</v>
      </c>
      <c r="L223" s="276">
        <v>2831.05</v>
      </c>
      <c r="M223" s="276">
        <v>4.036E-2</v>
      </c>
    </row>
    <row r="224" spans="1:13">
      <c r="A224" s="267">
        <v>216</v>
      </c>
      <c r="B224" s="276" t="s">
        <v>257</v>
      </c>
      <c r="C224" s="277">
        <v>31.5</v>
      </c>
      <c r="D224" s="278">
        <v>31.649999999999995</v>
      </c>
      <c r="E224" s="278">
        <v>31.249999999999993</v>
      </c>
      <c r="F224" s="278">
        <v>30.999999999999996</v>
      </c>
      <c r="G224" s="278">
        <v>30.599999999999994</v>
      </c>
      <c r="H224" s="278">
        <v>31.899999999999991</v>
      </c>
      <c r="I224" s="278">
        <v>32.29999999999999</v>
      </c>
      <c r="J224" s="278">
        <v>32.54999999999999</v>
      </c>
      <c r="K224" s="276">
        <v>32.049999999999997</v>
      </c>
      <c r="L224" s="276">
        <v>31.4</v>
      </c>
      <c r="M224" s="276">
        <v>86.285139999999998</v>
      </c>
    </row>
    <row r="225" spans="1:13">
      <c r="A225" s="267">
        <v>217</v>
      </c>
      <c r="B225" s="276" t="s">
        <v>120</v>
      </c>
      <c r="C225" s="277">
        <v>11.95</v>
      </c>
      <c r="D225" s="278">
        <v>12.049999999999999</v>
      </c>
      <c r="E225" s="278">
        <v>11.749999999999998</v>
      </c>
      <c r="F225" s="278">
        <v>11.549999999999999</v>
      </c>
      <c r="G225" s="278">
        <v>11.249999999999998</v>
      </c>
      <c r="H225" s="278">
        <v>12.249999999999998</v>
      </c>
      <c r="I225" s="278">
        <v>12.549999999999999</v>
      </c>
      <c r="J225" s="278">
        <v>12.749999999999998</v>
      </c>
      <c r="K225" s="276">
        <v>12.35</v>
      </c>
      <c r="L225" s="276">
        <v>11.85</v>
      </c>
      <c r="M225" s="276">
        <v>3521.4330300000001</v>
      </c>
    </row>
    <row r="226" spans="1:13">
      <c r="A226" s="267">
        <v>218</v>
      </c>
      <c r="B226" s="276" t="s">
        <v>404</v>
      </c>
      <c r="C226" s="277">
        <v>43</v>
      </c>
      <c r="D226" s="278">
        <v>42.433333333333337</v>
      </c>
      <c r="E226" s="278">
        <v>39.166666666666671</v>
      </c>
      <c r="F226" s="278">
        <v>35.333333333333336</v>
      </c>
      <c r="G226" s="278">
        <v>32.06666666666667</v>
      </c>
      <c r="H226" s="278">
        <v>46.266666666666673</v>
      </c>
      <c r="I226" s="278">
        <v>49.533333333333339</v>
      </c>
      <c r="J226" s="278">
        <v>53.366666666666674</v>
      </c>
      <c r="K226" s="276">
        <v>45.7</v>
      </c>
      <c r="L226" s="276">
        <v>38.6</v>
      </c>
      <c r="M226" s="276">
        <v>1403.9727</v>
      </c>
    </row>
    <row r="227" spans="1:13">
      <c r="A227" s="267">
        <v>219</v>
      </c>
      <c r="B227" s="276" t="s">
        <v>121</v>
      </c>
      <c r="C227" s="277">
        <v>45.8</v>
      </c>
      <c r="D227" s="278">
        <v>45.266666666666673</v>
      </c>
      <c r="E227" s="278">
        <v>42.933333333333344</v>
      </c>
      <c r="F227" s="278">
        <v>40.06666666666667</v>
      </c>
      <c r="G227" s="278">
        <v>37.733333333333341</v>
      </c>
      <c r="H227" s="278">
        <v>48.133333333333347</v>
      </c>
      <c r="I227" s="278">
        <v>50.466666666666676</v>
      </c>
      <c r="J227" s="278">
        <v>53.33333333333335</v>
      </c>
      <c r="K227" s="276">
        <v>47.6</v>
      </c>
      <c r="L227" s="276">
        <v>42.4</v>
      </c>
      <c r="M227" s="276">
        <v>2019.7276400000001</v>
      </c>
    </row>
    <row r="228" spans="1:13">
      <c r="A228" s="267">
        <v>220</v>
      </c>
      <c r="B228" s="276" t="s">
        <v>416</v>
      </c>
      <c r="C228" s="277">
        <v>222.2</v>
      </c>
      <c r="D228" s="278">
        <v>222.79999999999998</v>
      </c>
      <c r="E228" s="278">
        <v>219.89999999999998</v>
      </c>
      <c r="F228" s="278">
        <v>217.6</v>
      </c>
      <c r="G228" s="278">
        <v>214.7</v>
      </c>
      <c r="H228" s="278">
        <v>225.09999999999997</v>
      </c>
      <c r="I228" s="278">
        <v>228</v>
      </c>
      <c r="J228" s="278">
        <v>230.29999999999995</v>
      </c>
      <c r="K228" s="276">
        <v>225.7</v>
      </c>
      <c r="L228" s="276">
        <v>220.5</v>
      </c>
      <c r="M228" s="276">
        <v>5.8184300000000002</v>
      </c>
    </row>
    <row r="229" spans="1:13">
      <c r="A229" s="267">
        <v>221</v>
      </c>
      <c r="B229" s="276" t="s">
        <v>405</v>
      </c>
      <c r="C229" s="277">
        <v>1203.4000000000001</v>
      </c>
      <c r="D229" s="278">
        <v>1194.4166666666667</v>
      </c>
      <c r="E229" s="278">
        <v>1168.8833333333334</v>
      </c>
      <c r="F229" s="278">
        <v>1134.3666666666668</v>
      </c>
      <c r="G229" s="278">
        <v>1108.8333333333335</v>
      </c>
      <c r="H229" s="278">
        <v>1228.9333333333334</v>
      </c>
      <c r="I229" s="278">
        <v>1254.4666666666667</v>
      </c>
      <c r="J229" s="278">
        <v>1288.9833333333333</v>
      </c>
      <c r="K229" s="276">
        <v>1219.95</v>
      </c>
      <c r="L229" s="276">
        <v>1159.9000000000001</v>
      </c>
      <c r="M229" s="276">
        <v>0.62522</v>
      </c>
    </row>
    <row r="230" spans="1:13">
      <c r="A230" s="267">
        <v>222</v>
      </c>
      <c r="B230" s="276" t="s">
        <v>406</v>
      </c>
      <c r="C230" s="277">
        <v>9.5500000000000007</v>
      </c>
      <c r="D230" s="278">
        <v>9.6</v>
      </c>
      <c r="E230" s="278">
        <v>9.4499999999999993</v>
      </c>
      <c r="F230" s="278">
        <v>9.35</v>
      </c>
      <c r="G230" s="278">
        <v>9.1999999999999993</v>
      </c>
      <c r="H230" s="278">
        <v>9.6999999999999993</v>
      </c>
      <c r="I230" s="278">
        <v>9.8500000000000014</v>
      </c>
      <c r="J230" s="278">
        <v>9.9499999999999993</v>
      </c>
      <c r="K230" s="276">
        <v>9.75</v>
      </c>
      <c r="L230" s="276">
        <v>9.5</v>
      </c>
      <c r="M230" s="276">
        <v>50.580449999999999</v>
      </c>
    </row>
    <row r="231" spans="1:13">
      <c r="A231" s="267">
        <v>223</v>
      </c>
      <c r="B231" s="276" t="s">
        <v>122</v>
      </c>
      <c r="C231" s="277">
        <v>540</v>
      </c>
      <c r="D231" s="278">
        <v>542.5</v>
      </c>
      <c r="E231" s="278">
        <v>535.35</v>
      </c>
      <c r="F231" s="278">
        <v>530.70000000000005</v>
      </c>
      <c r="G231" s="278">
        <v>523.55000000000007</v>
      </c>
      <c r="H231" s="278">
        <v>547.15</v>
      </c>
      <c r="I231" s="278">
        <v>554.30000000000007</v>
      </c>
      <c r="J231" s="278">
        <v>558.94999999999993</v>
      </c>
      <c r="K231" s="276">
        <v>549.65</v>
      </c>
      <c r="L231" s="276">
        <v>537.85</v>
      </c>
      <c r="M231" s="276">
        <v>41.859400000000001</v>
      </c>
    </row>
    <row r="232" spans="1:13">
      <c r="A232" s="267">
        <v>224</v>
      </c>
      <c r="B232" s="276" t="s">
        <v>407</v>
      </c>
      <c r="C232" s="277">
        <v>115.7</v>
      </c>
      <c r="D232" s="278">
        <v>116.89999999999999</v>
      </c>
      <c r="E232" s="278">
        <v>113.79999999999998</v>
      </c>
      <c r="F232" s="278">
        <v>111.89999999999999</v>
      </c>
      <c r="G232" s="278">
        <v>108.79999999999998</v>
      </c>
      <c r="H232" s="278">
        <v>118.79999999999998</v>
      </c>
      <c r="I232" s="278">
        <v>121.89999999999998</v>
      </c>
      <c r="J232" s="278">
        <v>123.79999999999998</v>
      </c>
      <c r="K232" s="276">
        <v>120</v>
      </c>
      <c r="L232" s="276">
        <v>115</v>
      </c>
      <c r="M232" s="276">
        <v>11.49724</v>
      </c>
    </row>
    <row r="233" spans="1:13">
      <c r="A233" s="267">
        <v>225</v>
      </c>
      <c r="B233" s="276" t="s">
        <v>1603</v>
      </c>
      <c r="C233" s="277">
        <v>1034</v>
      </c>
      <c r="D233" s="278">
        <v>1035.5</v>
      </c>
      <c r="E233" s="278">
        <v>1024.5</v>
      </c>
      <c r="F233" s="278">
        <v>1015</v>
      </c>
      <c r="G233" s="278">
        <v>1004</v>
      </c>
      <c r="H233" s="278">
        <v>1045</v>
      </c>
      <c r="I233" s="278">
        <v>1056</v>
      </c>
      <c r="J233" s="278">
        <v>1065.5</v>
      </c>
      <c r="K233" s="276">
        <v>1046.5</v>
      </c>
      <c r="L233" s="276">
        <v>1026</v>
      </c>
      <c r="M233" s="276">
        <v>0.12</v>
      </c>
    </row>
    <row r="234" spans="1:13">
      <c r="A234" s="267">
        <v>226</v>
      </c>
      <c r="B234" s="276" t="s">
        <v>260</v>
      </c>
      <c r="C234" s="277">
        <v>123.9</v>
      </c>
      <c r="D234" s="278">
        <v>123.98333333333333</v>
      </c>
      <c r="E234" s="278">
        <v>123.21666666666667</v>
      </c>
      <c r="F234" s="278">
        <v>122.53333333333333</v>
      </c>
      <c r="G234" s="278">
        <v>121.76666666666667</v>
      </c>
      <c r="H234" s="278">
        <v>124.66666666666667</v>
      </c>
      <c r="I234" s="278">
        <v>125.43333333333335</v>
      </c>
      <c r="J234" s="278">
        <v>126.11666666666667</v>
      </c>
      <c r="K234" s="276">
        <v>124.75</v>
      </c>
      <c r="L234" s="276">
        <v>123.3</v>
      </c>
      <c r="M234" s="276">
        <v>20.071490000000001</v>
      </c>
    </row>
    <row r="235" spans="1:13">
      <c r="A235" s="267">
        <v>227</v>
      </c>
      <c r="B235" s="276" t="s">
        <v>412</v>
      </c>
      <c r="C235" s="277">
        <v>171.25</v>
      </c>
      <c r="D235" s="278">
        <v>173.2166666666667</v>
      </c>
      <c r="E235" s="278">
        <v>167.5833333333334</v>
      </c>
      <c r="F235" s="278">
        <v>163.91666666666671</v>
      </c>
      <c r="G235" s="278">
        <v>158.28333333333342</v>
      </c>
      <c r="H235" s="278">
        <v>176.88333333333338</v>
      </c>
      <c r="I235" s="278">
        <v>182.51666666666671</v>
      </c>
      <c r="J235" s="278">
        <v>186.18333333333337</v>
      </c>
      <c r="K235" s="276">
        <v>178.85</v>
      </c>
      <c r="L235" s="276">
        <v>169.55</v>
      </c>
      <c r="M235" s="276">
        <v>42.286470000000001</v>
      </c>
    </row>
    <row r="236" spans="1:13">
      <c r="A236" s="267">
        <v>228</v>
      </c>
      <c r="B236" s="276" t="s">
        <v>1615</v>
      </c>
      <c r="C236" s="277">
        <v>7423.3</v>
      </c>
      <c r="D236" s="278">
        <v>7412.75</v>
      </c>
      <c r="E236" s="278">
        <v>7210.5</v>
      </c>
      <c r="F236" s="278">
        <v>6997.7</v>
      </c>
      <c r="G236" s="278">
        <v>6795.45</v>
      </c>
      <c r="H236" s="278">
        <v>7625.55</v>
      </c>
      <c r="I236" s="278">
        <v>7827.8</v>
      </c>
      <c r="J236" s="278">
        <v>8040.6</v>
      </c>
      <c r="K236" s="276">
        <v>7615</v>
      </c>
      <c r="L236" s="276">
        <v>7199.95</v>
      </c>
      <c r="M236" s="276">
        <v>1.3812199999999999</v>
      </c>
    </row>
    <row r="237" spans="1:13">
      <c r="A237" s="267">
        <v>229</v>
      </c>
      <c r="B237" s="276" t="s">
        <v>259</v>
      </c>
      <c r="C237" s="277">
        <v>87.35</v>
      </c>
      <c r="D237" s="278">
        <v>87.55</v>
      </c>
      <c r="E237" s="278">
        <v>85.949999999999989</v>
      </c>
      <c r="F237" s="278">
        <v>84.55</v>
      </c>
      <c r="G237" s="278">
        <v>82.949999999999989</v>
      </c>
      <c r="H237" s="278">
        <v>88.949999999999989</v>
      </c>
      <c r="I237" s="278">
        <v>90.549999999999983</v>
      </c>
      <c r="J237" s="278">
        <v>91.949999999999989</v>
      </c>
      <c r="K237" s="276">
        <v>89.15</v>
      </c>
      <c r="L237" s="276">
        <v>86.15</v>
      </c>
      <c r="M237" s="276">
        <v>25.080539999999999</v>
      </c>
    </row>
    <row r="238" spans="1:13">
      <c r="A238" s="267">
        <v>230</v>
      </c>
      <c r="B238" s="276" t="s">
        <v>123</v>
      </c>
      <c r="C238" s="277">
        <v>1761.05</v>
      </c>
      <c r="D238" s="278">
        <v>1757.1833333333334</v>
      </c>
      <c r="E238" s="278">
        <v>1735.3666666666668</v>
      </c>
      <c r="F238" s="278">
        <v>1709.6833333333334</v>
      </c>
      <c r="G238" s="278">
        <v>1687.8666666666668</v>
      </c>
      <c r="H238" s="278">
        <v>1782.8666666666668</v>
      </c>
      <c r="I238" s="278">
        <v>1804.6833333333334</v>
      </c>
      <c r="J238" s="278">
        <v>1830.3666666666668</v>
      </c>
      <c r="K238" s="276">
        <v>1779</v>
      </c>
      <c r="L238" s="276">
        <v>1731.5</v>
      </c>
      <c r="M238" s="276">
        <v>15.07671</v>
      </c>
    </row>
    <row r="239" spans="1:13">
      <c r="A239" s="267">
        <v>231</v>
      </c>
      <c r="B239" s="276" t="s">
        <v>1622</v>
      </c>
      <c r="C239" s="277">
        <v>313.7</v>
      </c>
      <c r="D239" s="278">
        <v>317.21666666666664</v>
      </c>
      <c r="E239" s="278">
        <v>308.48333333333329</v>
      </c>
      <c r="F239" s="278">
        <v>303.26666666666665</v>
      </c>
      <c r="G239" s="278">
        <v>294.5333333333333</v>
      </c>
      <c r="H239" s="278">
        <v>322.43333333333328</v>
      </c>
      <c r="I239" s="278">
        <v>331.16666666666663</v>
      </c>
      <c r="J239" s="278">
        <v>336.38333333333327</v>
      </c>
      <c r="K239" s="276">
        <v>325.95</v>
      </c>
      <c r="L239" s="276">
        <v>312</v>
      </c>
      <c r="M239" s="276">
        <v>1.18563</v>
      </c>
    </row>
    <row r="240" spans="1:13">
      <c r="A240" s="267">
        <v>232</v>
      </c>
      <c r="B240" s="276" t="s">
        <v>418</v>
      </c>
      <c r="C240" s="277">
        <v>335.25</v>
      </c>
      <c r="D240" s="278">
        <v>333.45</v>
      </c>
      <c r="E240" s="278">
        <v>329.45</v>
      </c>
      <c r="F240" s="278">
        <v>323.64999999999998</v>
      </c>
      <c r="G240" s="278">
        <v>319.64999999999998</v>
      </c>
      <c r="H240" s="278">
        <v>339.25</v>
      </c>
      <c r="I240" s="278">
        <v>343.25</v>
      </c>
      <c r="J240" s="278">
        <v>349.05</v>
      </c>
      <c r="K240" s="276">
        <v>337.45</v>
      </c>
      <c r="L240" s="276">
        <v>327.64999999999998</v>
      </c>
      <c r="M240" s="276">
        <v>0.46723999999999999</v>
      </c>
    </row>
    <row r="241" spans="1:13">
      <c r="A241" s="267">
        <v>233</v>
      </c>
      <c r="B241" s="276" t="s">
        <v>124</v>
      </c>
      <c r="C241" s="277">
        <v>952.05</v>
      </c>
      <c r="D241" s="278">
        <v>948.26666666666654</v>
      </c>
      <c r="E241" s="278">
        <v>934.8833333333331</v>
      </c>
      <c r="F241" s="278">
        <v>917.71666666666658</v>
      </c>
      <c r="G241" s="278">
        <v>904.33333333333314</v>
      </c>
      <c r="H241" s="278">
        <v>965.43333333333305</v>
      </c>
      <c r="I241" s="278">
        <v>978.81666666666649</v>
      </c>
      <c r="J241" s="278">
        <v>995.98333333333301</v>
      </c>
      <c r="K241" s="276">
        <v>961.65</v>
      </c>
      <c r="L241" s="276">
        <v>931.1</v>
      </c>
      <c r="M241" s="276">
        <v>121.54311</v>
      </c>
    </row>
    <row r="242" spans="1:13">
      <c r="A242" s="267">
        <v>234</v>
      </c>
      <c r="B242" s="276" t="s">
        <v>419</v>
      </c>
      <c r="C242" s="277">
        <v>80.900000000000006</v>
      </c>
      <c r="D242" s="278">
        <v>81.533333333333346</v>
      </c>
      <c r="E242" s="278">
        <v>79.166666666666686</v>
      </c>
      <c r="F242" s="278">
        <v>77.433333333333337</v>
      </c>
      <c r="G242" s="278">
        <v>75.066666666666677</v>
      </c>
      <c r="H242" s="278">
        <v>83.266666666666694</v>
      </c>
      <c r="I242" s="278">
        <v>85.63333333333334</v>
      </c>
      <c r="J242" s="278">
        <v>87.366666666666703</v>
      </c>
      <c r="K242" s="276">
        <v>83.9</v>
      </c>
      <c r="L242" s="276">
        <v>79.8</v>
      </c>
      <c r="M242" s="276">
        <v>5.9697399999999998</v>
      </c>
    </row>
    <row r="243" spans="1:13">
      <c r="A243" s="267">
        <v>235</v>
      </c>
      <c r="B243" s="276" t="s">
        <v>3647</v>
      </c>
      <c r="C243" s="277">
        <v>266.14999999999998</v>
      </c>
      <c r="D243" s="278">
        <v>267.38333333333333</v>
      </c>
      <c r="E243" s="278">
        <v>259.76666666666665</v>
      </c>
      <c r="F243" s="278">
        <v>253.38333333333333</v>
      </c>
      <c r="G243" s="278">
        <v>245.76666666666665</v>
      </c>
      <c r="H243" s="278">
        <v>273.76666666666665</v>
      </c>
      <c r="I243" s="278">
        <v>281.38333333333333</v>
      </c>
      <c r="J243" s="278">
        <v>287.76666666666665</v>
      </c>
      <c r="K243" s="276">
        <v>275</v>
      </c>
      <c r="L243" s="276">
        <v>261</v>
      </c>
      <c r="M243" s="276">
        <v>79.161569999999998</v>
      </c>
    </row>
    <row r="244" spans="1:13">
      <c r="A244" s="267">
        <v>236</v>
      </c>
      <c r="B244" s="276" t="s">
        <v>126</v>
      </c>
      <c r="C244" s="277">
        <v>1262.1500000000001</v>
      </c>
      <c r="D244" s="278">
        <v>1271.7666666666667</v>
      </c>
      <c r="E244" s="278">
        <v>1245.8833333333332</v>
      </c>
      <c r="F244" s="278">
        <v>1229.6166666666666</v>
      </c>
      <c r="G244" s="278">
        <v>1203.7333333333331</v>
      </c>
      <c r="H244" s="278">
        <v>1288.0333333333333</v>
      </c>
      <c r="I244" s="278">
        <v>1313.916666666667</v>
      </c>
      <c r="J244" s="278">
        <v>1330.1833333333334</v>
      </c>
      <c r="K244" s="276">
        <v>1297.6500000000001</v>
      </c>
      <c r="L244" s="276">
        <v>1255.5</v>
      </c>
      <c r="M244" s="276">
        <v>109.54918000000001</v>
      </c>
    </row>
    <row r="245" spans="1:13">
      <c r="A245" s="267">
        <v>237</v>
      </c>
      <c r="B245" s="276" t="s">
        <v>1645</v>
      </c>
      <c r="C245" s="277">
        <v>646.25</v>
      </c>
      <c r="D245" s="278">
        <v>646.41666666666663</v>
      </c>
      <c r="E245" s="278">
        <v>640.93333333333328</v>
      </c>
      <c r="F245" s="278">
        <v>635.61666666666667</v>
      </c>
      <c r="G245" s="278">
        <v>630.13333333333333</v>
      </c>
      <c r="H245" s="278">
        <v>651.73333333333323</v>
      </c>
      <c r="I245" s="278">
        <v>657.21666666666658</v>
      </c>
      <c r="J245" s="278">
        <v>662.53333333333319</v>
      </c>
      <c r="K245" s="276">
        <v>651.9</v>
      </c>
      <c r="L245" s="276">
        <v>641.1</v>
      </c>
      <c r="M245" s="276">
        <v>0.18448999999999999</v>
      </c>
    </row>
    <row r="246" spans="1:13">
      <c r="A246" s="267">
        <v>238</v>
      </c>
      <c r="B246" s="276" t="s">
        <v>420</v>
      </c>
      <c r="C246" s="277">
        <v>326.64999999999998</v>
      </c>
      <c r="D246" s="278">
        <v>310.58333333333331</v>
      </c>
      <c r="E246" s="278">
        <v>289.56666666666661</v>
      </c>
      <c r="F246" s="278">
        <v>252.48333333333329</v>
      </c>
      <c r="G246" s="278">
        <v>231.46666666666658</v>
      </c>
      <c r="H246" s="278">
        <v>347.66666666666663</v>
      </c>
      <c r="I246" s="278">
        <v>368.68333333333339</v>
      </c>
      <c r="J246" s="278">
        <v>405.76666666666665</v>
      </c>
      <c r="K246" s="276">
        <v>331.6</v>
      </c>
      <c r="L246" s="276">
        <v>273.5</v>
      </c>
      <c r="M246" s="276">
        <v>32.669409999999999</v>
      </c>
    </row>
    <row r="247" spans="1:13">
      <c r="A247" s="267">
        <v>239</v>
      </c>
      <c r="B247" s="276" t="s">
        <v>421</v>
      </c>
      <c r="C247" s="277">
        <v>340.3</v>
      </c>
      <c r="D247" s="278">
        <v>335.53333333333336</v>
      </c>
      <c r="E247" s="278">
        <v>330.76666666666671</v>
      </c>
      <c r="F247" s="278">
        <v>321.23333333333335</v>
      </c>
      <c r="G247" s="278">
        <v>316.4666666666667</v>
      </c>
      <c r="H247" s="278">
        <v>345.06666666666672</v>
      </c>
      <c r="I247" s="278">
        <v>349.83333333333337</v>
      </c>
      <c r="J247" s="278">
        <v>359.36666666666673</v>
      </c>
      <c r="K247" s="276">
        <v>340.3</v>
      </c>
      <c r="L247" s="276">
        <v>326</v>
      </c>
      <c r="M247" s="276">
        <v>5.60738</v>
      </c>
    </row>
    <row r="248" spans="1:13">
      <c r="A248" s="267">
        <v>240</v>
      </c>
      <c r="B248" s="276" t="s">
        <v>417</v>
      </c>
      <c r="C248" s="277">
        <v>11.15</v>
      </c>
      <c r="D248" s="278">
        <v>11.200000000000001</v>
      </c>
      <c r="E248" s="278">
        <v>11.050000000000002</v>
      </c>
      <c r="F248" s="278">
        <v>10.950000000000001</v>
      </c>
      <c r="G248" s="278">
        <v>10.800000000000002</v>
      </c>
      <c r="H248" s="278">
        <v>11.300000000000002</v>
      </c>
      <c r="I248" s="278">
        <v>11.450000000000001</v>
      </c>
      <c r="J248" s="278">
        <v>11.550000000000002</v>
      </c>
      <c r="K248" s="276">
        <v>11.35</v>
      </c>
      <c r="L248" s="276">
        <v>11.1</v>
      </c>
      <c r="M248" s="276">
        <v>26.933109999999999</v>
      </c>
    </row>
    <row r="249" spans="1:13">
      <c r="A249" s="267">
        <v>241</v>
      </c>
      <c r="B249" s="276" t="s">
        <v>127</v>
      </c>
      <c r="C249" s="277">
        <v>94.5</v>
      </c>
      <c r="D249" s="278">
        <v>94.583333333333329</v>
      </c>
      <c r="E249" s="278">
        <v>93.716666666666654</v>
      </c>
      <c r="F249" s="278">
        <v>92.933333333333323</v>
      </c>
      <c r="G249" s="278">
        <v>92.066666666666649</v>
      </c>
      <c r="H249" s="278">
        <v>95.36666666666666</v>
      </c>
      <c r="I249" s="278">
        <v>96.233333333333334</v>
      </c>
      <c r="J249" s="278">
        <v>97.016666666666666</v>
      </c>
      <c r="K249" s="276">
        <v>95.45</v>
      </c>
      <c r="L249" s="276">
        <v>93.8</v>
      </c>
      <c r="M249" s="276">
        <v>181.43241</v>
      </c>
    </row>
    <row r="250" spans="1:13">
      <c r="A250" s="267">
        <v>242</v>
      </c>
      <c r="B250" s="276" t="s">
        <v>262</v>
      </c>
      <c r="C250" s="277">
        <v>2114.8000000000002</v>
      </c>
      <c r="D250" s="278">
        <v>2129.9500000000003</v>
      </c>
      <c r="E250" s="278">
        <v>2094.9000000000005</v>
      </c>
      <c r="F250" s="278">
        <v>2075.0000000000005</v>
      </c>
      <c r="G250" s="278">
        <v>2039.9500000000007</v>
      </c>
      <c r="H250" s="278">
        <v>2149.8500000000004</v>
      </c>
      <c r="I250" s="278">
        <v>2184.9000000000005</v>
      </c>
      <c r="J250" s="278">
        <v>2204.8000000000002</v>
      </c>
      <c r="K250" s="276">
        <v>2165</v>
      </c>
      <c r="L250" s="276">
        <v>2110.0500000000002</v>
      </c>
      <c r="M250" s="276">
        <v>2.7670400000000002</v>
      </c>
    </row>
    <row r="251" spans="1:13">
      <c r="A251" s="267">
        <v>243</v>
      </c>
      <c r="B251" s="276" t="s">
        <v>408</v>
      </c>
      <c r="C251" s="277">
        <v>113.45</v>
      </c>
      <c r="D251" s="278">
        <v>113.93333333333334</v>
      </c>
      <c r="E251" s="278">
        <v>110.66666666666667</v>
      </c>
      <c r="F251" s="278">
        <v>107.88333333333334</v>
      </c>
      <c r="G251" s="278">
        <v>104.61666666666667</v>
      </c>
      <c r="H251" s="278">
        <v>116.71666666666667</v>
      </c>
      <c r="I251" s="278">
        <v>119.98333333333332</v>
      </c>
      <c r="J251" s="278">
        <v>122.76666666666667</v>
      </c>
      <c r="K251" s="276">
        <v>117.2</v>
      </c>
      <c r="L251" s="276">
        <v>111.15</v>
      </c>
      <c r="M251" s="276">
        <v>19.095839999999999</v>
      </c>
    </row>
    <row r="252" spans="1:13">
      <c r="A252" s="267">
        <v>244</v>
      </c>
      <c r="B252" s="276" t="s">
        <v>409</v>
      </c>
      <c r="C252" s="277">
        <v>91.8</v>
      </c>
      <c r="D252" s="278">
        <v>92.316666666666663</v>
      </c>
      <c r="E252" s="278">
        <v>90.98333333333332</v>
      </c>
      <c r="F252" s="278">
        <v>90.166666666666657</v>
      </c>
      <c r="G252" s="278">
        <v>88.833333333333314</v>
      </c>
      <c r="H252" s="278">
        <v>93.133333333333326</v>
      </c>
      <c r="I252" s="278">
        <v>94.466666666666669</v>
      </c>
      <c r="J252" s="278">
        <v>95.283333333333331</v>
      </c>
      <c r="K252" s="276">
        <v>93.65</v>
      </c>
      <c r="L252" s="276">
        <v>91.5</v>
      </c>
      <c r="M252" s="276">
        <v>15.29194</v>
      </c>
    </row>
    <row r="253" spans="1:13">
      <c r="A253" s="267">
        <v>245</v>
      </c>
      <c r="B253" s="276" t="s">
        <v>2931</v>
      </c>
      <c r="C253" s="277">
        <v>1489.45</v>
      </c>
      <c r="D253" s="278">
        <v>1493.1166666666668</v>
      </c>
      <c r="E253" s="278">
        <v>1476.3333333333335</v>
      </c>
      <c r="F253" s="278">
        <v>1463.2166666666667</v>
      </c>
      <c r="G253" s="278">
        <v>1446.4333333333334</v>
      </c>
      <c r="H253" s="278">
        <v>1506.2333333333336</v>
      </c>
      <c r="I253" s="278">
        <v>1523.0166666666669</v>
      </c>
      <c r="J253" s="278">
        <v>1536.1333333333337</v>
      </c>
      <c r="K253" s="276">
        <v>1509.9</v>
      </c>
      <c r="L253" s="276">
        <v>1480</v>
      </c>
      <c r="M253" s="276">
        <v>17.690079999999998</v>
      </c>
    </row>
    <row r="254" spans="1:13">
      <c r="A254" s="267">
        <v>246</v>
      </c>
      <c r="B254" s="276" t="s">
        <v>402</v>
      </c>
      <c r="C254" s="277">
        <v>450</v>
      </c>
      <c r="D254" s="278">
        <v>453.16666666666669</v>
      </c>
      <c r="E254" s="278">
        <v>445.33333333333337</v>
      </c>
      <c r="F254" s="278">
        <v>440.66666666666669</v>
      </c>
      <c r="G254" s="278">
        <v>432.83333333333337</v>
      </c>
      <c r="H254" s="278">
        <v>457.83333333333337</v>
      </c>
      <c r="I254" s="278">
        <v>465.66666666666674</v>
      </c>
      <c r="J254" s="278">
        <v>470.33333333333337</v>
      </c>
      <c r="K254" s="276">
        <v>461</v>
      </c>
      <c r="L254" s="276">
        <v>448.5</v>
      </c>
      <c r="M254" s="276">
        <v>9.7742000000000004</v>
      </c>
    </row>
    <row r="255" spans="1:13">
      <c r="A255" s="267">
        <v>247</v>
      </c>
      <c r="B255" s="276" t="s">
        <v>128</v>
      </c>
      <c r="C255" s="277">
        <v>202.8</v>
      </c>
      <c r="D255" s="278">
        <v>204.16666666666666</v>
      </c>
      <c r="E255" s="278">
        <v>200.73333333333332</v>
      </c>
      <c r="F255" s="278">
        <v>198.66666666666666</v>
      </c>
      <c r="G255" s="278">
        <v>195.23333333333332</v>
      </c>
      <c r="H255" s="278">
        <v>206.23333333333332</v>
      </c>
      <c r="I255" s="278">
        <v>209.66666666666666</v>
      </c>
      <c r="J255" s="278">
        <v>211.73333333333332</v>
      </c>
      <c r="K255" s="276">
        <v>207.6</v>
      </c>
      <c r="L255" s="276">
        <v>202.1</v>
      </c>
      <c r="M255" s="276">
        <v>349.52400999999998</v>
      </c>
    </row>
    <row r="256" spans="1:13">
      <c r="A256" s="267">
        <v>248</v>
      </c>
      <c r="B256" s="276" t="s">
        <v>413</v>
      </c>
      <c r="C256" s="277">
        <v>325.64999999999998</v>
      </c>
      <c r="D256" s="278">
        <v>327.84999999999997</v>
      </c>
      <c r="E256" s="278">
        <v>320.69999999999993</v>
      </c>
      <c r="F256" s="278">
        <v>315.74999999999994</v>
      </c>
      <c r="G256" s="278">
        <v>308.59999999999991</v>
      </c>
      <c r="H256" s="278">
        <v>332.79999999999995</v>
      </c>
      <c r="I256" s="278">
        <v>339.94999999999993</v>
      </c>
      <c r="J256" s="278">
        <v>344.9</v>
      </c>
      <c r="K256" s="276">
        <v>335</v>
      </c>
      <c r="L256" s="276">
        <v>322.89999999999998</v>
      </c>
      <c r="M256" s="276">
        <v>0.75044</v>
      </c>
    </row>
    <row r="257" spans="1:13">
      <c r="A257" s="267">
        <v>249</v>
      </c>
      <c r="B257" s="276" t="s">
        <v>411</v>
      </c>
      <c r="C257" s="277">
        <v>127.1</v>
      </c>
      <c r="D257" s="278">
        <v>127.71666666666665</v>
      </c>
      <c r="E257" s="278">
        <v>126.1333333333333</v>
      </c>
      <c r="F257" s="278">
        <v>125.16666666666664</v>
      </c>
      <c r="G257" s="278">
        <v>123.58333333333329</v>
      </c>
      <c r="H257" s="278">
        <v>128.68333333333331</v>
      </c>
      <c r="I257" s="278">
        <v>130.26666666666665</v>
      </c>
      <c r="J257" s="278">
        <v>131.23333333333332</v>
      </c>
      <c r="K257" s="276">
        <v>129.30000000000001</v>
      </c>
      <c r="L257" s="276">
        <v>126.75</v>
      </c>
      <c r="M257" s="276">
        <v>3.73726</v>
      </c>
    </row>
    <row r="258" spans="1:13">
      <c r="A258" s="267">
        <v>250</v>
      </c>
      <c r="B258" s="276" t="s">
        <v>431</v>
      </c>
      <c r="C258" s="277">
        <v>24.15</v>
      </c>
      <c r="D258" s="278">
        <v>24.149999999999995</v>
      </c>
      <c r="E258" s="278">
        <v>23.899999999999991</v>
      </c>
      <c r="F258" s="278">
        <v>23.649999999999995</v>
      </c>
      <c r="G258" s="278">
        <v>23.399999999999991</v>
      </c>
      <c r="H258" s="278">
        <v>24.399999999999991</v>
      </c>
      <c r="I258" s="278">
        <v>24.65</v>
      </c>
      <c r="J258" s="278">
        <v>24.899999999999991</v>
      </c>
      <c r="K258" s="276">
        <v>24.4</v>
      </c>
      <c r="L258" s="276">
        <v>23.9</v>
      </c>
      <c r="M258" s="276">
        <v>25.6707</v>
      </c>
    </row>
    <row r="259" spans="1:13">
      <c r="A259" s="267">
        <v>251</v>
      </c>
      <c r="B259" s="276" t="s">
        <v>428</v>
      </c>
      <c r="C259" s="277">
        <v>45.4</v>
      </c>
      <c r="D259" s="278">
        <v>45.716666666666661</v>
      </c>
      <c r="E259" s="278">
        <v>44.73333333333332</v>
      </c>
      <c r="F259" s="278">
        <v>44.066666666666656</v>
      </c>
      <c r="G259" s="278">
        <v>43.083333333333314</v>
      </c>
      <c r="H259" s="278">
        <v>46.383333333333326</v>
      </c>
      <c r="I259" s="278">
        <v>47.36666666666666</v>
      </c>
      <c r="J259" s="278">
        <v>48.033333333333331</v>
      </c>
      <c r="K259" s="276">
        <v>46.7</v>
      </c>
      <c r="L259" s="276">
        <v>45.05</v>
      </c>
      <c r="M259" s="276">
        <v>5.0527699999999998</v>
      </c>
    </row>
    <row r="260" spans="1:13">
      <c r="A260" s="267">
        <v>252</v>
      </c>
      <c r="B260" s="276" t="s">
        <v>429</v>
      </c>
      <c r="C260" s="277">
        <v>95.75</v>
      </c>
      <c r="D260" s="278">
        <v>96.149999999999991</v>
      </c>
      <c r="E260" s="278">
        <v>94.59999999999998</v>
      </c>
      <c r="F260" s="278">
        <v>93.449999999999989</v>
      </c>
      <c r="G260" s="278">
        <v>91.899999999999977</v>
      </c>
      <c r="H260" s="278">
        <v>97.299999999999983</v>
      </c>
      <c r="I260" s="278">
        <v>98.85</v>
      </c>
      <c r="J260" s="278">
        <v>99.999999999999986</v>
      </c>
      <c r="K260" s="276">
        <v>97.7</v>
      </c>
      <c r="L260" s="276">
        <v>95</v>
      </c>
      <c r="M260" s="276">
        <v>20.59111</v>
      </c>
    </row>
    <row r="261" spans="1:13">
      <c r="A261" s="267">
        <v>253</v>
      </c>
      <c r="B261" s="276" t="s">
        <v>432</v>
      </c>
      <c r="C261" s="277">
        <v>64.650000000000006</v>
      </c>
      <c r="D261" s="278">
        <v>63.516666666666673</v>
      </c>
      <c r="E261" s="278">
        <v>61.63333333333334</v>
      </c>
      <c r="F261" s="278">
        <v>58.616666666666667</v>
      </c>
      <c r="G261" s="278">
        <v>56.733333333333334</v>
      </c>
      <c r="H261" s="278">
        <v>66.533333333333346</v>
      </c>
      <c r="I261" s="278">
        <v>68.416666666666686</v>
      </c>
      <c r="J261" s="278">
        <v>71.433333333333351</v>
      </c>
      <c r="K261" s="276">
        <v>65.400000000000006</v>
      </c>
      <c r="L261" s="276">
        <v>60.5</v>
      </c>
      <c r="M261" s="276">
        <v>58.319850000000002</v>
      </c>
    </row>
    <row r="262" spans="1:13">
      <c r="A262" s="267">
        <v>254</v>
      </c>
      <c r="B262" s="276" t="s">
        <v>422</v>
      </c>
      <c r="C262" s="277">
        <v>1034.9000000000001</v>
      </c>
      <c r="D262" s="278">
        <v>1043.3</v>
      </c>
      <c r="E262" s="278">
        <v>1022.5999999999999</v>
      </c>
      <c r="F262" s="278">
        <v>1010.3</v>
      </c>
      <c r="G262" s="278">
        <v>989.59999999999991</v>
      </c>
      <c r="H262" s="278">
        <v>1055.5999999999999</v>
      </c>
      <c r="I262" s="278">
        <v>1076.3000000000002</v>
      </c>
      <c r="J262" s="278">
        <v>1088.5999999999999</v>
      </c>
      <c r="K262" s="276">
        <v>1064</v>
      </c>
      <c r="L262" s="276">
        <v>1031</v>
      </c>
      <c r="M262" s="276">
        <v>2.22437</v>
      </c>
    </row>
    <row r="263" spans="1:13">
      <c r="A263" s="267">
        <v>255</v>
      </c>
      <c r="B263" s="276" t="s">
        <v>436</v>
      </c>
      <c r="C263" s="277">
        <v>2635.2</v>
      </c>
      <c r="D263" s="278">
        <v>2686.4166666666665</v>
      </c>
      <c r="E263" s="278">
        <v>2548.833333333333</v>
      </c>
      <c r="F263" s="278">
        <v>2462.4666666666667</v>
      </c>
      <c r="G263" s="278">
        <v>2324.8833333333332</v>
      </c>
      <c r="H263" s="278">
        <v>2772.7833333333328</v>
      </c>
      <c r="I263" s="278">
        <v>2910.3666666666659</v>
      </c>
      <c r="J263" s="278">
        <v>2996.7333333333327</v>
      </c>
      <c r="K263" s="276">
        <v>2824</v>
      </c>
      <c r="L263" s="276">
        <v>2600.0500000000002</v>
      </c>
      <c r="M263" s="276">
        <v>0.26085000000000003</v>
      </c>
    </row>
    <row r="264" spans="1:13">
      <c r="A264" s="267">
        <v>256</v>
      </c>
      <c r="B264" s="276" t="s">
        <v>433</v>
      </c>
      <c r="C264" s="277">
        <v>83.4</v>
      </c>
      <c r="D264" s="278">
        <v>83.63333333333334</v>
      </c>
      <c r="E264" s="278">
        <v>82.76666666666668</v>
      </c>
      <c r="F264" s="278">
        <v>82.13333333333334</v>
      </c>
      <c r="G264" s="278">
        <v>81.26666666666668</v>
      </c>
      <c r="H264" s="278">
        <v>84.26666666666668</v>
      </c>
      <c r="I264" s="278">
        <v>85.133333333333326</v>
      </c>
      <c r="J264" s="278">
        <v>85.76666666666668</v>
      </c>
      <c r="K264" s="276">
        <v>84.5</v>
      </c>
      <c r="L264" s="276">
        <v>83</v>
      </c>
      <c r="M264" s="276">
        <v>21.931550000000001</v>
      </c>
    </row>
    <row r="265" spans="1:13">
      <c r="A265" s="267">
        <v>257</v>
      </c>
      <c r="B265" s="276" t="s">
        <v>129</v>
      </c>
      <c r="C265" s="277">
        <v>298</v>
      </c>
      <c r="D265" s="278">
        <v>296.63333333333333</v>
      </c>
      <c r="E265" s="278">
        <v>288.61666666666667</v>
      </c>
      <c r="F265" s="278">
        <v>279.23333333333335</v>
      </c>
      <c r="G265" s="278">
        <v>271.2166666666667</v>
      </c>
      <c r="H265" s="278">
        <v>306.01666666666665</v>
      </c>
      <c r="I265" s="278">
        <v>314.0333333333333</v>
      </c>
      <c r="J265" s="278">
        <v>323.41666666666663</v>
      </c>
      <c r="K265" s="276">
        <v>304.64999999999998</v>
      </c>
      <c r="L265" s="276">
        <v>287.25</v>
      </c>
      <c r="M265" s="276">
        <v>168.83643000000001</v>
      </c>
    </row>
    <row r="266" spans="1:13">
      <c r="A266" s="267">
        <v>258</v>
      </c>
      <c r="B266" s="276" t="s">
        <v>423</v>
      </c>
      <c r="C266" s="277">
        <v>2297.3000000000002</v>
      </c>
      <c r="D266" s="278">
        <v>2286.5666666666671</v>
      </c>
      <c r="E266" s="278">
        <v>2187.733333333334</v>
      </c>
      <c r="F266" s="278">
        <v>2078.166666666667</v>
      </c>
      <c r="G266" s="278">
        <v>1979.3333333333339</v>
      </c>
      <c r="H266" s="278">
        <v>2396.1333333333341</v>
      </c>
      <c r="I266" s="278">
        <v>2494.9666666666672</v>
      </c>
      <c r="J266" s="278">
        <v>2604.5333333333342</v>
      </c>
      <c r="K266" s="276">
        <v>2385.4</v>
      </c>
      <c r="L266" s="276">
        <v>2177</v>
      </c>
      <c r="M266" s="276">
        <v>4.74092</v>
      </c>
    </row>
    <row r="267" spans="1:13">
      <c r="A267" s="267">
        <v>259</v>
      </c>
      <c r="B267" s="276" t="s">
        <v>424</v>
      </c>
      <c r="C267" s="277">
        <v>345.85</v>
      </c>
      <c r="D267" s="278">
        <v>346.40000000000003</v>
      </c>
      <c r="E267" s="278">
        <v>341.50000000000006</v>
      </c>
      <c r="F267" s="278">
        <v>337.15000000000003</v>
      </c>
      <c r="G267" s="278">
        <v>332.25000000000006</v>
      </c>
      <c r="H267" s="278">
        <v>350.75000000000006</v>
      </c>
      <c r="I267" s="278">
        <v>355.65000000000003</v>
      </c>
      <c r="J267" s="278">
        <v>360.00000000000006</v>
      </c>
      <c r="K267" s="276">
        <v>351.3</v>
      </c>
      <c r="L267" s="276">
        <v>342.05</v>
      </c>
      <c r="M267" s="276">
        <v>8.5372199999999996</v>
      </c>
    </row>
    <row r="268" spans="1:13">
      <c r="A268" s="267">
        <v>260</v>
      </c>
      <c r="B268" s="276" t="s">
        <v>425</v>
      </c>
      <c r="C268" s="277">
        <v>129</v>
      </c>
      <c r="D268" s="278">
        <v>127.51666666666667</v>
      </c>
      <c r="E268" s="278">
        <v>124.73333333333332</v>
      </c>
      <c r="F268" s="278">
        <v>120.46666666666665</v>
      </c>
      <c r="G268" s="278">
        <v>117.68333333333331</v>
      </c>
      <c r="H268" s="278">
        <v>131.78333333333333</v>
      </c>
      <c r="I268" s="278">
        <v>134.56666666666666</v>
      </c>
      <c r="J268" s="278">
        <v>138.83333333333334</v>
      </c>
      <c r="K268" s="276">
        <v>130.30000000000001</v>
      </c>
      <c r="L268" s="276">
        <v>123.25</v>
      </c>
      <c r="M268" s="276">
        <v>28.864260000000002</v>
      </c>
    </row>
    <row r="269" spans="1:13">
      <c r="A269" s="267">
        <v>261</v>
      </c>
      <c r="B269" s="276" t="s">
        <v>426</v>
      </c>
      <c r="C269" s="277">
        <v>76.95</v>
      </c>
      <c r="D269" s="278">
        <v>77.149999999999991</v>
      </c>
      <c r="E269" s="278">
        <v>76.299999999999983</v>
      </c>
      <c r="F269" s="278">
        <v>75.649999999999991</v>
      </c>
      <c r="G269" s="278">
        <v>74.799999999999983</v>
      </c>
      <c r="H269" s="278">
        <v>77.799999999999983</v>
      </c>
      <c r="I269" s="278">
        <v>78.649999999999977</v>
      </c>
      <c r="J269" s="278">
        <v>79.299999999999983</v>
      </c>
      <c r="K269" s="276">
        <v>78</v>
      </c>
      <c r="L269" s="276">
        <v>76.5</v>
      </c>
      <c r="M269" s="276">
        <v>12.459569999999999</v>
      </c>
    </row>
    <row r="270" spans="1:13">
      <c r="A270" s="267">
        <v>262</v>
      </c>
      <c r="B270" s="276" t="s">
        <v>427</v>
      </c>
      <c r="C270" s="277">
        <v>94.45</v>
      </c>
      <c r="D270" s="278">
        <v>94.266666666666652</v>
      </c>
      <c r="E270" s="278">
        <v>92.783333333333303</v>
      </c>
      <c r="F270" s="278">
        <v>91.116666666666646</v>
      </c>
      <c r="G270" s="278">
        <v>89.633333333333297</v>
      </c>
      <c r="H270" s="278">
        <v>95.933333333333309</v>
      </c>
      <c r="I270" s="278">
        <v>97.416666666666657</v>
      </c>
      <c r="J270" s="278">
        <v>99.083333333333314</v>
      </c>
      <c r="K270" s="276">
        <v>95.75</v>
      </c>
      <c r="L270" s="276">
        <v>92.6</v>
      </c>
      <c r="M270" s="276">
        <v>52.098669999999998</v>
      </c>
    </row>
    <row r="271" spans="1:13">
      <c r="A271" s="267">
        <v>263</v>
      </c>
      <c r="B271" s="276" t="s">
        <v>435</v>
      </c>
      <c r="C271" s="277">
        <v>87.55</v>
      </c>
      <c r="D271" s="278">
        <v>88.116666666666674</v>
      </c>
      <c r="E271" s="278">
        <v>86.433333333333351</v>
      </c>
      <c r="F271" s="278">
        <v>85.316666666666677</v>
      </c>
      <c r="G271" s="278">
        <v>83.633333333333354</v>
      </c>
      <c r="H271" s="278">
        <v>89.233333333333348</v>
      </c>
      <c r="I271" s="278">
        <v>90.916666666666686</v>
      </c>
      <c r="J271" s="278">
        <v>92.033333333333346</v>
      </c>
      <c r="K271" s="276">
        <v>89.8</v>
      </c>
      <c r="L271" s="276">
        <v>87</v>
      </c>
      <c r="M271" s="276">
        <v>17.76164</v>
      </c>
    </row>
    <row r="272" spans="1:13">
      <c r="A272" s="267">
        <v>264</v>
      </c>
      <c r="B272" s="276" t="s">
        <v>434</v>
      </c>
      <c r="C272" s="277">
        <v>154.69999999999999</v>
      </c>
      <c r="D272" s="278">
        <v>154.74999999999997</v>
      </c>
      <c r="E272" s="278">
        <v>152.64999999999995</v>
      </c>
      <c r="F272" s="278">
        <v>150.59999999999997</v>
      </c>
      <c r="G272" s="278">
        <v>148.49999999999994</v>
      </c>
      <c r="H272" s="278">
        <v>156.79999999999995</v>
      </c>
      <c r="I272" s="278">
        <v>158.89999999999998</v>
      </c>
      <c r="J272" s="278">
        <v>160.94999999999996</v>
      </c>
      <c r="K272" s="276">
        <v>156.85</v>
      </c>
      <c r="L272" s="276">
        <v>152.69999999999999</v>
      </c>
      <c r="M272" s="276">
        <v>5.87113</v>
      </c>
    </row>
    <row r="273" spans="1:13">
      <c r="A273" s="267">
        <v>265</v>
      </c>
      <c r="B273" s="276" t="s">
        <v>263</v>
      </c>
      <c r="C273" s="277">
        <v>67.55</v>
      </c>
      <c r="D273" s="278">
        <v>67.716666666666654</v>
      </c>
      <c r="E273" s="278">
        <v>67.133333333333312</v>
      </c>
      <c r="F273" s="278">
        <v>66.716666666666654</v>
      </c>
      <c r="G273" s="278">
        <v>66.133333333333312</v>
      </c>
      <c r="H273" s="278">
        <v>68.133333333333312</v>
      </c>
      <c r="I273" s="278">
        <v>68.716666666666654</v>
      </c>
      <c r="J273" s="278">
        <v>69.133333333333312</v>
      </c>
      <c r="K273" s="276">
        <v>68.3</v>
      </c>
      <c r="L273" s="276">
        <v>67.3</v>
      </c>
      <c r="M273" s="276">
        <v>8.5098800000000008</v>
      </c>
    </row>
    <row r="274" spans="1:13">
      <c r="A274" s="267">
        <v>266</v>
      </c>
      <c r="B274" s="276" t="s">
        <v>130</v>
      </c>
      <c r="C274" s="277">
        <v>405.4</v>
      </c>
      <c r="D274" s="278">
        <v>407.2166666666667</v>
      </c>
      <c r="E274" s="278">
        <v>401.33333333333337</v>
      </c>
      <c r="F274" s="278">
        <v>397.26666666666665</v>
      </c>
      <c r="G274" s="278">
        <v>391.38333333333333</v>
      </c>
      <c r="H274" s="278">
        <v>411.28333333333342</v>
      </c>
      <c r="I274" s="278">
        <v>417.16666666666674</v>
      </c>
      <c r="J274" s="278">
        <v>421.23333333333346</v>
      </c>
      <c r="K274" s="276">
        <v>413.1</v>
      </c>
      <c r="L274" s="276">
        <v>403.15</v>
      </c>
      <c r="M274" s="276">
        <v>102.31005999999999</v>
      </c>
    </row>
    <row r="275" spans="1:13">
      <c r="A275" s="267">
        <v>267</v>
      </c>
      <c r="B275" s="276" t="s">
        <v>264</v>
      </c>
      <c r="C275" s="277">
        <v>938.5</v>
      </c>
      <c r="D275" s="278">
        <v>937.33333333333337</v>
      </c>
      <c r="E275" s="278">
        <v>918.86666666666679</v>
      </c>
      <c r="F275" s="278">
        <v>899.23333333333346</v>
      </c>
      <c r="G275" s="278">
        <v>880.76666666666688</v>
      </c>
      <c r="H275" s="278">
        <v>956.9666666666667</v>
      </c>
      <c r="I275" s="278">
        <v>975.43333333333317</v>
      </c>
      <c r="J275" s="278">
        <v>995.06666666666661</v>
      </c>
      <c r="K275" s="276">
        <v>955.8</v>
      </c>
      <c r="L275" s="276">
        <v>917.7</v>
      </c>
      <c r="M275" s="276">
        <v>10.72174</v>
      </c>
    </row>
    <row r="276" spans="1:13">
      <c r="A276" s="267">
        <v>268</v>
      </c>
      <c r="B276" s="276" t="s">
        <v>131</v>
      </c>
      <c r="C276" s="277">
        <v>2862.05</v>
      </c>
      <c r="D276" s="278">
        <v>2852.0166666666664</v>
      </c>
      <c r="E276" s="278">
        <v>2816.0333333333328</v>
      </c>
      <c r="F276" s="278">
        <v>2770.0166666666664</v>
      </c>
      <c r="G276" s="278">
        <v>2734.0333333333328</v>
      </c>
      <c r="H276" s="278">
        <v>2898.0333333333328</v>
      </c>
      <c r="I276" s="278">
        <v>2934.0166666666664</v>
      </c>
      <c r="J276" s="278">
        <v>2980.0333333333328</v>
      </c>
      <c r="K276" s="276">
        <v>2888</v>
      </c>
      <c r="L276" s="276">
        <v>2806</v>
      </c>
      <c r="M276" s="276">
        <v>15.24648</v>
      </c>
    </row>
    <row r="277" spans="1:13">
      <c r="A277" s="267">
        <v>269</v>
      </c>
      <c r="B277" s="276" t="s">
        <v>132</v>
      </c>
      <c r="C277" s="277">
        <v>732</v>
      </c>
      <c r="D277" s="278">
        <v>732.61666666666667</v>
      </c>
      <c r="E277" s="278">
        <v>715.48333333333335</v>
      </c>
      <c r="F277" s="278">
        <v>698.9666666666667</v>
      </c>
      <c r="G277" s="278">
        <v>681.83333333333337</v>
      </c>
      <c r="H277" s="278">
        <v>749.13333333333333</v>
      </c>
      <c r="I277" s="278">
        <v>766.26666666666677</v>
      </c>
      <c r="J277" s="278">
        <v>782.7833333333333</v>
      </c>
      <c r="K277" s="276">
        <v>749.75</v>
      </c>
      <c r="L277" s="276">
        <v>716.1</v>
      </c>
      <c r="M277" s="276">
        <v>23.233499999999999</v>
      </c>
    </row>
    <row r="278" spans="1:13">
      <c r="A278" s="267">
        <v>270</v>
      </c>
      <c r="B278" s="276" t="s">
        <v>437</v>
      </c>
      <c r="C278" s="277">
        <v>146.65</v>
      </c>
      <c r="D278" s="278">
        <v>147.35</v>
      </c>
      <c r="E278" s="278">
        <v>145.29999999999998</v>
      </c>
      <c r="F278" s="278">
        <v>143.94999999999999</v>
      </c>
      <c r="G278" s="278">
        <v>141.89999999999998</v>
      </c>
      <c r="H278" s="278">
        <v>148.69999999999999</v>
      </c>
      <c r="I278" s="278">
        <v>150.75</v>
      </c>
      <c r="J278" s="278">
        <v>152.1</v>
      </c>
      <c r="K278" s="276">
        <v>149.4</v>
      </c>
      <c r="L278" s="276">
        <v>146</v>
      </c>
      <c r="M278" s="276">
        <v>2.6535199999999999</v>
      </c>
    </row>
    <row r="279" spans="1:13">
      <c r="A279" s="267">
        <v>271</v>
      </c>
      <c r="B279" s="276" t="s">
        <v>443</v>
      </c>
      <c r="C279" s="277">
        <v>723.55</v>
      </c>
      <c r="D279" s="278">
        <v>720.81666666666661</v>
      </c>
      <c r="E279" s="278">
        <v>713.73333333333323</v>
      </c>
      <c r="F279" s="278">
        <v>703.91666666666663</v>
      </c>
      <c r="G279" s="278">
        <v>696.83333333333326</v>
      </c>
      <c r="H279" s="278">
        <v>730.63333333333321</v>
      </c>
      <c r="I279" s="278">
        <v>737.7166666666667</v>
      </c>
      <c r="J279" s="278">
        <v>747.53333333333319</v>
      </c>
      <c r="K279" s="276">
        <v>727.9</v>
      </c>
      <c r="L279" s="276">
        <v>711</v>
      </c>
      <c r="M279" s="276">
        <v>5.2620699999999996</v>
      </c>
    </row>
    <row r="280" spans="1:13">
      <c r="A280" s="267">
        <v>272</v>
      </c>
      <c r="B280" s="276" t="s">
        <v>444</v>
      </c>
      <c r="C280" s="277">
        <v>335.85</v>
      </c>
      <c r="D280" s="278">
        <v>333.61666666666667</v>
      </c>
      <c r="E280" s="278">
        <v>330.23333333333335</v>
      </c>
      <c r="F280" s="278">
        <v>324.61666666666667</v>
      </c>
      <c r="G280" s="278">
        <v>321.23333333333335</v>
      </c>
      <c r="H280" s="278">
        <v>339.23333333333335</v>
      </c>
      <c r="I280" s="278">
        <v>342.61666666666667</v>
      </c>
      <c r="J280" s="278">
        <v>348.23333333333335</v>
      </c>
      <c r="K280" s="276">
        <v>337</v>
      </c>
      <c r="L280" s="276">
        <v>328</v>
      </c>
      <c r="M280" s="276">
        <v>11.35919</v>
      </c>
    </row>
    <row r="281" spans="1:13">
      <c r="A281" s="267">
        <v>273</v>
      </c>
      <c r="B281" s="276" t="s">
        <v>445</v>
      </c>
      <c r="C281" s="277">
        <v>599.70000000000005</v>
      </c>
      <c r="D281" s="278">
        <v>605.48333333333335</v>
      </c>
      <c r="E281" s="278">
        <v>590.9666666666667</v>
      </c>
      <c r="F281" s="278">
        <v>582.23333333333335</v>
      </c>
      <c r="G281" s="278">
        <v>567.7166666666667</v>
      </c>
      <c r="H281" s="278">
        <v>614.2166666666667</v>
      </c>
      <c r="I281" s="278">
        <v>628.73333333333335</v>
      </c>
      <c r="J281" s="278">
        <v>637.4666666666667</v>
      </c>
      <c r="K281" s="276">
        <v>620</v>
      </c>
      <c r="L281" s="276">
        <v>596.75</v>
      </c>
      <c r="M281" s="276">
        <v>2.77067</v>
      </c>
    </row>
    <row r="282" spans="1:13">
      <c r="A282" s="267">
        <v>274</v>
      </c>
      <c r="B282" s="276" t="s">
        <v>447</v>
      </c>
      <c r="C282" s="277">
        <v>48.1</v>
      </c>
      <c r="D282" s="278">
        <v>47.966666666666669</v>
      </c>
      <c r="E282" s="278">
        <v>46.983333333333334</v>
      </c>
      <c r="F282" s="278">
        <v>45.866666666666667</v>
      </c>
      <c r="G282" s="278">
        <v>44.883333333333333</v>
      </c>
      <c r="H282" s="278">
        <v>49.083333333333336</v>
      </c>
      <c r="I282" s="278">
        <v>50.06666666666667</v>
      </c>
      <c r="J282" s="278">
        <v>51.183333333333337</v>
      </c>
      <c r="K282" s="276">
        <v>48.95</v>
      </c>
      <c r="L282" s="276">
        <v>46.85</v>
      </c>
      <c r="M282" s="276">
        <v>32.198059999999998</v>
      </c>
    </row>
    <row r="283" spans="1:13">
      <c r="A283" s="267">
        <v>275</v>
      </c>
      <c r="B283" s="276" t="s">
        <v>449</v>
      </c>
      <c r="C283" s="277">
        <v>366.35</v>
      </c>
      <c r="D283" s="278">
        <v>368.7833333333333</v>
      </c>
      <c r="E283" s="278">
        <v>361.56666666666661</v>
      </c>
      <c r="F283" s="278">
        <v>356.7833333333333</v>
      </c>
      <c r="G283" s="278">
        <v>349.56666666666661</v>
      </c>
      <c r="H283" s="278">
        <v>373.56666666666661</v>
      </c>
      <c r="I283" s="278">
        <v>380.7833333333333</v>
      </c>
      <c r="J283" s="278">
        <v>385.56666666666661</v>
      </c>
      <c r="K283" s="276">
        <v>376</v>
      </c>
      <c r="L283" s="276">
        <v>364</v>
      </c>
      <c r="M283" s="276">
        <v>1.7053100000000001</v>
      </c>
    </row>
    <row r="284" spans="1:13">
      <c r="A284" s="267">
        <v>276</v>
      </c>
      <c r="B284" s="276" t="s">
        <v>439</v>
      </c>
      <c r="C284" s="277">
        <v>477.4</v>
      </c>
      <c r="D284" s="278">
        <v>478.40000000000003</v>
      </c>
      <c r="E284" s="278">
        <v>467.80000000000007</v>
      </c>
      <c r="F284" s="278">
        <v>458.20000000000005</v>
      </c>
      <c r="G284" s="278">
        <v>447.60000000000008</v>
      </c>
      <c r="H284" s="278">
        <v>488.00000000000006</v>
      </c>
      <c r="I284" s="278">
        <v>498.60000000000008</v>
      </c>
      <c r="J284" s="278">
        <v>508.20000000000005</v>
      </c>
      <c r="K284" s="276">
        <v>489</v>
      </c>
      <c r="L284" s="276">
        <v>468.8</v>
      </c>
      <c r="M284" s="276">
        <v>1.85521</v>
      </c>
    </row>
    <row r="285" spans="1:13">
      <c r="A285" s="267">
        <v>277</v>
      </c>
      <c r="B285" s="276" t="s">
        <v>440</v>
      </c>
      <c r="C285" s="277">
        <v>342</v>
      </c>
      <c r="D285" s="278">
        <v>342.15000000000003</v>
      </c>
      <c r="E285" s="278">
        <v>338.35000000000008</v>
      </c>
      <c r="F285" s="278">
        <v>334.70000000000005</v>
      </c>
      <c r="G285" s="278">
        <v>330.90000000000009</v>
      </c>
      <c r="H285" s="278">
        <v>345.80000000000007</v>
      </c>
      <c r="I285" s="278">
        <v>349.6</v>
      </c>
      <c r="J285" s="278">
        <v>353.25000000000006</v>
      </c>
      <c r="K285" s="276">
        <v>345.95</v>
      </c>
      <c r="L285" s="276">
        <v>338.5</v>
      </c>
      <c r="M285" s="276">
        <v>3.6815699999999998</v>
      </c>
    </row>
    <row r="286" spans="1:13">
      <c r="A286" s="267">
        <v>278</v>
      </c>
      <c r="B286" s="276" t="s">
        <v>451</v>
      </c>
      <c r="C286" s="277">
        <v>274.35000000000002</v>
      </c>
      <c r="D286" s="278">
        <v>273.21666666666664</v>
      </c>
      <c r="E286" s="278">
        <v>262.48333333333329</v>
      </c>
      <c r="F286" s="278">
        <v>250.61666666666667</v>
      </c>
      <c r="G286" s="278">
        <v>239.88333333333333</v>
      </c>
      <c r="H286" s="278">
        <v>285.08333333333326</v>
      </c>
      <c r="I286" s="278">
        <v>295.81666666666661</v>
      </c>
      <c r="J286" s="278">
        <v>307.68333333333322</v>
      </c>
      <c r="K286" s="276">
        <v>283.95</v>
      </c>
      <c r="L286" s="276">
        <v>261.35000000000002</v>
      </c>
      <c r="M286" s="276">
        <v>8.2204599999999992</v>
      </c>
    </row>
    <row r="287" spans="1:13">
      <c r="A287" s="267">
        <v>279</v>
      </c>
      <c r="B287" s="276" t="s">
        <v>133</v>
      </c>
      <c r="C287" s="277">
        <v>1952.4</v>
      </c>
      <c r="D287" s="278">
        <v>1961.3</v>
      </c>
      <c r="E287" s="278">
        <v>1938.6</v>
      </c>
      <c r="F287" s="278">
        <v>1924.8</v>
      </c>
      <c r="G287" s="278">
        <v>1902.1</v>
      </c>
      <c r="H287" s="278">
        <v>1975.1</v>
      </c>
      <c r="I287" s="278">
        <v>1997.8000000000002</v>
      </c>
      <c r="J287" s="278">
        <v>2011.6</v>
      </c>
      <c r="K287" s="276">
        <v>1984</v>
      </c>
      <c r="L287" s="276">
        <v>1947.5</v>
      </c>
      <c r="M287" s="276">
        <v>34.193170000000002</v>
      </c>
    </row>
    <row r="288" spans="1:13">
      <c r="A288" s="267">
        <v>280</v>
      </c>
      <c r="B288" s="276" t="s">
        <v>441</v>
      </c>
      <c r="C288" s="277">
        <v>135.30000000000001</v>
      </c>
      <c r="D288" s="278">
        <v>137.13333333333333</v>
      </c>
      <c r="E288" s="278">
        <v>132.26666666666665</v>
      </c>
      <c r="F288" s="278">
        <v>129.23333333333332</v>
      </c>
      <c r="G288" s="278">
        <v>124.36666666666665</v>
      </c>
      <c r="H288" s="278">
        <v>140.16666666666666</v>
      </c>
      <c r="I288" s="278">
        <v>145.03333333333333</v>
      </c>
      <c r="J288" s="278">
        <v>148.06666666666666</v>
      </c>
      <c r="K288" s="276">
        <v>142</v>
      </c>
      <c r="L288" s="276">
        <v>134.1</v>
      </c>
      <c r="M288" s="276">
        <v>7.7534599999999996</v>
      </c>
    </row>
    <row r="289" spans="1:13">
      <c r="A289" s="267">
        <v>281</v>
      </c>
      <c r="B289" s="276" t="s">
        <v>438</v>
      </c>
      <c r="C289" s="277">
        <v>925.2</v>
      </c>
      <c r="D289" s="278">
        <v>907.11666666666679</v>
      </c>
      <c r="E289" s="278">
        <v>884.78333333333353</v>
      </c>
      <c r="F289" s="278">
        <v>844.36666666666679</v>
      </c>
      <c r="G289" s="278">
        <v>822.03333333333353</v>
      </c>
      <c r="H289" s="278">
        <v>947.53333333333353</v>
      </c>
      <c r="I289" s="278">
        <v>969.86666666666679</v>
      </c>
      <c r="J289" s="278">
        <v>1010.2833333333335</v>
      </c>
      <c r="K289" s="276">
        <v>929.45</v>
      </c>
      <c r="L289" s="276">
        <v>866.7</v>
      </c>
      <c r="M289" s="276">
        <v>2.02982</v>
      </c>
    </row>
    <row r="290" spans="1:13">
      <c r="A290" s="267">
        <v>282</v>
      </c>
      <c r="B290" s="276" t="s">
        <v>442</v>
      </c>
      <c r="C290" s="277">
        <v>243.25</v>
      </c>
      <c r="D290" s="278">
        <v>244.5</v>
      </c>
      <c r="E290" s="278">
        <v>240.5</v>
      </c>
      <c r="F290" s="278">
        <v>237.75</v>
      </c>
      <c r="G290" s="278">
        <v>233.75</v>
      </c>
      <c r="H290" s="278">
        <v>247.25</v>
      </c>
      <c r="I290" s="278">
        <v>251.25</v>
      </c>
      <c r="J290" s="278">
        <v>254</v>
      </c>
      <c r="K290" s="276">
        <v>248.5</v>
      </c>
      <c r="L290" s="276">
        <v>241.75</v>
      </c>
      <c r="M290" s="276">
        <v>7.79732</v>
      </c>
    </row>
    <row r="291" spans="1:13">
      <c r="A291" s="267">
        <v>283</v>
      </c>
      <c r="B291" s="276" t="s">
        <v>1830</v>
      </c>
      <c r="C291" s="277">
        <v>638.6</v>
      </c>
      <c r="D291" s="278">
        <v>641.15</v>
      </c>
      <c r="E291" s="278">
        <v>632.44999999999993</v>
      </c>
      <c r="F291" s="278">
        <v>626.29999999999995</v>
      </c>
      <c r="G291" s="278">
        <v>617.59999999999991</v>
      </c>
      <c r="H291" s="278">
        <v>647.29999999999995</v>
      </c>
      <c r="I291" s="278">
        <v>656</v>
      </c>
      <c r="J291" s="278">
        <v>662.15</v>
      </c>
      <c r="K291" s="276">
        <v>649.85</v>
      </c>
      <c r="L291" s="276">
        <v>635</v>
      </c>
      <c r="M291" s="276">
        <v>0.22639000000000001</v>
      </c>
    </row>
    <row r="292" spans="1:13">
      <c r="A292" s="267">
        <v>284</v>
      </c>
      <c r="B292" s="276" t="s">
        <v>448</v>
      </c>
      <c r="C292" s="277">
        <v>528.29999999999995</v>
      </c>
      <c r="D292" s="278">
        <v>529.44999999999993</v>
      </c>
      <c r="E292" s="278">
        <v>523.89999999999986</v>
      </c>
      <c r="F292" s="278">
        <v>519.49999999999989</v>
      </c>
      <c r="G292" s="278">
        <v>513.94999999999982</v>
      </c>
      <c r="H292" s="278">
        <v>533.84999999999991</v>
      </c>
      <c r="I292" s="278">
        <v>539.39999999999986</v>
      </c>
      <c r="J292" s="278">
        <v>543.79999999999995</v>
      </c>
      <c r="K292" s="276">
        <v>535</v>
      </c>
      <c r="L292" s="276">
        <v>525.04999999999995</v>
      </c>
      <c r="M292" s="276">
        <v>2.3988100000000001</v>
      </c>
    </row>
    <row r="293" spans="1:13">
      <c r="A293" s="267">
        <v>285</v>
      </c>
      <c r="B293" s="276" t="s">
        <v>446</v>
      </c>
      <c r="C293" s="277">
        <v>64.05</v>
      </c>
      <c r="D293" s="278">
        <v>64.166666666666671</v>
      </c>
      <c r="E293" s="278">
        <v>63.083333333333343</v>
      </c>
      <c r="F293" s="278">
        <v>62.116666666666674</v>
      </c>
      <c r="G293" s="278">
        <v>61.033333333333346</v>
      </c>
      <c r="H293" s="278">
        <v>65.13333333333334</v>
      </c>
      <c r="I293" s="278">
        <v>66.216666666666683</v>
      </c>
      <c r="J293" s="278">
        <v>67.183333333333337</v>
      </c>
      <c r="K293" s="276">
        <v>65.25</v>
      </c>
      <c r="L293" s="276">
        <v>63.2</v>
      </c>
      <c r="M293" s="276">
        <v>71.805289999999999</v>
      </c>
    </row>
    <row r="294" spans="1:13">
      <c r="A294" s="267">
        <v>286</v>
      </c>
      <c r="B294" s="276" t="s">
        <v>134</v>
      </c>
      <c r="C294" s="277">
        <v>104.2</v>
      </c>
      <c r="D294" s="278">
        <v>104.16666666666667</v>
      </c>
      <c r="E294" s="278">
        <v>102.18333333333334</v>
      </c>
      <c r="F294" s="278">
        <v>100.16666666666667</v>
      </c>
      <c r="G294" s="278">
        <v>98.183333333333337</v>
      </c>
      <c r="H294" s="278">
        <v>106.18333333333334</v>
      </c>
      <c r="I294" s="278">
        <v>108.16666666666666</v>
      </c>
      <c r="J294" s="278">
        <v>110.18333333333334</v>
      </c>
      <c r="K294" s="276">
        <v>106.15</v>
      </c>
      <c r="L294" s="276">
        <v>102.15</v>
      </c>
      <c r="M294" s="276">
        <v>183.28107</v>
      </c>
    </row>
    <row r="295" spans="1:13">
      <c r="A295" s="267">
        <v>287</v>
      </c>
      <c r="B295" s="276" t="s">
        <v>358</v>
      </c>
      <c r="C295" s="277">
        <v>2395.4</v>
      </c>
      <c r="D295" s="278">
        <v>2394.1166666666668</v>
      </c>
      <c r="E295" s="278">
        <v>2360.2833333333338</v>
      </c>
      <c r="F295" s="278">
        <v>2325.166666666667</v>
      </c>
      <c r="G295" s="278">
        <v>2291.3333333333339</v>
      </c>
      <c r="H295" s="278">
        <v>2429.2333333333336</v>
      </c>
      <c r="I295" s="278">
        <v>2463.0666666666666</v>
      </c>
      <c r="J295" s="278">
        <v>2498.1833333333334</v>
      </c>
      <c r="K295" s="276">
        <v>2427.9499999999998</v>
      </c>
      <c r="L295" s="276">
        <v>2359</v>
      </c>
      <c r="M295" s="276">
        <v>6.3831899999999999</v>
      </c>
    </row>
    <row r="296" spans="1:13">
      <c r="A296" s="267">
        <v>288</v>
      </c>
      <c r="B296" s="276" t="s">
        <v>1841</v>
      </c>
      <c r="C296" s="277">
        <v>232.95</v>
      </c>
      <c r="D296" s="278">
        <v>234.61666666666665</v>
      </c>
      <c r="E296" s="278">
        <v>226.6333333333333</v>
      </c>
      <c r="F296" s="278">
        <v>220.31666666666666</v>
      </c>
      <c r="G296" s="278">
        <v>212.33333333333331</v>
      </c>
      <c r="H296" s="278">
        <v>240.93333333333328</v>
      </c>
      <c r="I296" s="278">
        <v>248.91666666666663</v>
      </c>
      <c r="J296" s="278">
        <v>255.23333333333326</v>
      </c>
      <c r="K296" s="276">
        <v>242.6</v>
      </c>
      <c r="L296" s="276">
        <v>228.3</v>
      </c>
      <c r="M296" s="276">
        <v>1.6208</v>
      </c>
    </row>
    <row r="297" spans="1:13">
      <c r="A297" s="267">
        <v>289</v>
      </c>
      <c r="B297" s="276" t="s">
        <v>454</v>
      </c>
      <c r="C297" s="277">
        <v>353.2</v>
      </c>
      <c r="D297" s="278">
        <v>354.7166666666667</v>
      </c>
      <c r="E297" s="278">
        <v>350.48333333333341</v>
      </c>
      <c r="F297" s="278">
        <v>347.76666666666671</v>
      </c>
      <c r="G297" s="278">
        <v>343.53333333333342</v>
      </c>
      <c r="H297" s="278">
        <v>357.43333333333339</v>
      </c>
      <c r="I297" s="278">
        <v>361.66666666666674</v>
      </c>
      <c r="J297" s="278">
        <v>364.38333333333338</v>
      </c>
      <c r="K297" s="276">
        <v>358.95</v>
      </c>
      <c r="L297" s="276">
        <v>352</v>
      </c>
      <c r="M297" s="276">
        <v>13.14622</v>
      </c>
    </row>
    <row r="298" spans="1:13">
      <c r="A298" s="267">
        <v>290</v>
      </c>
      <c r="B298" s="276" t="s">
        <v>452</v>
      </c>
      <c r="C298" s="277">
        <v>4923.3500000000004</v>
      </c>
      <c r="D298" s="278">
        <v>4876.0999999999995</v>
      </c>
      <c r="E298" s="278">
        <v>4807.2499999999991</v>
      </c>
      <c r="F298" s="278">
        <v>4691.1499999999996</v>
      </c>
      <c r="G298" s="278">
        <v>4622.2999999999993</v>
      </c>
      <c r="H298" s="278">
        <v>4992.1999999999989</v>
      </c>
      <c r="I298" s="278">
        <v>5061.0499999999993</v>
      </c>
      <c r="J298" s="278">
        <v>5177.1499999999987</v>
      </c>
      <c r="K298" s="276">
        <v>4944.95</v>
      </c>
      <c r="L298" s="276">
        <v>4760</v>
      </c>
      <c r="M298" s="276">
        <v>0.36810999999999999</v>
      </c>
    </row>
    <row r="299" spans="1:13">
      <c r="A299" s="267">
        <v>291</v>
      </c>
      <c r="B299" s="276" t="s">
        <v>455</v>
      </c>
      <c r="C299" s="277">
        <v>43.2</v>
      </c>
      <c r="D299" s="278">
        <v>43.566666666666663</v>
      </c>
      <c r="E299" s="278">
        <v>42.633333333333326</v>
      </c>
      <c r="F299" s="278">
        <v>42.066666666666663</v>
      </c>
      <c r="G299" s="278">
        <v>41.133333333333326</v>
      </c>
      <c r="H299" s="278">
        <v>44.133333333333326</v>
      </c>
      <c r="I299" s="278">
        <v>45.066666666666663</v>
      </c>
      <c r="J299" s="278">
        <v>45.633333333333326</v>
      </c>
      <c r="K299" s="276">
        <v>44.5</v>
      </c>
      <c r="L299" s="276">
        <v>43</v>
      </c>
      <c r="M299" s="276">
        <v>11.43238</v>
      </c>
    </row>
    <row r="300" spans="1:13">
      <c r="A300" s="267">
        <v>292</v>
      </c>
      <c r="B300" s="276" t="s">
        <v>135</v>
      </c>
      <c r="C300" s="277">
        <v>435</v>
      </c>
      <c r="D300" s="278">
        <v>430.16666666666669</v>
      </c>
      <c r="E300" s="278">
        <v>415.93333333333339</v>
      </c>
      <c r="F300" s="278">
        <v>396.86666666666673</v>
      </c>
      <c r="G300" s="278">
        <v>382.63333333333344</v>
      </c>
      <c r="H300" s="278">
        <v>449.23333333333335</v>
      </c>
      <c r="I300" s="278">
        <v>463.46666666666658</v>
      </c>
      <c r="J300" s="278">
        <v>482.5333333333333</v>
      </c>
      <c r="K300" s="276">
        <v>444.4</v>
      </c>
      <c r="L300" s="276">
        <v>411.1</v>
      </c>
      <c r="M300" s="276">
        <v>137.98782</v>
      </c>
    </row>
    <row r="301" spans="1:13">
      <c r="A301" s="267">
        <v>293</v>
      </c>
      <c r="B301" s="276" t="s">
        <v>456</v>
      </c>
      <c r="C301" s="277">
        <v>995.1</v>
      </c>
      <c r="D301" s="278">
        <v>1002.6999999999999</v>
      </c>
      <c r="E301" s="278">
        <v>984.39999999999986</v>
      </c>
      <c r="F301" s="278">
        <v>973.69999999999993</v>
      </c>
      <c r="G301" s="278">
        <v>955.39999999999986</v>
      </c>
      <c r="H301" s="278">
        <v>1013.3999999999999</v>
      </c>
      <c r="I301" s="278">
        <v>1031.6999999999998</v>
      </c>
      <c r="J301" s="278">
        <v>1042.3999999999999</v>
      </c>
      <c r="K301" s="276">
        <v>1021</v>
      </c>
      <c r="L301" s="276">
        <v>992</v>
      </c>
      <c r="M301" s="276">
        <v>0.40343000000000001</v>
      </c>
    </row>
    <row r="302" spans="1:13">
      <c r="A302" s="267">
        <v>294</v>
      </c>
      <c r="B302" s="276" t="s">
        <v>136</v>
      </c>
      <c r="C302" s="277">
        <v>1338.95</v>
      </c>
      <c r="D302" s="278">
        <v>1336.9166666666667</v>
      </c>
      <c r="E302" s="278">
        <v>1327.0333333333335</v>
      </c>
      <c r="F302" s="278">
        <v>1315.1166666666668</v>
      </c>
      <c r="G302" s="278">
        <v>1305.2333333333336</v>
      </c>
      <c r="H302" s="278">
        <v>1348.8333333333335</v>
      </c>
      <c r="I302" s="278">
        <v>1358.7166666666667</v>
      </c>
      <c r="J302" s="278">
        <v>1370.6333333333334</v>
      </c>
      <c r="K302" s="276">
        <v>1346.8</v>
      </c>
      <c r="L302" s="276">
        <v>1325</v>
      </c>
      <c r="M302" s="276">
        <v>42.705979999999997</v>
      </c>
    </row>
    <row r="303" spans="1:13">
      <c r="A303" s="267">
        <v>295</v>
      </c>
      <c r="B303" s="276" t="s">
        <v>266</v>
      </c>
      <c r="C303" s="277">
        <v>3882.9</v>
      </c>
      <c r="D303" s="278">
        <v>3927.2999999999997</v>
      </c>
      <c r="E303" s="278">
        <v>3825.5999999999995</v>
      </c>
      <c r="F303" s="278">
        <v>3768.2999999999997</v>
      </c>
      <c r="G303" s="278">
        <v>3666.5999999999995</v>
      </c>
      <c r="H303" s="278">
        <v>3984.5999999999995</v>
      </c>
      <c r="I303" s="278">
        <v>4086.2999999999993</v>
      </c>
      <c r="J303" s="278">
        <v>4143.5999999999995</v>
      </c>
      <c r="K303" s="276">
        <v>4029</v>
      </c>
      <c r="L303" s="276">
        <v>3870</v>
      </c>
      <c r="M303" s="276">
        <v>3.6361699999999999</v>
      </c>
    </row>
    <row r="304" spans="1:13">
      <c r="A304" s="267">
        <v>296</v>
      </c>
      <c r="B304" s="276" t="s">
        <v>265</v>
      </c>
      <c r="C304" s="277">
        <v>2393.5500000000002</v>
      </c>
      <c r="D304" s="278">
        <v>2434.5166666666669</v>
      </c>
      <c r="E304" s="278">
        <v>2339.0333333333338</v>
      </c>
      <c r="F304" s="278">
        <v>2284.5166666666669</v>
      </c>
      <c r="G304" s="278">
        <v>2189.0333333333338</v>
      </c>
      <c r="H304" s="278">
        <v>2489.0333333333338</v>
      </c>
      <c r="I304" s="278">
        <v>2584.5166666666664</v>
      </c>
      <c r="J304" s="278">
        <v>2639.0333333333338</v>
      </c>
      <c r="K304" s="276">
        <v>2530</v>
      </c>
      <c r="L304" s="276">
        <v>2380</v>
      </c>
      <c r="M304" s="276">
        <v>2.5580400000000001</v>
      </c>
    </row>
    <row r="305" spans="1:13">
      <c r="A305" s="267">
        <v>297</v>
      </c>
      <c r="B305" s="276" t="s">
        <v>137</v>
      </c>
      <c r="C305" s="277">
        <v>1022.25</v>
      </c>
      <c r="D305" s="278">
        <v>1015.0333333333333</v>
      </c>
      <c r="E305" s="278">
        <v>1000.3666666666666</v>
      </c>
      <c r="F305" s="278">
        <v>978.48333333333323</v>
      </c>
      <c r="G305" s="278">
        <v>963.81666666666649</v>
      </c>
      <c r="H305" s="278">
        <v>1036.9166666666665</v>
      </c>
      <c r="I305" s="278">
        <v>1051.5833333333335</v>
      </c>
      <c r="J305" s="278">
        <v>1073.4666666666667</v>
      </c>
      <c r="K305" s="276">
        <v>1029.7</v>
      </c>
      <c r="L305" s="276">
        <v>993.15</v>
      </c>
      <c r="M305" s="276">
        <v>48.409910000000004</v>
      </c>
    </row>
    <row r="306" spans="1:13">
      <c r="A306" s="267">
        <v>298</v>
      </c>
      <c r="B306" s="276" t="s">
        <v>457</v>
      </c>
      <c r="C306" s="277">
        <v>1681.25</v>
      </c>
      <c r="D306" s="278">
        <v>1673.5166666666667</v>
      </c>
      <c r="E306" s="278">
        <v>1659.1833333333334</v>
      </c>
      <c r="F306" s="278">
        <v>1637.1166666666668</v>
      </c>
      <c r="G306" s="278">
        <v>1622.7833333333335</v>
      </c>
      <c r="H306" s="278">
        <v>1695.5833333333333</v>
      </c>
      <c r="I306" s="278">
        <v>1709.9166666666667</v>
      </c>
      <c r="J306" s="278">
        <v>1731.9833333333331</v>
      </c>
      <c r="K306" s="276">
        <v>1687.85</v>
      </c>
      <c r="L306" s="276">
        <v>1651.45</v>
      </c>
      <c r="M306" s="276">
        <v>0.33640999999999999</v>
      </c>
    </row>
    <row r="307" spans="1:13">
      <c r="A307" s="267">
        <v>299</v>
      </c>
      <c r="B307" s="276" t="s">
        <v>138</v>
      </c>
      <c r="C307" s="277">
        <v>744.4</v>
      </c>
      <c r="D307" s="278">
        <v>746.5</v>
      </c>
      <c r="E307" s="278">
        <v>738</v>
      </c>
      <c r="F307" s="278">
        <v>731.6</v>
      </c>
      <c r="G307" s="278">
        <v>723.1</v>
      </c>
      <c r="H307" s="278">
        <v>752.9</v>
      </c>
      <c r="I307" s="278">
        <v>761.4</v>
      </c>
      <c r="J307" s="278">
        <v>767.8</v>
      </c>
      <c r="K307" s="276">
        <v>755</v>
      </c>
      <c r="L307" s="276">
        <v>740.1</v>
      </c>
      <c r="M307" s="276">
        <v>40.636409999999998</v>
      </c>
    </row>
    <row r="308" spans="1:13">
      <c r="A308" s="267">
        <v>300</v>
      </c>
      <c r="B308" s="276" t="s">
        <v>139</v>
      </c>
      <c r="C308" s="277">
        <v>195.45</v>
      </c>
      <c r="D308" s="278">
        <v>194.4</v>
      </c>
      <c r="E308" s="278">
        <v>190.4</v>
      </c>
      <c r="F308" s="278">
        <v>185.35</v>
      </c>
      <c r="G308" s="278">
        <v>181.35</v>
      </c>
      <c r="H308" s="278">
        <v>199.45000000000002</v>
      </c>
      <c r="I308" s="278">
        <v>203.45000000000002</v>
      </c>
      <c r="J308" s="278">
        <v>208.50000000000003</v>
      </c>
      <c r="K308" s="276">
        <v>198.4</v>
      </c>
      <c r="L308" s="276">
        <v>189.35</v>
      </c>
      <c r="M308" s="276">
        <v>112.45547999999999</v>
      </c>
    </row>
    <row r="309" spans="1:13">
      <c r="A309" s="267">
        <v>301</v>
      </c>
      <c r="B309" s="276" t="s">
        <v>319</v>
      </c>
      <c r="C309" s="277">
        <v>13.6</v>
      </c>
      <c r="D309" s="278">
        <v>13.566666666666665</v>
      </c>
      <c r="E309" s="278">
        <v>13.43333333333333</v>
      </c>
      <c r="F309" s="278">
        <v>13.266666666666666</v>
      </c>
      <c r="G309" s="278">
        <v>13.133333333333331</v>
      </c>
      <c r="H309" s="278">
        <v>13.733333333333329</v>
      </c>
      <c r="I309" s="278">
        <v>13.866666666666665</v>
      </c>
      <c r="J309" s="278">
        <v>14.033333333333328</v>
      </c>
      <c r="K309" s="276">
        <v>13.7</v>
      </c>
      <c r="L309" s="276">
        <v>13.4</v>
      </c>
      <c r="M309" s="276">
        <v>16.48922</v>
      </c>
    </row>
    <row r="310" spans="1:13">
      <c r="A310" s="267">
        <v>302</v>
      </c>
      <c r="B310" s="276" t="s">
        <v>464</v>
      </c>
      <c r="C310" s="277">
        <v>171.1</v>
      </c>
      <c r="D310" s="278">
        <v>170.86666666666667</v>
      </c>
      <c r="E310" s="278">
        <v>168.88333333333335</v>
      </c>
      <c r="F310" s="278">
        <v>166.66666666666669</v>
      </c>
      <c r="G310" s="278">
        <v>164.68333333333337</v>
      </c>
      <c r="H310" s="278">
        <v>173.08333333333334</v>
      </c>
      <c r="I310" s="278">
        <v>175.06666666666669</v>
      </c>
      <c r="J310" s="278">
        <v>177.28333333333333</v>
      </c>
      <c r="K310" s="276">
        <v>172.85</v>
      </c>
      <c r="L310" s="276">
        <v>168.65</v>
      </c>
      <c r="M310" s="276">
        <v>0.82120000000000004</v>
      </c>
    </row>
    <row r="311" spans="1:13">
      <c r="A311" s="267">
        <v>303</v>
      </c>
      <c r="B311" s="276" t="s">
        <v>466</v>
      </c>
      <c r="C311" s="277">
        <v>432.75</v>
      </c>
      <c r="D311" s="278">
        <v>429.98333333333335</v>
      </c>
      <c r="E311" s="278">
        <v>421.9666666666667</v>
      </c>
      <c r="F311" s="278">
        <v>411.18333333333334</v>
      </c>
      <c r="G311" s="278">
        <v>403.16666666666669</v>
      </c>
      <c r="H311" s="278">
        <v>440.76666666666671</v>
      </c>
      <c r="I311" s="278">
        <v>448.78333333333336</v>
      </c>
      <c r="J311" s="278">
        <v>459.56666666666672</v>
      </c>
      <c r="K311" s="276">
        <v>438</v>
      </c>
      <c r="L311" s="276">
        <v>419.2</v>
      </c>
      <c r="M311" s="276">
        <v>1.31216</v>
      </c>
    </row>
    <row r="312" spans="1:13">
      <c r="A312" s="267">
        <v>304</v>
      </c>
      <c r="B312" s="276" t="s">
        <v>462</v>
      </c>
      <c r="C312" s="277">
        <v>3724.7</v>
      </c>
      <c r="D312" s="278">
        <v>3744.85</v>
      </c>
      <c r="E312" s="278">
        <v>3679.85</v>
      </c>
      <c r="F312" s="278">
        <v>3635</v>
      </c>
      <c r="G312" s="278">
        <v>3570</v>
      </c>
      <c r="H312" s="278">
        <v>3789.7</v>
      </c>
      <c r="I312" s="278">
        <v>3854.7</v>
      </c>
      <c r="J312" s="278">
        <v>3899.5499999999997</v>
      </c>
      <c r="K312" s="276">
        <v>3809.85</v>
      </c>
      <c r="L312" s="276">
        <v>3700</v>
      </c>
      <c r="M312" s="276">
        <v>6.1600000000000002E-2</v>
      </c>
    </row>
    <row r="313" spans="1:13">
      <c r="A313" s="267">
        <v>305</v>
      </c>
      <c r="B313" s="276" t="s">
        <v>463</v>
      </c>
      <c r="C313" s="277">
        <v>326.25</v>
      </c>
      <c r="D313" s="278">
        <v>327.43333333333334</v>
      </c>
      <c r="E313" s="278">
        <v>321.86666666666667</v>
      </c>
      <c r="F313" s="278">
        <v>317.48333333333335</v>
      </c>
      <c r="G313" s="278">
        <v>311.91666666666669</v>
      </c>
      <c r="H313" s="278">
        <v>331.81666666666666</v>
      </c>
      <c r="I313" s="278">
        <v>337.38333333333338</v>
      </c>
      <c r="J313" s="278">
        <v>341.76666666666665</v>
      </c>
      <c r="K313" s="276">
        <v>333</v>
      </c>
      <c r="L313" s="276">
        <v>323.05</v>
      </c>
      <c r="M313" s="276">
        <v>0.76305999999999996</v>
      </c>
    </row>
    <row r="314" spans="1:13">
      <c r="A314" s="267">
        <v>306</v>
      </c>
      <c r="B314" s="276" t="s">
        <v>140</v>
      </c>
      <c r="C314" s="277">
        <v>176.75</v>
      </c>
      <c r="D314" s="278">
        <v>175.83333333333334</v>
      </c>
      <c r="E314" s="278">
        <v>173.91666666666669</v>
      </c>
      <c r="F314" s="278">
        <v>171.08333333333334</v>
      </c>
      <c r="G314" s="278">
        <v>169.16666666666669</v>
      </c>
      <c r="H314" s="278">
        <v>178.66666666666669</v>
      </c>
      <c r="I314" s="278">
        <v>180.58333333333337</v>
      </c>
      <c r="J314" s="278">
        <v>183.41666666666669</v>
      </c>
      <c r="K314" s="276">
        <v>177.75</v>
      </c>
      <c r="L314" s="276">
        <v>173</v>
      </c>
      <c r="M314" s="276">
        <v>55.522109999999998</v>
      </c>
    </row>
    <row r="315" spans="1:13">
      <c r="A315" s="267">
        <v>307</v>
      </c>
      <c r="B315" s="276" t="s">
        <v>141</v>
      </c>
      <c r="C315" s="277">
        <v>417.8</v>
      </c>
      <c r="D315" s="278">
        <v>419.38333333333338</v>
      </c>
      <c r="E315" s="278">
        <v>415.41666666666674</v>
      </c>
      <c r="F315" s="278">
        <v>413.03333333333336</v>
      </c>
      <c r="G315" s="278">
        <v>409.06666666666672</v>
      </c>
      <c r="H315" s="278">
        <v>421.76666666666677</v>
      </c>
      <c r="I315" s="278">
        <v>425.73333333333335</v>
      </c>
      <c r="J315" s="278">
        <v>428.11666666666679</v>
      </c>
      <c r="K315" s="276">
        <v>423.35</v>
      </c>
      <c r="L315" s="276">
        <v>417</v>
      </c>
      <c r="M315" s="276">
        <v>15.88219</v>
      </c>
    </row>
    <row r="316" spans="1:13">
      <c r="A316" s="267">
        <v>308</v>
      </c>
      <c r="B316" s="276" t="s">
        <v>142</v>
      </c>
      <c r="C316" s="277">
        <v>7566.05</v>
      </c>
      <c r="D316" s="278">
        <v>7607.5166666666673</v>
      </c>
      <c r="E316" s="278">
        <v>7510.633333333335</v>
      </c>
      <c r="F316" s="278">
        <v>7455.2166666666681</v>
      </c>
      <c r="G316" s="278">
        <v>7358.3333333333358</v>
      </c>
      <c r="H316" s="278">
        <v>7662.9333333333343</v>
      </c>
      <c r="I316" s="278">
        <v>7759.8166666666675</v>
      </c>
      <c r="J316" s="278">
        <v>7815.2333333333336</v>
      </c>
      <c r="K316" s="276">
        <v>7704.4</v>
      </c>
      <c r="L316" s="276">
        <v>7552.1</v>
      </c>
      <c r="M316" s="276">
        <v>6.4296800000000003</v>
      </c>
    </row>
    <row r="317" spans="1:13">
      <c r="A317" s="267">
        <v>309</v>
      </c>
      <c r="B317" s="276" t="s">
        <v>458</v>
      </c>
      <c r="C317" s="277">
        <v>928.65</v>
      </c>
      <c r="D317" s="278">
        <v>929.53333333333342</v>
      </c>
      <c r="E317" s="278">
        <v>921.06666666666683</v>
      </c>
      <c r="F317" s="278">
        <v>913.48333333333346</v>
      </c>
      <c r="G317" s="278">
        <v>905.01666666666688</v>
      </c>
      <c r="H317" s="278">
        <v>937.11666666666679</v>
      </c>
      <c r="I317" s="278">
        <v>945.58333333333326</v>
      </c>
      <c r="J317" s="278">
        <v>953.16666666666674</v>
      </c>
      <c r="K317" s="276">
        <v>938</v>
      </c>
      <c r="L317" s="276">
        <v>921.95</v>
      </c>
      <c r="M317" s="276">
        <v>0.18254999999999999</v>
      </c>
    </row>
    <row r="318" spans="1:13">
      <c r="A318" s="267">
        <v>310</v>
      </c>
      <c r="B318" s="276" t="s">
        <v>143</v>
      </c>
      <c r="C318" s="277">
        <v>613.9</v>
      </c>
      <c r="D318" s="278">
        <v>606</v>
      </c>
      <c r="E318" s="278">
        <v>592</v>
      </c>
      <c r="F318" s="278">
        <v>570.1</v>
      </c>
      <c r="G318" s="278">
        <v>556.1</v>
      </c>
      <c r="H318" s="278">
        <v>627.9</v>
      </c>
      <c r="I318" s="278">
        <v>641.9</v>
      </c>
      <c r="J318" s="278">
        <v>663.8</v>
      </c>
      <c r="K318" s="276">
        <v>620</v>
      </c>
      <c r="L318" s="276">
        <v>584.1</v>
      </c>
      <c r="M318" s="276">
        <v>64.278400000000005</v>
      </c>
    </row>
    <row r="319" spans="1:13">
      <c r="A319" s="267">
        <v>311</v>
      </c>
      <c r="B319" s="276" t="s">
        <v>472</v>
      </c>
      <c r="C319" s="277">
        <v>1750.45</v>
      </c>
      <c r="D319" s="278">
        <v>1753.4666666666665</v>
      </c>
      <c r="E319" s="278">
        <v>1732.9833333333329</v>
      </c>
      <c r="F319" s="278">
        <v>1715.5166666666664</v>
      </c>
      <c r="G319" s="278">
        <v>1695.0333333333328</v>
      </c>
      <c r="H319" s="278">
        <v>1770.9333333333329</v>
      </c>
      <c r="I319" s="278">
        <v>1791.4166666666665</v>
      </c>
      <c r="J319" s="278">
        <v>1808.883333333333</v>
      </c>
      <c r="K319" s="276">
        <v>1773.95</v>
      </c>
      <c r="L319" s="276">
        <v>1736</v>
      </c>
      <c r="M319" s="276">
        <v>2.4257300000000002</v>
      </c>
    </row>
    <row r="320" spans="1:13">
      <c r="A320" s="267">
        <v>312</v>
      </c>
      <c r="B320" s="276" t="s">
        <v>468</v>
      </c>
      <c r="C320" s="277">
        <v>2100.75</v>
      </c>
      <c r="D320" s="278">
        <v>2099.1833333333334</v>
      </c>
      <c r="E320" s="278">
        <v>2073.5666666666666</v>
      </c>
      <c r="F320" s="278">
        <v>2046.3833333333332</v>
      </c>
      <c r="G320" s="278">
        <v>2020.7666666666664</v>
      </c>
      <c r="H320" s="278">
        <v>2126.3666666666668</v>
      </c>
      <c r="I320" s="278">
        <v>2151.9833333333336</v>
      </c>
      <c r="J320" s="278">
        <v>2179.166666666667</v>
      </c>
      <c r="K320" s="276">
        <v>2124.8000000000002</v>
      </c>
      <c r="L320" s="276">
        <v>2072</v>
      </c>
      <c r="M320" s="276">
        <v>0.41921999999999998</v>
      </c>
    </row>
    <row r="321" spans="1:13">
      <c r="A321" s="267">
        <v>313</v>
      </c>
      <c r="B321" s="276" t="s">
        <v>144</v>
      </c>
      <c r="C321" s="277">
        <v>723.85</v>
      </c>
      <c r="D321" s="278">
        <v>718.08333333333337</v>
      </c>
      <c r="E321" s="278">
        <v>703.16666666666674</v>
      </c>
      <c r="F321" s="278">
        <v>682.48333333333335</v>
      </c>
      <c r="G321" s="278">
        <v>667.56666666666672</v>
      </c>
      <c r="H321" s="278">
        <v>738.76666666666677</v>
      </c>
      <c r="I321" s="278">
        <v>753.68333333333351</v>
      </c>
      <c r="J321" s="278">
        <v>774.36666666666679</v>
      </c>
      <c r="K321" s="276">
        <v>733</v>
      </c>
      <c r="L321" s="276">
        <v>697.4</v>
      </c>
      <c r="M321" s="276">
        <v>20.594390000000001</v>
      </c>
    </row>
    <row r="322" spans="1:13">
      <c r="A322" s="267">
        <v>314</v>
      </c>
      <c r="B322" s="276" t="s">
        <v>145</v>
      </c>
      <c r="C322" s="277">
        <v>1117.0999999999999</v>
      </c>
      <c r="D322" s="278">
        <v>1125.8833333333332</v>
      </c>
      <c r="E322" s="278">
        <v>1104.4166666666665</v>
      </c>
      <c r="F322" s="278">
        <v>1091.7333333333333</v>
      </c>
      <c r="G322" s="278">
        <v>1070.2666666666667</v>
      </c>
      <c r="H322" s="278">
        <v>1138.5666666666664</v>
      </c>
      <c r="I322" s="278">
        <v>1160.0333333333331</v>
      </c>
      <c r="J322" s="278">
        <v>1172.7166666666662</v>
      </c>
      <c r="K322" s="276">
        <v>1147.3499999999999</v>
      </c>
      <c r="L322" s="276">
        <v>1113.2</v>
      </c>
      <c r="M322" s="276">
        <v>14.489240000000001</v>
      </c>
    </row>
    <row r="323" spans="1:13">
      <c r="A323" s="267">
        <v>315</v>
      </c>
      <c r="B323" s="276" t="s">
        <v>465</v>
      </c>
      <c r="C323" s="277">
        <v>214.2</v>
      </c>
      <c r="D323" s="278">
        <v>215.58333333333334</v>
      </c>
      <c r="E323" s="278">
        <v>211.61666666666667</v>
      </c>
      <c r="F323" s="278">
        <v>209.03333333333333</v>
      </c>
      <c r="G323" s="278">
        <v>205.06666666666666</v>
      </c>
      <c r="H323" s="278">
        <v>218.16666666666669</v>
      </c>
      <c r="I323" s="278">
        <v>222.13333333333333</v>
      </c>
      <c r="J323" s="278">
        <v>224.7166666666667</v>
      </c>
      <c r="K323" s="276">
        <v>219.55</v>
      </c>
      <c r="L323" s="276">
        <v>213</v>
      </c>
      <c r="M323" s="276">
        <v>0.6361</v>
      </c>
    </row>
    <row r="324" spans="1:13">
      <c r="A324" s="267">
        <v>316</v>
      </c>
      <c r="B324" s="276" t="s">
        <v>1975</v>
      </c>
      <c r="C324" s="277">
        <v>201.05</v>
      </c>
      <c r="D324" s="278">
        <v>202.58333333333334</v>
      </c>
      <c r="E324" s="278">
        <v>198.76666666666668</v>
      </c>
      <c r="F324" s="278">
        <v>196.48333333333335</v>
      </c>
      <c r="G324" s="278">
        <v>192.66666666666669</v>
      </c>
      <c r="H324" s="278">
        <v>204.86666666666667</v>
      </c>
      <c r="I324" s="278">
        <v>208.68333333333334</v>
      </c>
      <c r="J324" s="278">
        <v>210.96666666666667</v>
      </c>
      <c r="K324" s="276">
        <v>206.4</v>
      </c>
      <c r="L324" s="276">
        <v>200.3</v>
      </c>
      <c r="M324" s="276">
        <v>12.57146</v>
      </c>
    </row>
    <row r="325" spans="1:13">
      <c r="A325" s="267">
        <v>317</v>
      </c>
      <c r="B325" s="276" t="s">
        <v>469</v>
      </c>
      <c r="C325" s="277">
        <v>94</v>
      </c>
      <c r="D325" s="278">
        <v>94.600000000000009</v>
      </c>
      <c r="E325" s="278">
        <v>92.700000000000017</v>
      </c>
      <c r="F325" s="278">
        <v>91.4</v>
      </c>
      <c r="G325" s="278">
        <v>89.500000000000014</v>
      </c>
      <c r="H325" s="278">
        <v>95.90000000000002</v>
      </c>
      <c r="I325" s="278">
        <v>97.800000000000026</v>
      </c>
      <c r="J325" s="278">
        <v>99.100000000000023</v>
      </c>
      <c r="K325" s="276">
        <v>96.5</v>
      </c>
      <c r="L325" s="276">
        <v>93.3</v>
      </c>
      <c r="M325" s="276">
        <v>7.9308100000000001</v>
      </c>
    </row>
    <row r="326" spans="1:13">
      <c r="A326" s="267">
        <v>318</v>
      </c>
      <c r="B326" s="276" t="s">
        <v>470</v>
      </c>
      <c r="C326" s="277">
        <v>389.7</v>
      </c>
      <c r="D326" s="278">
        <v>394.7</v>
      </c>
      <c r="E326" s="278">
        <v>382.4</v>
      </c>
      <c r="F326" s="278">
        <v>375.09999999999997</v>
      </c>
      <c r="G326" s="278">
        <v>362.79999999999995</v>
      </c>
      <c r="H326" s="278">
        <v>402</v>
      </c>
      <c r="I326" s="278">
        <v>414.30000000000007</v>
      </c>
      <c r="J326" s="278">
        <v>421.6</v>
      </c>
      <c r="K326" s="276">
        <v>407</v>
      </c>
      <c r="L326" s="276">
        <v>387.4</v>
      </c>
      <c r="M326" s="276">
        <v>2.81535</v>
      </c>
    </row>
    <row r="327" spans="1:13">
      <c r="A327" s="267">
        <v>319</v>
      </c>
      <c r="B327" s="276" t="s">
        <v>146</v>
      </c>
      <c r="C327" s="277">
        <v>1682.1</v>
      </c>
      <c r="D327" s="278">
        <v>1681.7833333333335</v>
      </c>
      <c r="E327" s="278">
        <v>1654.166666666667</v>
      </c>
      <c r="F327" s="278">
        <v>1626.2333333333333</v>
      </c>
      <c r="G327" s="278">
        <v>1598.6166666666668</v>
      </c>
      <c r="H327" s="278">
        <v>1709.7166666666672</v>
      </c>
      <c r="I327" s="278">
        <v>1737.3333333333335</v>
      </c>
      <c r="J327" s="278">
        <v>1765.2666666666673</v>
      </c>
      <c r="K327" s="276">
        <v>1709.4</v>
      </c>
      <c r="L327" s="276">
        <v>1653.85</v>
      </c>
      <c r="M327" s="276">
        <v>7.22553</v>
      </c>
    </row>
    <row r="328" spans="1:13">
      <c r="A328" s="267">
        <v>320</v>
      </c>
      <c r="B328" s="276" t="s">
        <v>459</v>
      </c>
      <c r="C328" s="277">
        <v>29.55</v>
      </c>
      <c r="D328" s="278">
        <v>29.75</v>
      </c>
      <c r="E328" s="278">
        <v>29.15</v>
      </c>
      <c r="F328" s="278">
        <v>28.75</v>
      </c>
      <c r="G328" s="278">
        <v>28.15</v>
      </c>
      <c r="H328" s="278">
        <v>30.15</v>
      </c>
      <c r="I328" s="278">
        <v>30.75</v>
      </c>
      <c r="J328" s="278">
        <v>31.15</v>
      </c>
      <c r="K328" s="276">
        <v>30.35</v>
      </c>
      <c r="L328" s="276">
        <v>29.35</v>
      </c>
      <c r="M328" s="276">
        <v>29.988620000000001</v>
      </c>
    </row>
    <row r="329" spans="1:13">
      <c r="A329" s="267">
        <v>321</v>
      </c>
      <c r="B329" s="276" t="s">
        <v>460</v>
      </c>
      <c r="C329" s="277">
        <v>153.19999999999999</v>
      </c>
      <c r="D329" s="278">
        <v>153.03333333333333</v>
      </c>
      <c r="E329" s="278">
        <v>151.96666666666667</v>
      </c>
      <c r="F329" s="278">
        <v>150.73333333333335</v>
      </c>
      <c r="G329" s="278">
        <v>149.66666666666669</v>
      </c>
      <c r="H329" s="278">
        <v>154.26666666666665</v>
      </c>
      <c r="I329" s="278">
        <v>155.33333333333331</v>
      </c>
      <c r="J329" s="278">
        <v>156.56666666666663</v>
      </c>
      <c r="K329" s="276">
        <v>154.1</v>
      </c>
      <c r="L329" s="276">
        <v>151.80000000000001</v>
      </c>
      <c r="M329" s="276">
        <v>6.6809500000000002</v>
      </c>
    </row>
    <row r="330" spans="1:13">
      <c r="A330" s="267">
        <v>322</v>
      </c>
      <c r="B330" s="276" t="s">
        <v>147</v>
      </c>
      <c r="C330" s="277">
        <v>167.6</v>
      </c>
      <c r="D330" s="278">
        <v>167.93333333333334</v>
      </c>
      <c r="E330" s="278">
        <v>165.71666666666667</v>
      </c>
      <c r="F330" s="278">
        <v>163.83333333333334</v>
      </c>
      <c r="G330" s="278">
        <v>161.61666666666667</v>
      </c>
      <c r="H330" s="278">
        <v>169.81666666666666</v>
      </c>
      <c r="I330" s="278">
        <v>172.03333333333336</v>
      </c>
      <c r="J330" s="278">
        <v>173.91666666666666</v>
      </c>
      <c r="K330" s="276">
        <v>170.15</v>
      </c>
      <c r="L330" s="276">
        <v>166.05</v>
      </c>
      <c r="M330" s="276">
        <v>100.69104</v>
      </c>
    </row>
    <row r="331" spans="1:13">
      <c r="A331" s="267">
        <v>323</v>
      </c>
      <c r="B331" s="276" t="s">
        <v>471</v>
      </c>
      <c r="C331" s="277">
        <v>644.6</v>
      </c>
      <c r="D331" s="278">
        <v>629.19999999999993</v>
      </c>
      <c r="E331" s="278">
        <v>607.39999999999986</v>
      </c>
      <c r="F331" s="278">
        <v>570.19999999999993</v>
      </c>
      <c r="G331" s="278">
        <v>548.39999999999986</v>
      </c>
      <c r="H331" s="278">
        <v>666.39999999999986</v>
      </c>
      <c r="I331" s="278">
        <v>688.19999999999982</v>
      </c>
      <c r="J331" s="278">
        <v>725.39999999999986</v>
      </c>
      <c r="K331" s="276">
        <v>651</v>
      </c>
      <c r="L331" s="276">
        <v>592</v>
      </c>
      <c r="M331" s="276">
        <v>11.71195</v>
      </c>
    </row>
    <row r="332" spans="1:13">
      <c r="A332" s="267">
        <v>324</v>
      </c>
      <c r="B332" s="276" t="s">
        <v>268</v>
      </c>
      <c r="C332" s="277">
        <v>1663</v>
      </c>
      <c r="D332" s="278">
        <v>1652.6666666666667</v>
      </c>
      <c r="E332" s="278">
        <v>1630.3333333333335</v>
      </c>
      <c r="F332" s="278">
        <v>1597.6666666666667</v>
      </c>
      <c r="G332" s="278">
        <v>1575.3333333333335</v>
      </c>
      <c r="H332" s="278">
        <v>1685.3333333333335</v>
      </c>
      <c r="I332" s="278">
        <v>1707.666666666667</v>
      </c>
      <c r="J332" s="278">
        <v>1740.3333333333335</v>
      </c>
      <c r="K332" s="276">
        <v>1675</v>
      </c>
      <c r="L332" s="276">
        <v>1620</v>
      </c>
      <c r="M332" s="276">
        <v>3.4706999999999999</v>
      </c>
    </row>
    <row r="333" spans="1:13">
      <c r="A333" s="267">
        <v>325</v>
      </c>
      <c r="B333" s="276" t="s">
        <v>148</v>
      </c>
      <c r="C333" s="277">
        <v>77332.600000000006</v>
      </c>
      <c r="D333" s="278">
        <v>77944.2</v>
      </c>
      <c r="E333" s="278">
        <v>76388.399999999994</v>
      </c>
      <c r="F333" s="278">
        <v>75444.2</v>
      </c>
      <c r="G333" s="278">
        <v>73888.399999999994</v>
      </c>
      <c r="H333" s="278">
        <v>78888.399999999994</v>
      </c>
      <c r="I333" s="278">
        <v>80444.200000000012</v>
      </c>
      <c r="J333" s="278">
        <v>81388.399999999994</v>
      </c>
      <c r="K333" s="276">
        <v>79500</v>
      </c>
      <c r="L333" s="276">
        <v>77000</v>
      </c>
      <c r="M333" s="276">
        <v>0.21765000000000001</v>
      </c>
    </row>
    <row r="334" spans="1:13">
      <c r="A334" s="267">
        <v>326</v>
      </c>
      <c r="B334" s="276" t="s">
        <v>267</v>
      </c>
      <c r="C334" s="277">
        <v>38.75</v>
      </c>
      <c r="D334" s="278">
        <v>39.116666666666667</v>
      </c>
      <c r="E334" s="278">
        <v>38.233333333333334</v>
      </c>
      <c r="F334" s="278">
        <v>37.716666666666669</v>
      </c>
      <c r="G334" s="278">
        <v>36.833333333333336</v>
      </c>
      <c r="H334" s="278">
        <v>39.633333333333333</v>
      </c>
      <c r="I334" s="278">
        <v>40.516666666666673</v>
      </c>
      <c r="J334" s="278">
        <v>41.033333333333331</v>
      </c>
      <c r="K334" s="276">
        <v>40</v>
      </c>
      <c r="L334" s="276">
        <v>38.6</v>
      </c>
      <c r="M334" s="276">
        <v>17.423580000000001</v>
      </c>
    </row>
    <row r="335" spans="1:13">
      <c r="A335" s="267">
        <v>327</v>
      </c>
      <c r="B335" s="276" t="s">
        <v>149</v>
      </c>
      <c r="C335" s="277">
        <v>1277.45</v>
      </c>
      <c r="D335" s="278">
        <v>1281.1499999999999</v>
      </c>
      <c r="E335" s="278">
        <v>1268.2999999999997</v>
      </c>
      <c r="F335" s="278">
        <v>1259.1499999999999</v>
      </c>
      <c r="G335" s="278">
        <v>1246.2999999999997</v>
      </c>
      <c r="H335" s="278">
        <v>1290.2999999999997</v>
      </c>
      <c r="I335" s="278">
        <v>1303.1499999999996</v>
      </c>
      <c r="J335" s="278">
        <v>1312.2999999999997</v>
      </c>
      <c r="K335" s="276">
        <v>1294</v>
      </c>
      <c r="L335" s="276">
        <v>1272</v>
      </c>
      <c r="M335" s="276">
        <v>10.49691</v>
      </c>
    </row>
    <row r="336" spans="1:13">
      <c r="A336" s="267">
        <v>328</v>
      </c>
      <c r="B336" s="276" t="s">
        <v>3161</v>
      </c>
      <c r="C336" s="277">
        <v>302.3</v>
      </c>
      <c r="D336" s="278">
        <v>303.84999999999997</v>
      </c>
      <c r="E336" s="278">
        <v>298.69999999999993</v>
      </c>
      <c r="F336" s="278">
        <v>295.09999999999997</v>
      </c>
      <c r="G336" s="278">
        <v>289.94999999999993</v>
      </c>
      <c r="H336" s="278">
        <v>307.44999999999993</v>
      </c>
      <c r="I336" s="278">
        <v>312.59999999999991</v>
      </c>
      <c r="J336" s="278">
        <v>316.19999999999993</v>
      </c>
      <c r="K336" s="276">
        <v>309</v>
      </c>
      <c r="L336" s="276">
        <v>300.25</v>
      </c>
      <c r="M336" s="276">
        <v>6.3598299999999997</v>
      </c>
    </row>
    <row r="337" spans="1:13">
      <c r="A337" s="267">
        <v>329</v>
      </c>
      <c r="B337" s="276" t="s">
        <v>269</v>
      </c>
      <c r="C337" s="277">
        <v>934.55</v>
      </c>
      <c r="D337" s="278">
        <v>944.01666666666677</v>
      </c>
      <c r="E337" s="278">
        <v>921.53333333333353</v>
      </c>
      <c r="F337" s="278">
        <v>908.51666666666677</v>
      </c>
      <c r="G337" s="278">
        <v>886.03333333333353</v>
      </c>
      <c r="H337" s="278">
        <v>957.03333333333353</v>
      </c>
      <c r="I337" s="278">
        <v>979.51666666666688</v>
      </c>
      <c r="J337" s="278">
        <v>992.53333333333353</v>
      </c>
      <c r="K337" s="276">
        <v>966.5</v>
      </c>
      <c r="L337" s="276">
        <v>931</v>
      </c>
      <c r="M337" s="276">
        <v>3.3749699999999998</v>
      </c>
    </row>
    <row r="338" spans="1:13">
      <c r="A338" s="267">
        <v>330</v>
      </c>
      <c r="B338" s="276" t="s">
        <v>150</v>
      </c>
      <c r="C338" s="277">
        <v>48.1</v>
      </c>
      <c r="D338" s="278">
        <v>48.233333333333327</v>
      </c>
      <c r="E338" s="278">
        <v>47.616666666666653</v>
      </c>
      <c r="F338" s="278">
        <v>47.133333333333326</v>
      </c>
      <c r="G338" s="278">
        <v>46.516666666666652</v>
      </c>
      <c r="H338" s="278">
        <v>48.716666666666654</v>
      </c>
      <c r="I338" s="278">
        <v>49.333333333333329</v>
      </c>
      <c r="J338" s="278">
        <v>49.816666666666656</v>
      </c>
      <c r="K338" s="276">
        <v>48.85</v>
      </c>
      <c r="L338" s="276">
        <v>47.75</v>
      </c>
      <c r="M338" s="276">
        <v>294.01274999999998</v>
      </c>
    </row>
    <row r="339" spans="1:13">
      <c r="A339" s="267">
        <v>331</v>
      </c>
      <c r="B339" s="276" t="s">
        <v>261</v>
      </c>
      <c r="C339" s="277">
        <v>5311.25</v>
      </c>
      <c r="D339" s="278">
        <v>5322.1166666666668</v>
      </c>
      <c r="E339" s="278">
        <v>5224.2833333333338</v>
      </c>
      <c r="F339" s="278">
        <v>5137.3166666666666</v>
      </c>
      <c r="G339" s="278">
        <v>5039.4833333333336</v>
      </c>
      <c r="H339" s="278">
        <v>5409.0833333333339</v>
      </c>
      <c r="I339" s="278">
        <v>5506.9166666666661</v>
      </c>
      <c r="J339" s="278">
        <v>5593.8833333333341</v>
      </c>
      <c r="K339" s="276">
        <v>5419.95</v>
      </c>
      <c r="L339" s="276">
        <v>5235.1499999999996</v>
      </c>
      <c r="M339" s="276">
        <v>9.5601299999999991</v>
      </c>
    </row>
    <row r="340" spans="1:13">
      <c r="A340" s="267">
        <v>332</v>
      </c>
      <c r="B340" s="276" t="s">
        <v>478</v>
      </c>
      <c r="C340" s="277">
        <v>2809.9</v>
      </c>
      <c r="D340" s="278">
        <v>2809.2999999999997</v>
      </c>
      <c r="E340" s="278">
        <v>2770.5999999999995</v>
      </c>
      <c r="F340" s="278">
        <v>2731.2999999999997</v>
      </c>
      <c r="G340" s="278">
        <v>2692.5999999999995</v>
      </c>
      <c r="H340" s="278">
        <v>2848.5999999999995</v>
      </c>
      <c r="I340" s="278">
        <v>2887.2999999999993</v>
      </c>
      <c r="J340" s="278">
        <v>2926.5999999999995</v>
      </c>
      <c r="K340" s="276">
        <v>2848</v>
      </c>
      <c r="L340" s="276">
        <v>2770</v>
      </c>
      <c r="M340" s="276">
        <v>2.2298800000000001</v>
      </c>
    </row>
    <row r="341" spans="1:13">
      <c r="A341" s="267">
        <v>333</v>
      </c>
      <c r="B341" s="276" t="s">
        <v>151</v>
      </c>
      <c r="C341" s="277">
        <v>32.299999999999997</v>
      </c>
      <c r="D341" s="278">
        <v>32.483333333333327</v>
      </c>
      <c r="E341" s="278">
        <v>31.966666666666654</v>
      </c>
      <c r="F341" s="278">
        <v>31.633333333333326</v>
      </c>
      <c r="G341" s="278">
        <v>31.116666666666653</v>
      </c>
      <c r="H341" s="278">
        <v>32.816666666666656</v>
      </c>
      <c r="I341" s="278">
        <v>33.333333333333321</v>
      </c>
      <c r="J341" s="278">
        <v>33.666666666666657</v>
      </c>
      <c r="K341" s="276">
        <v>33</v>
      </c>
      <c r="L341" s="276">
        <v>32.15</v>
      </c>
      <c r="M341" s="276">
        <v>123.55226</v>
      </c>
    </row>
    <row r="342" spans="1:13">
      <c r="A342" s="267">
        <v>334</v>
      </c>
      <c r="B342" s="276" t="s">
        <v>477</v>
      </c>
      <c r="C342" s="277">
        <v>62.6</v>
      </c>
      <c r="D342" s="278">
        <v>62.883333333333333</v>
      </c>
      <c r="E342" s="278">
        <v>61.916666666666664</v>
      </c>
      <c r="F342" s="278">
        <v>61.233333333333334</v>
      </c>
      <c r="G342" s="278">
        <v>60.266666666666666</v>
      </c>
      <c r="H342" s="278">
        <v>63.566666666666663</v>
      </c>
      <c r="I342" s="278">
        <v>64.533333333333331</v>
      </c>
      <c r="J342" s="278">
        <v>65.216666666666669</v>
      </c>
      <c r="K342" s="276">
        <v>63.85</v>
      </c>
      <c r="L342" s="276">
        <v>62.2</v>
      </c>
      <c r="M342" s="276">
        <v>14.32968</v>
      </c>
    </row>
    <row r="343" spans="1:13">
      <c r="A343" s="267">
        <v>335</v>
      </c>
      <c r="B343" s="276" t="s">
        <v>152</v>
      </c>
      <c r="C343" s="277">
        <v>62.65</v>
      </c>
      <c r="D343" s="278">
        <v>62.966666666666669</v>
      </c>
      <c r="E343" s="278">
        <v>61.533333333333331</v>
      </c>
      <c r="F343" s="278">
        <v>60.416666666666664</v>
      </c>
      <c r="G343" s="278">
        <v>58.983333333333327</v>
      </c>
      <c r="H343" s="278">
        <v>64.083333333333343</v>
      </c>
      <c r="I343" s="278">
        <v>65.51666666666668</v>
      </c>
      <c r="J343" s="278">
        <v>66.63333333333334</v>
      </c>
      <c r="K343" s="276">
        <v>64.400000000000006</v>
      </c>
      <c r="L343" s="276">
        <v>61.85</v>
      </c>
      <c r="M343" s="276">
        <v>101.35756000000001</v>
      </c>
    </row>
    <row r="344" spans="1:13">
      <c r="A344" s="267">
        <v>336</v>
      </c>
      <c r="B344" s="276" t="s">
        <v>473</v>
      </c>
      <c r="C344" s="277">
        <v>581.95000000000005</v>
      </c>
      <c r="D344" s="278">
        <v>577.48333333333335</v>
      </c>
      <c r="E344" s="278">
        <v>559.51666666666665</v>
      </c>
      <c r="F344" s="278">
        <v>537.08333333333326</v>
      </c>
      <c r="G344" s="278">
        <v>519.11666666666656</v>
      </c>
      <c r="H344" s="278">
        <v>599.91666666666674</v>
      </c>
      <c r="I344" s="278">
        <v>617.88333333333344</v>
      </c>
      <c r="J344" s="278">
        <v>640.31666666666683</v>
      </c>
      <c r="K344" s="276">
        <v>595.45000000000005</v>
      </c>
      <c r="L344" s="276">
        <v>555.04999999999995</v>
      </c>
      <c r="M344" s="276">
        <v>9.7347699999999993</v>
      </c>
    </row>
    <row r="345" spans="1:13">
      <c r="A345" s="267">
        <v>337</v>
      </c>
      <c r="B345" s="276" t="s">
        <v>153</v>
      </c>
      <c r="C345" s="277">
        <v>18127.3</v>
      </c>
      <c r="D345" s="278">
        <v>18264.133333333335</v>
      </c>
      <c r="E345" s="278">
        <v>17913.26666666667</v>
      </c>
      <c r="F345" s="278">
        <v>17699.233333333334</v>
      </c>
      <c r="G345" s="278">
        <v>17348.366666666669</v>
      </c>
      <c r="H345" s="278">
        <v>18478.166666666672</v>
      </c>
      <c r="I345" s="278">
        <v>18829.033333333333</v>
      </c>
      <c r="J345" s="278">
        <v>19043.066666666673</v>
      </c>
      <c r="K345" s="276">
        <v>18615</v>
      </c>
      <c r="L345" s="276">
        <v>18050.099999999999</v>
      </c>
      <c r="M345" s="276">
        <v>1.2060500000000001</v>
      </c>
    </row>
    <row r="346" spans="1:13">
      <c r="A346" s="267">
        <v>338</v>
      </c>
      <c r="B346" s="276" t="s">
        <v>476</v>
      </c>
      <c r="C346" s="277">
        <v>39.65</v>
      </c>
      <c r="D346" s="278">
        <v>39.833333333333336</v>
      </c>
      <c r="E346" s="278">
        <v>39.31666666666667</v>
      </c>
      <c r="F346" s="278">
        <v>38.983333333333334</v>
      </c>
      <c r="G346" s="278">
        <v>38.466666666666669</v>
      </c>
      <c r="H346" s="278">
        <v>40.166666666666671</v>
      </c>
      <c r="I346" s="278">
        <v>40.683333333333337</v>
      </c>
      <c r="J346" s="278">
        <v>41.016666666666673</v>
      </c>
      <c r="K346" s="276">
        <v>40.35</v>
      </c>
      <c r="L346" s="276">
        <v>39.5</v>
      </c>
      <c r="M346" s="276">
        <v>8.1643299999999996</v>
      </c>
    </row>
    <row r="347" spans="1:13">
      <c r="A347" s="267">
        <v>339</v>
      </c>
      <c r="B347" s="276" t="s">
        <v>475</v>
      </c>
      <c r="C347" s="277">
        <v>447.05</v>
      </c>
      <c r="D347" s="278">
        <v>449.61666666666662</v>
      </c>
      <c r="E347" s="278">
        <v>440.23333333333323</v>
      </c>
      <c r="F347" s="278">
        <v>433.41666666666663</v>
      </c>
      <c r="G347" s="278">
        <v>424.03333333333325</v>
      </c>
      <c r="H347" s="278">
        <v>456.43333333333322</v>
      </c>
      <c r="I347" s="278">
        <v>465.81666666666655</v>
      </c>
      <c r="J347" s="278">
        <v>472.63333333333321</v>
      </c>
      <c r="K347" s="276">
        <v>459</v>
      </c>
      <c r="L347" s="276">
        <v>442.8</v>
      </c>
      <c r="M347" s="276">
        <v>2.5440499999999999</v>
      </c>
    </row>
    <row r="348" spans="1:13">
      <c r="A348" s="267">
        <v>340</v>
      </c>
      <c r="B348" s="276" t="s">
        <v>270</v>
      </c>
      <c r="C348" s="277">
        <v>24.8</v>
      </c>
      <c r="D348" s="278">
        <v>24.733333333333334</v>
      </c>
      <c r="E348" s="278">
        <v>24.616666666666667</v>
      </c>
      <c r="F348" s="278">
        <v>24.433333333333334</v>
      </c>
      <c r="G348" s="278">
        <v>24.316666666666666</v>
      </c>
      <c r="H348" s="278">
        <v>24.916666666666668</v>
      </c>
      <c r="I348" s="278">
        <v>25.033333333333335</v>
      </c>
      <c r="J348" s="278">
        <v>25.216666666666669</v>
      </c>
      <c r="K348" s="276">
        <v>24.85</v>
      </c>
      <c r="L348" s="276">
        <v>24.55</v>
      </c>
      <c r="M348" s="276">
        <v>57.617080000000001</v>
      </c>
    </row>
    <row r="349" spans="1:13">
      <c r="A349" s="267">
        <v>341</v>
      </c>
      <c r="B349" s="276" t="s">
        <v>283</v>
      </c>
      <c r="C349" s="277">
        <v>128.55000000000001</v>
      </c>
      <c r="D349" s="278">
        <v>128.5</v>
      </c>
      <c r="E349" s="278">
        <v>127.5</v>
      </c>
      <c r="F349" s="278">
        <v>126.45</v>
      </c>
      <c r="G349" s="278">
        <v>125.45</v>
      </c>
      <c r="H349" s="278">
        <v>129.55000000000001</v>
      </c>
      <c r="I349" s="278">
        <v>130.55000000000001</v>
      </c>
      <c r="J349" s="278">
        <v>131.6</v>
      </c>
      <c r="K349" s="276">
        <v>129.5</v>
      </c>
      <c r="L349" s="276">
        <v>127.45</v>
      </c>
      <c r="M349" s="276">
        <v>4.6314500000000001</v>
      </c>
    </row>
    <row r="350" spans="1:13">
      <c r="A350" s="267">
        <v>342</v>
      </c>
      <c r="B350" s="276" t="s">
        <v>479</v>
      </c>
      <c r="C350" s="277">
        <v>1518.3</v>
      </c>
      <c r="D350" s="278">
        <v>1520.05</v>
      </c>
      <c r="E350" s="278">
        <v>1500.25</v>
      </c>
      <c r="F350" s="278">
        <v>1482.2</v>
      </c>
      <c r="G350" s="278">
        <v>1462.4</v>
      </c>
      <c r="H350" s="278">
        <v>1538.1</v>
      </c>
      <c r="I350" s="278">
        <v>1557.8999999999996</v>
      </c>
      <c r="J350" s="278">
        <v>1575.9499999999998</v>
      </c>
      <c r="K350" s="276">
        <v>1539.85</v>
      </c>
      <c r="L350" s="276">
        <v>1502</v>
      </c>
      <c r="M350" s="276">
        <v>0.12691</v>
      </c>
    </row>
    <row r="351" spans="1:13">
      <c r="A351" s="267">
        <v>343</v>
      </c>
      <c r="B351" s="276" t="s">
        <v>474</v>
      </c>
      <c r="C351" s="277">
        <v>55.35</v>
      </c>
      <c r="D351" s="278">
        <v>55.666666666666664</v>
      </c>
      <c r="E351" s="278">
        <v>54.93333333333333</v>
      </c>
      <c r="F351" s="278">
        <v>54.516666666666666</v>
      </c>
      <c r="G351" s="278">
        <v>53.783333333333331</v>
      </c>
      <c r="H351" s="278">
        <v>56.083333333333329</v>
      </c>
      <c r="I351" s="278">
        <v>56.816666666666663</v>
      </c>
      <c r="J351" s="278">
        <v>57.233333333333327</v>
      </c>
      <c r="K351" s="276">
        <v>56.4</v>
      </c>
      <c r="L351" s="276">
        <v>55.25</v>
      </c>
      <c r="M351" s="276">
        <v>8.9579000000000004</v>
      </c>
    </row>
    <row r="352" spans="1:13">
      <c r="A352" s="267">
        <v>344</v>
      </c>
      <c r="B352" s="276" t="s">
        <v>155</v>
      </c>
      <c r="C352" s="277">
        <v>127.95</v>
      </c>
      <c r="D352" s="278">
        <v>127.31666666666666</v>
      </c>
      <c r="E352" s="278">
        <v>125.93333333333334</v>
      </c>
      <c r="F352" s="278">
        <v>123.91666666666667</v>
      </c>
      <c r="G352" s="278">
        <v>122.53333333333335</v>
      </c>
      <c r="H352" s="278">
        <v>129.33333333333331</v>
      </c>
      <c r="I352" s="278">
        <v>130.71666666666664</v>
      </c>
      <c r="J352" s="278">
        <v>132.73333333333332</v>
      </c>
      <c r="K352" s="276">
        <v>128.69999999999999</v>
      </c>
      <c r="L352" s="276">
        <v>125.3</v>
      </c>
      <c r="M352" s="276">
        <v>189.71512000000001</v>
      </c>
    </row>
    <row r="353" spans="1:13">
      <c r="A353" s="267">
        <v>345</v>
      </c>
      <c r="B353" s="276" t="s">
        <v>156</v>
      </c>
      <c r="C353" s="277">
        <v>97</v>
      </c>
      <c r="D353" s="278">
        <v>97.45</v>
      </c>
      <c r="E353" s="278">
        <v>96.4</v>
      </c>
      <c r="F353" s="278">
        <v>95.8</v>
      </c>
      <c r="G353" s="278">
        <v>94.75</v>
      </c>
      <c r="H353" s="278">
        <v>98.050000000000011</v>
      </c>
      <c r="I353" s="278">
        <v>99.1</v>
      </c>
      <c r="J353" s="278">
        <v>99.700000000000017</v>
      </c>
      <c r="K353" s="276">
        <v>98.5</v>
      </c>
      <c r="L353" s="276">
        <v>96.85</v>
      </c>
      <c r="M353" s="276">
        <v>249.9958</v>
      </c>
    </row>
    <row r="354" spans="1:13">
      <c r="A354" s="267">
        <v>346</v>
      </c>
      <c r="B354" s="276" t="s">
        <v>271</v>
      </c>
      <c r="C354" s="277">
        <v>589.70000000000005</v>
      </c>
      <c r="D354" s="278">
        <v>596.9666666666667</v>
      </c>
      <c r="E354" s="278">
        <v>565.93333333333339</v>
      </c>
      <c r="F354" s="278">
        <v>542.16666666666674</v>
      </c>
      <c r="G354" s="278">
        <v>511.13333333333344</v>
      </c>
      <c r="H354" s="278">
        <v>620.73333333333335</v>
      </c>
      <c r="I354" s="278">
        <v>651.76666666666665</v>
      </c>
      <c r="J354" s="278">
        <v>675.5333333333333</v>
      </c>
      <c r="K354" s="276">
        <v>628</v>
      </c>
      <c r="L354" s="276">
        <v>573.20000000000005</v>
      </c>
      <c r="M354" s="276">
        <v>17.28322</v>
      </c>
    </row>
    <row r="355" spans="1:13">
      <c r="A355" s="267">
        <v>347</v>
      </c>
      <c r="B355" s="276" t="s">
        <v>272</v>
      </c>
      <c r="C355" s="277">
        <v>3325.15</v>
      </c>
      <c r="D355" s="278">
        <v>3351.7166666666667</v>
      </c>
      <c r="E355" s="278">
        <v>3283.4333333333334</v>
      </c>
      <c r="F355" s="278">
        <v>3241.7166666666667</v>
      </c>
      <c r="G355" s="278">
        <v>3173.4333333333334</v>
      </c>
      <c r="H355" s="278">
        <v>3393.4333333333334</v>
      </c>
      <c r="I355" s="278">
        <v>3461.7166666666672</v>
      </c>
      <c r="J355" s="278">
        <v>3503.4333333333334</v>
      </c>
      <c r="K355" s="276">
        <v>3420</v>
      </c>
      <c r="L355" s="276">
        <v>3310</v>
      </c>
      <c r="M355" s="276">
        <v>0.54859000000000002</v>
      </c>
    </row>
    <row r="356" spans="1:13">
      <c r="A356" s="267">
        <v>348</v>
      </c>
      <c r="B356" s="276" t="s">
        <v>157</v>
      </c>
      <c r="C356" s="277">
        <v>112.8</v>
      </c>
      <c r="D356" s="278">
        <v>113.45</v>
      </c>
      <c r="E356" s="278">
        <v>111.9</v>
      </c>
      <c r="F356" s="278">
        <v>111</v>
      </c>
      <c r="G356" s="278">
        <v>109.45</v>
      </c>
      <c r="H356" s="278">
        <v>114.35000000000001</v>
      </c>
      <c r="I356" s="278">
        <v>115.89999999999999</v>
      </c>
      <c r="J356" s="278">
        <v>116.80000000000001</v>
      </c>
      <c r="K356" s="276">
        <v>115</v>
      </c>
      <c r="L356" s="276">
        <v>112.55</v>
      </c>
      <c r="M356" s="276">
        <v>13.028280000000001</v>
      </c>
    </row>
    <row r="357" spans="1:13">
      <c r="A357" s="267">
        <v>349</v>
      </c>
      <c r="B357" s="276" t="s">
        <v>480</v>
      </c>
      <c r="C357" s="277">
        <v>81.5</v>
      </c>
      <c r="D357" s="278">
        <v>81.649999999999991</v>
      </c>
      <c r="E357" s="278">
        <v>80.299999999999983</v>
      </c>
      <c r="F357" s="278">
        <v>79.099999999999994</v>
      </c>
      <c r="G357" s="278">
        <v>77.749999999999986</v>
      </c>
      <c r="H357" s="278">
        <v>82.84999999999998</v>
      </c>
      <c r="I357" s="278">
        <v>84.199999999999974</v>
      </c>
      <c r="J357" s="278">
        <v>85.399999999999977</v>
      </c>
      <c r="K357" s="276">
        <v>83</v>
      </c>
      <c r="L357" s="276">
        <v>80.45</v>
      </c>
      <c r="M357" s="276">
        <v>0.53581000000000001</v>
      </c>
    </row>
    <row r="358" spans="1:13">
      <c r="A358" s="267">
        <v>350</v>
      </c>
      <c r="B358" s="276" t="s">
        <v>158</v>
      </c>
      <c r="C358" s="277">
        <v>97.9</v>
      </c>
      <c r="D358" s="278">
        <v>98.016666666666652</v>
      </c>
      <c r="E358" s="278">
        <v>96.983333333333306</v>
      </c>
      <c r="F358" s="278">
        <v>96.066666666666649</v>
      </c>
      <c r="G358" s="278">
        <v>95.033333333333303</v>
      </c>
      <c r="H358" s="278">
        <v>98.933333333333309</v>
      </c>
      <c r="I358" s="278">
        <v>99.966666666666669</v>
      </c>
      <c r="J358" s="278">
        <v>100.88333333333331</v>
      </c>
      <c r="K358" s="276">
        <v>99.05</v>
      </c>
      <c r="L358" s="276">
        <v>97.1</v>
      </c>
      <c r="M358" s="276">
        <v>252.852</v>
      </c>
    </row>
    <row r="359" spans="1:13">
      <c r="A359" s="267">
        <v>351</v>
      </c>
      <c r="B359" s="276" t="s">
        <v>481</v>
      </c>
      <c r="C359" s="277">
        <v>89.3</v>
      </c>
      <c r="D359" s="278">
        <v>89.55</v>
      </c>
      <c r="E359" s="278">
        <v>87.899999999999991</v>
      </c>
      <c r="F359" s="278">
        <v>86.5</v>
      </c>
      <c r="G359" s="278">
        <v>84.85</v>
      </c>
      <c r="H359" s="278">
        <v>90.949999999999989</v>
      </c>
      <c r="I359" s="278">
        <v>92.6</v>
      </c>
      <c r="J359" s="278">
        <v>93.999999999999986</v>
      </c>
      <c r="K359" s="276">
        <v>91.2</v>
      </c>
      <c r="L359" s="276">
        <v>88.15</v>
      </c>
      <c r="M359" s="276">
        <v>11.48603</v>
      </c>
    </row>
    <row r="360" spans="1:13">
      <c r="A360" s="267">
        <v>352</v>
      </c>
      <c r="B360" s="276" t="s">
        <v>482</v>
      </c>
      <c r="C360" s="277">
        <v>240.05</v>
      </c>
      <c r="D360" s="278">
        <v>238.98333333333335</v>
      </c>
      <c r="E360" s="278">
        <v>236.16666666666669</v>
      </c>
      <c r="F360" s="278">
        <v>232.28333333333333</v>
      </c>
      <c r="G360" s="278">
        <v>229.46666666666667</v>
      </c>
      <c r="H360" s="278">
        <v>242.8666666666667</v>
      </c>
      <c r="I360" s="278">
        <v>245.68333333333337</v>
      </c>
      <c r="J360" s="278">
        <v>249.56666666666672</v>
      </c>
      <c r="K360" s="276">
        <v>241.8</v>
      </c>
      <c r="L360" s="276">
        <v>235.1</v>
      </c>
      <c r="M360" s="276">
        <v>1.7248699999999999</v>
      </c>
    </row>
    <row r="361" spans="1:13">
      <c r="A361" s="267">
        <v>353</v>
      </c>
      <c r="B361" s="276" t="s">
        <v>483</v>
      </c>
      <c r="C361" s="277">
        <v>242.6</v>
      </c>
      <c r="D361" s="278">
        <v>243.2166666666667</v>
      </c>
      <c r="E361" s="278">
        <v>237.43333333333339</v>
      </c>
      <c r="F361" s="278">
        <v>232.26666666666671</v>
      </c>
      <c r="G361" s="278">
        <v>226.48333333333341</v>
      </c>
      <c r="H361" s="278">
        <v>248.38333333333338</v>
      </c>
      <c r="I361" s="278">
        <v>254.16666666666669</v>
      </c>
      <c r="J361" s="278">
        <v>259.33333333333337</v>
      </c>
      <c r="K361" s="276">
        <v>249</v>
      </c>
      <c r="L361" s="276">
        <v>238.05</v>
      </c>
      <c r="M361" s="276">
        <v>1.22746</v>
      </c>
    </row>
    <row r="362" spans="1:13">
      <c r="A362" s="267">
        <v>354</v>
      </c>
      <c r="B362" s="276" t="s">
        <v>159</v>
      </c>
      <c r="C362" s="277">
        <v>28666.7</v>
      </c>
      <c r="D362" s="278">
        <v>28721.566666666666</v>
      </c>
      <c r="E362" s="278">
        <v>28395.133333333331</v>
      </c>
      <c r="F362" s="278">
        <v>28123.566666666666</v>
      </c>
      <c r="G362" s="278">
        <v>27797.133333333331</v>
      </c>
      <c r="H362" s="278">
        <v>28993.133333333331</v>
      </c>
      <c r="I362" s="278">
        <v>29319.566666666666</v>
      </c>
      <c r="J362" s="278">
        <v>29591.133333333331</v>
      </c>
      <c r="K362" s="276">
        <v>29048</v>
      </c>
      <c r="L362" s="276">
        <v>28450</v>
      </c>
      <c r="M362" s="276">
        <v>0.36051</v>
      </c>
    </row>
    <row r="363" spans="1:13">
      <c r="A363" s="267">
        <v>355</v>
      </c>
      <c r="B363" s="276" t="s">
        <v>160</v>
      </c>
      <c r="C363" s="277">
        <v>1496.85</v>
      </c>
      <c r="D363" s="278">
        <v>1479.1166666666668</v>
      </c>
      <c r="E363" s="278">
        <v>1443.0833333333335</v>
      </c>
      <c r="F363" s="278">
        <v>1389.3166666666666</v>
      </c>
      <c r="G363" s="278">
        <v>1353.2833333333333</v>
      </c>
      <c r="H363" s="278">
        <v>1532.8833333333337</v>
      </c>
      <c r="I363" s="278">
        <v>1568.916666666667</v>
      </c>
      <c r="J363" s="278">
        <v>1622.6833333333338</v>
      </c>
      <c r="K363" s="276">
        <v>1515.15</v>
      </c>
      <c r="L363" s="276">
        <v>1425.35</v>
      </c>
      <c r="M363" s="276">
        <v>38.999459999999999</v>
      </c>
    </row>
    <row r="364" spans="1:13">
      <c r="A364" s="267">
        <v>356</v>
      </c>
      <c r="B364" s="276" t="s">
        <v>488</v>
      </c>
      <c r="C364" s="277">
        <v>1520.2</v>
      </c>
      <c r="D364" s="278">
        <v>1530.3833333333332</v>
      </c>
      <c r="E364" s="278">
        <v>1500.8166666666664</v>
      </c>
      <c r="F364" s="278">
        <v>1481.4333333333332</v>
      </c>
      <c r="G364" s="278">
        <v>1451.8666666666663</v>
      </c>
      <c r="H364" s="278">
        <v>1549.7666666666664</v>
      </c>
      <c r="I364" s="278">
        <v>1579.333333333333</v>
      </c>
      <c r="J364" s="278">
        <v>1598.7166666666665</v>
      </c>
      <c r="K364" s="276">
        <v>1559.95</v>
      </c>
      <c r="L364" s="276">
        <v>1511</v>
      </c>
      <c r="M364" s="276">
        <v>2.6121300000000001</v>
      </c>
    </row>
    <row r="365" spans="1:13">
      <c r="A365" s="267">
        <v>357</v>
      </c>
      <c r="B365" s="276" t="s">
        <v>161</v>
      </c>
      <c r="C365" s="277">
        <v>259.75</v>
      </c>
      <c r="D365" s="278">
        <v>260.11666666666667</v>
      </c>
      <c r="E365" s="278">
        <v>256.63333333333333</v>
      </c>
      <c r="F365" s="278">
        <v>253.51666666666665</v>
      </c>
      <c r="G365" s="278">
        <v>250.0333333333333</v>
      </c>
      <c r="H365" s="278">
        <v>263.23333333333335</v>
      </c>
      <c r="I365" s="278">
        <v>266.7166666666667</v>
      </c>
      <c r="J365" s="278">
        <v>269.83333333333337</v>
      </c>
      <c r="K365" s="276">
        <v>263.60000000000002</v>
      </c>
      <c r="L365" s="276">
        <v>257</v>
      </c>
      <c r="M365" s="276">
        <v>66.258070000000004</v>
      </c>
    </row>
    <row r="366" spans="1:13">
      <c r="A366" s="267">
        <v>358</v>
      </c>
      <c r="B366" s="276" t="s">
        <v>162</v>
      </c>
      <c r="C366" s="277">
        <v>119.3</v>
      </c>
      <c r="D366" s="278">
        <v>119.69999999999999</v>
      </c>
      <c r="E366" s="278">
        <v>118.29999999999998</v>
      </c>
      <c r="F366" s="278">
        <v>117.3</v>
      </c>
      <c r="G366" s="278">
        <v>115.89999999999999</v>
      </c>
      <c r="H366" s="278">
        <v>120.69999999999997</v>
      </c>
      <c r="I366" s="278">
        <v>122.09999999999998</v>
      </c>
      <c r="J366" s="278">
        <v>123.09999999999997</v>
      </c>
      <c r="K366" s="276">
        <v>121.1</v>
      </c>
      <c r="L366" s="276">
        <v>118.7</v>
      </c>
      <c r="M366" s="276">
        <v>53.816569999999999</v>
      </c>
    </row>
    <row r="367" spans="1:13">
      <c r="A367" s="267">
        <v>359</v>
      </c>
      <c r="B367" s="276" t="s">
        <v>275</v>
      </c>
      <c r="C367" s="277">
        <v>5133.95</v>
      </c>
      <c r="D367" s="278">
        <v>5148.6500000000005</v>
      </c>
      <c r="E367" s="278">
        <v>5102.3000000000011</v>
      </c>
      <c r="F367" s="278">
        <v>5070.6500000000005</v>
      </c>
      <c r="G367" s="278">
        <v>5024.3000000000011</v>
      </c>
      <c r="H367" s="278">
        <v>5180.3000000000011</v>
      </c>
      <c r="I367" s="278">
        <v>5226.6500000000015</v>
      </c>
      <c r="J367" s="278">
        <v>5258.3000000000011</v>
      </c>
      <c r="K367" s="276">
        <v>5195</v>
      </c>
      <c r="L367" s="276">
        <v>5117</v>
      </c>
      <c r="M367" s="276">
        <v>0.46690999999999999</v>
      </c>
    </row>
    <row r="368" spans="1:13">
      <c r="A368" s="267">
        <v>360</v>
      </c>
      <c r="B368" s="276" t="s">
        <v>277</v>
      </c>
      <c r="C368" s="277">
        <v>11229.3</v>
      </c>
      <c r="D368" s="278">
        <v>11260.733333333332</v>
      </c>
      <c r="E368" s="278">
        <v>11171.466666666664</v>
      </c>
      <c r="F368" s="278">
        <v>11113.633333333331</v>
      </c>
      <c r="G368" s="278">
        <v>11024.366666666663</v>
      </c>
      <c r="H368" s="278">
        <v>11318.566666666664</v>
      </c>
      <c r="I368" s="278">
        <v>11407.83333333333</v>
      </c>
      <c r="J368" s="278">
        <v>11465.666666666664</v>
      </c>
      <c r="K368" s="276">
        <v>11350</v>
      </c>
      <c r="L368" s="276">
        <v>11202.9</v>
      </c>
      <c r="M368" s="276">
        <v>5.398E-2</v>
      </c>
    </row>
    <row r="369" spans="1:13">
      <c r="A369" s="267">
        <v>361</v>
      </c>
      <c r="B369" s="276" t="s">
        <v>494</v>
      </c>
      <c r="C369" s="277">
        <v>6881.25</v>
      </c>
      <c r="D369" s="278">
        <v>6912.3833333333341</v>
      </c>
      <c r="E369" s="278">
        <v>6819.8666666666686</v>
      </c>
      <c r="F369" s="278">
        <v>6758.4833333333345</v>
      </c>
      <c r="G369" s="278">
        <v>6665.966666666669</v>
      </c>
      <c r="H369" s="278">
        <v>6973.7666666666682</v>
      </c>
      <c r="I369" s="278">
        <v>7066.2833333333328</v>
      </c>
      <c r="J369" s="278">
        <v>7127.6666666666679</v>
      </c>
      <c r="K369" s="276">
        <v>7004.9</v>
      </c>
      <c r="L369" s="276">
        <v>6851</v>
      </c>
      <c r="M369" s="276">
        <v>7.7229999999999993E-2</v>
      </c>
    </row>
    <row r="370" spans="1:13">
      <c r="A370" s="267">
        <v>362</v>
      </c>
      <c r="B370" s="276" t="s">
        <v>489</v>
      </c>
      <c r="C370" s="277">
        <v>172.1</v>
      </c>
      <c r="D370" s="278">
        <v>172.46666666666667</v>
      </c>
      <c r="E370" s="278">
        <v>170.03333333333333</v>
      </c>
      <c r="F370" s="278">
        <v>167.96666666666667</v>
      </c>
      <c r="G370" s="278">
        <v>165.53333333333333</v>
      </c>
      <c r="H370" s="278">
        <v>174.53333333333333</v>
      </c>
      <c r="I370" s="278">
        <v>176.96666666666667</v>
      </c>
      <c r="J370" s="278">
        <v>179.03333333333333</v>
      </c>
      <c r="K370" s="276">
        <v>174.9</v>
      </c>
      <c r="L370" s="276">
        <v>170.4</v>
      </c>
      <c r="M370" s="276">
        <v>11.830399999999999</v>
      </c>
    </row>
    <row r="371" spans="1:13">
      <c r="A371" s="267">
        <v>363</v>
      </c>
      <c r="B371" s="276" t="s">
        <v>490</v>
      </c>
      <c r="C371" s="277">
        <v>753.1</v>
      </c>
      <c r="D371" s="278">
        <v>763.61666666666667</v>
      </c>
      <c r="E371" s="278">
        <v>735.23333333333335</v>
      </c>
      <c r="F371" s="278">
        <v>717.36666666666667</v>
      </c>
      <c r="G371" s="278">
        <v>688.98333333333335</v>
      </c>
      <c r="H371" s="278">
        <v>781.48333333333335</v>
      </c>
      <c r="I371" s="278">
        <v>809.86666666666679</v>
      </c>
      <c r="J371" s="278">
        <v>827.73333333333335</v>
      </c>
      <c r="K371" s="276">
        <v>792</v>
      </c>
      <c r="L371" s="276">
        <v>745.75</v>
      </c>
      <c r="M371" s="276">
        <v>1.1224099999999999</v>
      </c>
    </row>
    <row r="372" spans="1:13">
      <c r="A372" s="267">
        <v>364</v>
      </c>
      <c r="B372" s="276" t="s">
        <v>163</v>
      </c>
      <c r="C372" s="277">
        <v>1768.95</v>
      </c>
      <c r="D372" s="278">
        <v>1782.6833333333334</v>
      </c>
      <c r="E372" s="278">
        <v>1746.2666666666669</v>
      </c>
      <c r="F372" s="278">
        <v>1723.5833333333335</v>
      </c>
      <c r="G372" s="278">
        <v>1687.166666666667</v>
      </c>
      <c r="H372" s="278">
        <v>1805.3666666666668</v>
      </c>
      <c r="I372" s="278">
        <v>1841.7833333333333</v>
      </c>
      <c r="J372" s="278">
        <v>1864.4666666666667</v>
      </c>
      <c r="K372" s="276">
        <v>1819.1</v>
      </c>
      <c r="L372" s="276">
        <v>1760</v>
      </c>
      <c r="M372" s="276">
        <v>9.7292400000000008</v>
      </c>
    </row>
    <row r="373" spans="1:13">
      <c r="A373" s="267">
        <v>365</v>
      </c>
      <c r="B373" s="276" t="s">
        <v>273</v>
      </c>
      <c r="C373" s="277">
        <v>2187.6</v>
      </c>
      <c r="D373" s="278">
        <v>2209.1</v>
      </c>
      <c r="E373" s="278">
        <v>2158.5</v>
      </c>
      <c r="F373" s="278">
        <v>2129.4</v>
      </c>
      <c r="G373" s="278">
        <v>2078.8000000000002</v>
      </c>
      <c r="H373" s="278">
        <v>2238.1999999999998</v>
      </c>
      <c r="I373" s="278">
        <v>2288.7999999999993</v>
      </c>
      <c r="J373" s="278">
        <v>2317.8999999999996</v>
      </c>
      <c r="K373" s="276">
        <v>2259.6999999999998</v>
      </c>
      <c r="L373" s="276">
        <v>2180</v>
      </c>
      <c r="M373" s="276">
        <v>7.1151099999999996</v>
      </c>
    </row>
    <row r="374" spans="1:13">
      <c r="A374" s="267">
        <v>366</v>
      </c>
      <c r="B374" s="276" t="s">
        <v>164</v>
      </c>
      <c r="C374" s="277">
        <v>35.450000000000003</v>
      </c>
      <c r="D374" s="278">
        <v>35.6</v>
      </c>
      <c r="E374" s="278">
        <v>35.200000000000003</v>
      </c>
      <c r="F374" s="278">
        <v>34.950000000000003</v>
      </c>
      <c r="G374" s="278">
        <v>34.550000000000004</v>
      </c>
      <c r="H374" s="278">
        <v>35.85</v>
      </c>
      <c r="I374" s="278">
        <v>36.249999999999993</v>
      </c>
      <c r="J374" s="278">
        <v>36.5</v>
      </c>
      <c r="K374" s="276">
        <v>36</v>
      </c>
      <c r="L374" s="276">
        <v>35.35</v>
      </c>
      <c r="M374" s="276">
        <v>948.83128999999997</v>
      </c>
    </row>
    <row r="375" spans="1:13">
      <c r="A375" s="267">
        <v>367</v>
      </c>
      <c r="B375" s="276" t="s">
        <v>274</v>
      </c>
      <c r="C375" s="277">
        <v>376.9</v>
      </c>
      <c r="D375" s="278">
        <v>376.81666666666661</v>
      </c>
      <c r="E375" s="278">
        <v>369.73333333333323</v>
      </c>
      <c r="F375" s="278">
        <v>362.56666666666661</v>
      </c>
      <c r="G375" s="278">
        <v>355.48333333333323</v>
      </c>
      <c r="H375" s="278">
        <v>383.98333333333323</v>
      </c>
      <c r="I375" s="278">
        <v>391.06666666666661</v>
      </c>
      <c r="J375" s="278">
        <v>398.23333333333323</v>
      </c>
      <c r="K375" s="276">
        <v>383.9</v>
      </c>
      <c r="L375" s="276">
        <v>369.65</v>
      </c>
      <c r="M375" s="276">
        <v>6.0723599999999998</v>
      </c>
    </row>
    <row r="376" spans="1:13">
      <c r="A376" s="267">
        <v>368</v>
      </c>
      <c r="B376" s="276" t="s">
        <v>485</v>
      </c>
      <c r="C376" s="277">
        <v>182.55</v>
      </c>
      <c r="D376" s="278">
        <v>182</v>
      </c>
      <c r="E376" s="278">
        <v>178.8</v>
      </c>
      <c r="F376" s="278">
        <v>175.05</v>
      </c>
      <c r="G376" s="278">
        <v>171.85000000000002</v>
      </c>
      <c r="H376" s="278">
        <v>185.75</v>
      </c>
      <c r="I376" s="278">
        <v>188.95</v>
      </c>
      <c r="J376" s="278">
        <v>192.7</v>
      </c>
      <c r="K376" s="276">
        <v>185.2</v>
      </c>
      <c r="L376" s="276">
        <v>178.25</v>
      </c>
      <c r="M376" s="276">
        <v>42.545639999999999</v>
      </c>
    </row>
    <row r="377" spans="1:13">
      <c r="A377" s="267">
        <v>369</v>
      </c>
      <c r="B377" s="276" t="s">
        <v>491</v>
      </c>
      <c r="C377" s="277">
        <v>1277.75</v>
      </c>
      <c r="D377" s="278">
        <v>1255.0166666666667</v>
      </c>
      <c r="E377" s="278">
        <v>1210.0333333333333</v>
      </c>
      <c r="F377" s="278">
        <v>1142.3166666666666</v>
      </c>
      <c r="G377" s="278">
        <v>1097.3333333333333</v>
      </c>
      <c r="H377" s="278">
        <v>1322.7333333333333</v>
      </c>
      <c r="I377" s="278">
        <v>1367.7166666666665</v>
      </c>
      <c r="J377" s="278">
        <v>1435.4333333333334</v>
      </c>
      <c r="K377" s="276">
        <v>1300</v>
      </c>
      <c r="L377" s="276">
        <v>1187.3</v>
      </c>
      <c r="M377" s="276">
        <v>23.355149999999998</v>
      </c>
    </row>
    <row r="378" spans="1:13">
      <c r="A378" s="267">
        <v>370</v>
      </c>
      <c r="B378" s="276" t="s">
        <v>2223</v>
      </c>
      <c r="C378" s="277">
        <v>521.70000000000005</v>
      </c>
      <c r="D378" s="278">
        <v>520.35</v>
      </c>
      <c r="E378" s="278">
        <v>514</v>
      </c>
      <c r="F378" s="278">
        <v>506.29999999999995</v>
      </c>
      <c r="G378" s="278">
        <v>499.94999999999993</v>
      </c>
      <c r="H378" s="278">
        <v>528.05000000000007</v>
      </c>
      <c r="I378" s="278">
        <v>534.4000000000002</v>
      </c>
      <c r="J378" s="278">
        <v>542.10000000000014</v>
      </c>
      <c r="K378" s="276">
        <v>526.70000000000005</v>
      </c>
      <c r="L378" s="276">
        <v>512.65</v>
      </c>
      <c r="M378" s="276">
        <v>0.98019000000000001</v>
      </c>
    </row>
    <row r="379" spans="1:13">
      <c r="A379" s="267">
        <v>371</v>
      </c>
      <c r="B379" s="276" t="s">
        <v>165</v>
      </c>
      <c r="C379" s="277">
        <v>197.05</v>
      </c>
      <c r="D379" s="278">
        <v>198.11666666666667</v>
      </c>
      <c r="E379" s="278">
        <v>194.43333333333334</v>
      </c>
      <c r="F379" s="278">
        <v>191.81666666666666</v>
      </c>
      <c r="G379" s="278">
        <v>188.13333333333333</v>
      </c>
      <c r="H379" s="278">
        <v>200.73333333333335</v>
      </c>
      <c r="I379" s="278">
        <v>204.41666666666669</v>
      </c>
      <c r="J379" s="278">
        <v>207.03333333333336</v>
      </c>
      <c r="K379" s="276">
        <v>201.8</v>
      </c>
      <c r="L379" s="276">
        <v>195.5</v>
      </c>
      <c r="M379" s="276">
        <v>225.73087000000001</v>
      </c>
    </row>
    <row r="380" spans="1:13">
      <c r="A380" s="267">
        <v>372</v>
      </c>
      <c r="B380" s="276" t="s">
        <v>492</v>
      </c>
      <c r="C380" s="277">
        <v>123.1</v>
      </c>
      <c r="D380" s="278">
        <v>123.11666666666667</v>
      </c>
      <c r="E380" s="278">
        <v>121.53333333333335</v>
      </c>
      <c r="F380" s="278">
        <v>119.96666666666667</v>
      </c>
      <c r="G380" s="278">
        <v>118.38333333333334</v>
      </c>
      <c r="H380" s="278">
        <v>124.68333333333335</v>
      </c>
      <c r="I380" s="278">
        <v>126.26666666666667</v>
      </c>
      <c r="J380" s="278">
        <v>127.83333333333336</v>
      </c>
      <c r="K380" s="276">
        <v>124.7</v>
      </c>
      <c r="L380" s="276">
        <v>121.55</v>
      </c>
      <c r="M380" s="276">
        <v>18.044180000000001</v>
      </c>
    </row>
    <row r="381" spans="1:13">
      <c r="A381" s="267">
        <v>373</v>
      </c>
      <c r="B381" s="276" t="s">
        <v>276</v>
      </c>
      <c r="C381" s="277">
        <v>282.60000000000002</v>
      </c>
      <c r="D381" s="278">
        <v>284</v>
      </c>
      <c r="E381" s="278">
        <v>279.8</v>
      </c>
      <c r="F381" s="278">
        <v>277</v>
      </c>
      <c r="G381" s="278">
        <v>272.8</v>
      </c>
      <c r="H381" s="278">
        <v>286.8</v>
      </c>
      <c r="I381" s="278">
        <v>291.00000000000006</v>
      </c>
      <c r="J381" s="278">
        <v>293.8</v>
      </c>
      <c r="K381" s="276">
        <v>288.2</v>
      </c>
      <c r="L381" s="276">
        <v>281.2</v>
      </c>
      <c r="M381" s="276">
        <v>5.0375100000000002</v>
      </c>
    </row>
    <row r="382" spans="1:13">
      <c r="A382" s="267">
        <v>374</v>
      </c>
      <c r="B382" s="276" t="s">
        <v>493</v>
      </c>
      <c r="C382" s="277">
        <v>89.55</v>
      </c>
      <c r="D382" s="278">
        <v>89.45</v>
      </c>
      <c r="E382" s="278">
        <v>88.100000000000009</v>
      </c>
      <c r="F382" s="278">
        <v>86.65</v>
      </c>
      <c r="G382" s="278">
        <v>85.300000000000011</v>
      </c>
      <c r="H382" s="278">
        <v>90.9</v>
      </c>
      <c r="I382" s="278">
        <v>92.25</v>
      </c>
      <c r="J382" s="278">
        <v>93.7</v>
      </c>
      <c r="K382" s="276">
        <v>90.8</v>
      </c>
      <c r="L382" s="276">
        <v>88</v>
      </c>
      <c r="M382" s="276">
        <v>5.1473599999999999</v>
      </c>
    </row>
    <row r="383" spans="1:13">
      <c r="A383" s="267">
        <v>375</v>
      </c>
      <c r="B383" s="276" t="s">
        <v>486</v>
      </c>
      <c r="C383" s="277">
        <v>60.2</v>
      </c>
      <c r="D383" s="278">
        <v>60.5</v>
      </c>
      <c r="E383" s="278">
        <v>59.6</v>
      </c>
      <c r="F383" s="278">
        <v>59</v>
      </c>
      <c r="G383" s="278">
        <v>58.1</v>
      </c>
      <c r="H383" s="278">
        <v>61.1</v>
      </c>
      <c r="I383" s="278">
        <v>62.000000000000007</v>
      </c>
      <c r="J383" s="278">
        <v>62.6</v>
      </c>
      <c r="K383" s="276">
        <v>61.4</v>
      </c>
      <c r="L383" s="276">
        <v>59.9</v>
      </c>
      <c r="M383" s="276">
        <v>13.31514</v>
      </c>
    </row>
    <row r="384" spans="1:13">
      <c r="A384" s="267">
        <v>376</v>
      </c>
      <c r="B384" s="276" t="s">
        <v>166</v>
      </c>
      <c r="C384" s="277">
        <v>1434</v>
      </c>
      <c r="D384" s="278">
        <v>1430.9666666666665</v>
      </c>
      <c r="E384" s="278">
        <v>1410.5333333333328</v>
      </c>
      <c r="F384" s="278">
        <v>1387.0666666666664</v>
      </c>
      <c r="G384" s="278">
        <v>1366.6333333333328</v>
      </c>
      <c r="H384" s="278">
        <v>1454.4333333333329</v>
      </c>
      <c r="I384" s="278">
        <v>1474.8666666666668</v>
      </c>
      <c r="J384" s="278">
        <v>1498.333333333333</v>
      </c>
      <c r="K384" s="276">
        <v>1451.4</v>
      </c>
      <c r="L384" s="276">
        <v>1407.5</v>
      </c>
      <c r="M384" s="276">
        <v>18.5608</v>
      </c>
    </row>
    <row r="385" spans="1:13">
      <c r="A385" s="267">
        <v>377</v>
      </c>
      <c r="B385" s="276" t="s">
        <v>278</v>
      </c>
      <c r="C385" s="277">
        <v>532.5</v>
      </c>
      <c r="D385" s="278">
        <v>559.81666666666672</v>
      </c>
      <c r="E385" s="278">
        <v>488.93333333333339</v>
      </c>
      <c r="F385" s="278">
        <v>445.36666666666667</v>
      </c>
      <c r="G385" s="278">
        <v>374.48333333333335</v>
      </c>
      <c r="H385" s="278">
        <v>603.38333333333344</v>
      </c>
      <c r="I385" s="278">
        <v>674.26666666666688</v>
      </c>
      <c r="J385" s="278">
        <v>717.83333333333348</v>
      </c>
      <c r="K385" s="276">
        <v>630.70000000000005</v>
      </c>
      <c r="L385" s="276">
        <v>516.25</v>
      </c>
      <c r="M385" s="276">
        <v>1.6831400000000001</v>
      </c>
    </row>
    <row r="386" spans="1:13">
      <c r="A386" s="267">
        <v>378</v>
      </c>
      <c r="B386" s="276" t="s">
        <v>496</v>
      </c>
      <c r="C386" s="277">
        <v>488.05</v>
      </c>
      <c r="D386" s="278">
        <v>487.60000000000008</v>
      </c>
      <c r="E386" s="278">
        <v>478.85000000000014</v>
      </c>
      <c r="F386" s="278">
        <v>469.65000000000003</v>
      </c>
      <c r="G386" s="278">
        <v>460.90000000000009</v>
      </c>
      <c r="H386" s="278">
        <v>496.80000000000018</v>
      </c>
      <c r="I386" s="278">
        <v>505.55000000000007</v>
      </c>
      <c r="J386" s="278">
        <v>514.75000000000023</v>
      </c>
      <c r="K386" s="276">
        <v>496.35</v>
      </c>
      <c r="L386" s="276">
        <v>478.4</v>
      </c>
      <c r="M386" s="276">
        <v>12.4156</v>
      </c>
    </row>
    <row r="387" spans="1:13">
      <c r="A387" s="267">
        <v>379</v>
      </c>
      <c r="B387" s="276" t="s">
        <v>498</v>
      </c>
      <c r="C387" s="277">
        <v>154.25</v>
      </c>
      <c r="D387" s="278">
        <v>150.91666666666666</v>
      </c>
      <c r="E387" s="278">
        <v>145.83333333333331</v>
      </c>
      <c r="F387" s="278">
        <v>137.41666666666666</v>
      </c>
      <c r="G387" s="278">
        <v>132.33333333333331</v>
      </c>
      <c r="H387" s="278">
        <v>159.33333333333331</v>
      </c>
      <c r="I387" s="278">
        <v>164.41666666666663</v>
      </c>
      <c r="J387" s="278">
        <v>172.83333333333331</v>
      </c>
      <c r="K387" s="276">
        <v>156</v>
      </c>
      <c r="L387" s="276">
        <v>142.5</v>
      </c>
      <c r="M387" s="276">
        <v>77.736459999999994</v>
      </c>
    </row>
    <row r="388" spans="1:13">
      <c r="A388" s="267">
        <v>380</v>
      </c>
      <c r="B388" s="276" t="s">
        <v>279</v>
      </c>
      <c r="C388" s="277">
        <v>482.25</v>
      </c>
      <c r="D388" s="278">
        <v>483.34999999999997</v>
      </c>
      <c r="E388" s="278">
        <v>478.94999999999993</v>
      </c>
      <c r="F388" s="278">
        <v>475.65</v>
      </c>
      <c r="G388" s="278">
        <v>471.24999999999994</v>
      </c>
      <c r="H388" s="278">
        <v>486.64999999999992</v>
      </c>
      <c r="I388" s="278">
        <v>491.0499999999999</v>
      </c>
      <c r="J388" s="278">
        <v>494.34999999999991</v>
      </c>
      <c r="K388" s="276">
        <v>487.75</v>
      </c>
      <c r="L388" s="276">
        <v>480.05</v>
      </c>
      <c r="M388" s="276">
        <v>1.6078399999999999</v>
      </c>
    </row>
    <row r="389" spans="1:13">
      <c r="A389" s="267">
        <v>381</v>
      </c>
      <c r="B389" s="276" t="s">
        <v>499</v>
      </c>
      <c r="C389" s="277">
        <v>293.5</v>
      </c>
      <c r="D389" s="278">
        <v>296.2833333333333</v>
      </c>
      <c r="E389" s="278">
        <v>288.26666666666659</v>
      </c>
      <c r="F389" s="278">
        <v>283.0333333333333</v>
      </c>
      <c r="G389" s="278">
        <v>275.01666666666659</v>
      </c>
      <c r="H389" s="278">
        <v>301.51666666666659</v>
      </c>
      <c r="I389" s="278">
        <v>309.53333333333325</v>
      </c>
      <c r="J389" s="278">
        <v>314.76666666666659</v>
      </c>
      <c r="K389" s="276">
        <v>304.3</v>
      </c>
      <c r="L389" s="276">
        <v>291.05</v>
      </c>
      <c r="M389" s="276">
        <v>7.53111</v>
      </c>
    </row>
    <row r="390" spans="1:13">
      <c r="A390" s="267">
        <v>382</v>
      </c>
      <c r="B390" s="276" t="s">
        <v>167</v>
      </c>
      <c r="C390" s="277">
        <v>832.2</v>
      </c>
      <c r="D390" s="278">
        <v>824.44999999999993</v>
      </c>
      <c r="E390" s="278">
        <v>813.89999999999986</v>
      </c>
      <c r="F390" s="278">
        <v>795.59999999999991</v>
      </c>
      <c r="G390" s="278">
        <v>785.04999999999984</v>
      </c>
      <c r="H390" s="278">
        <v>842.74999999999989</v>
      </c>
      <c r="I390" s="278">
        <v>853.29999999999984</v>
      </c>
      <c r="J390" s="278">
        <v>871.59999999999991</v>
      </c>
      <c r="K390" s="276">
        <v>835</v>
      </c>
      <c r="L390" s="276">
        <v>806.15</v>
      </c>
      <c r="M390" s="276">
        <v>22.953469999999999</v>
      </c>
    </row>
    <row r="391" spans="1:13">
      <c r="A391" s="267">
        <v>383</v>
      </c>
      <c r="B391" s="276" t="s">
        <v>501</v>
      </c>
      <c r="C391" s="277">
        <v>1578.45</v>
      </c>
      <c r="D391" s="278">
        <v>1589.7</v>
      </c>
      <c r="E391" s="278">
        <v>1558.75</v>
      </c>
      <c r="F391" s="278">
        <v>1539.05</v>
      </c>
      <c r="G391" s="278">
        <v>1508.1</v>
      </c>
      <c r="H391" s="278">
        <v>1609.4</v>
      </c>
      <c r="I391" s="278">
        <v>1640.3500000000004</v>
      </c>
      <c r="J391" s="278">
        <v>1660.0500000000002</v>
      </c>
      <c r="K391" s="276">
        <v>1620.65</v>
      </c>
      <c r="L391" s="276">
        <v>1570</v>
      </c>
      <c r="M391" s="276">
        <v>0.13921</v>
      </c>
    </row>
    <row r="392" spans="1:13">
      <c r="A392" s="267">
        <v>384</v>
      </c>
      <c r="B392" s="276" t="s">
        <v>502</v>
      </c>
      <c r="C392" s="277">
        <v>350</v>
      </c>
      <c r="D392" s="278">
        <v>351.48333333333335</v>
      </c>
      <c r="E392" s="278">
        <v>347.26666666666671</v>
      </c>
      <c r="F392" s="278">
        <v>344.53333333333336</v>
      </c>
      <c r="G392" s="278">
        <v>340.31666666666672</v>
      </c>
      <c r="H392" s="278">
        <v>354.2166666666667</v>
      </c>
      <c r="I392" s="278">
        <v>358.43333333333339</v>
      </c>
      <c r="J392" s="278">
        <v>361.16666666666669</v>
      </c>
      <c r="K392" s="276">
        <v>355.7</v>
      </c>
      <c r="L392" s="276">
        <v>348.75</v>
      </c>
      <c r="M392" s="276">
        <v>8.7300199999999997</v>
      </c>
    </row>
    <row r="393" spans="1:13">
      <c r="A393" s="267">
        <v>385</v>
      </c>
      <c r="B393" s="276" t="s">
        <v>168</v>
      </c>
      <c r="C393" s="277">
        <v>269.3</v>
      </c>
      <c r="D393" s="278">
        <v>268.46666666666664</v>
      </c>
      <c r="E393" s="278">
        <v>263.93333333333328</v>
      </c>
      <c r="F393" s="278">
        <v>258.56666666666666</v>
      </c>
      <c r="G393" s="278">
        <v>254.0333333333333</v>
      </c>
      <c r="H393" s="278">
        <v>273.83333333333326</v>
      </c>
      <c r="I393" s="278">
        <v>278.36666666666667</v>
      </c>
      <c r="J393" s="278">
        <v>283.73333333333323</v>
      </c>
      <c r="K393" s="276">
        <v>273</v>
      </c>
      <c r="L393" s="276">
        <v>263.10000000000002</v>
      </c>
      <c r="M393" s="276">
        <v>196.75318999999999</v>
      </c>
    </row>
    <row r="394" spans="1:13">
      <c r="A394" s="267">
        <v>386</v>
      </c>
      <c r="B394" s="276" t="s">
        <v>500</v>
      </c>
      <c r="C394" s="277">
        <v>53.85</v>
      </c>
      <c r="D394" s="278">
        <v>54.283333333333331</v>
      </c>
      <c r="E394" s="278">
        <v>53.316666666666663</v>
      </c>
      <c r="F394" s="278">
        <v>52.783333333333331</v>
      </c>
      <c r="G394" s="278">
        <v>51.816666666666663</v>
      </c>
      <c r="H394" s="278">
        <v>54.816666666666663</v>
      </c>
      <c r="I394" s="278">
        <v>55.783333333333331</v>
      </c>
      <c r="J394" s="278">
        <v>56.316666666666663</v>
      </c>
      <c r="K394" s="276">
        <v>55.25</v>
      </c>
      <c r="L394" s="276">
        <v>53.75</v>
      </c>
      <c r="M394" s="276">
        <v>20.095179999999999</v>
      </c>
    </row>
    <row r="395" spans="1:13">
      <c r="A395" s="267">
        <v>387</v>
      </c>
      <c r="B395" s="276" t="s">
        <v>169</v>
      </c>
      <c r="C395" s="277">
        <v>143.05000000000001</v>
      </c>
      <c r="D395" s="278">
        <v>143.20000000000002</v>
      </c>
      <c r="E395" s="278">
        <v>141.75000000000003</v>
      </c>
      <c r="F395" s="278">
        <v>140.45000000000002</v>
      </c>
      <c r="G395" s="278">
        <v>139.00000000000003</v>
      </c>
      <c r="H395" s="278">
        <v>144.50000000000003</v>
      </c>
      <c r="I395" s="278">
        <v>145.95000000000002</v>
      </c>
      <c r="J395" s="278">
        <v>147.25000000000003</v>
      </c>
      <c r="K395" s="276">
        <v>144.65</v>
      </c>
      <c r="L395" s="276">
        <v>141.9</v>
      </c>
      <c r="M395" s="276">
        <v>51.840739999999997</v>
      </c>
    </row>
    <row r="396" spans="1:13">
      <c r="A396" s="267">
        <v>388</v>
      </c>
      <c r="B396" s="276" t="s">
        <v>503</v>
      </c>
      <c r="C396" s="277">
        <v>131.75</v>
      </c>
      <c r="D396" s="278">
        <v>132.35</v>
      </c>
      <c r="E396" s="278">
        <v>130.39999999999998</v>
      </c>
      <c r="F396" s="278">
        <v>129.04999999999998</v>
      </c>
      <c r="G396" s="278">
        <v>127.09999999999997</v>
      </c>
      <c r="H396" s="278">
        <v>133.69999999999999</v>
      </c>
      <c r="I396" s="278">
        <v>135.64999999999998</v>
      </c>
      <c r="J396" s="278">
        <v>137</v>
      </c>
      <c r="K396" s="276">
        <v>134.30000000000001</v>
      </c>
      <c r="L396" s="276">
        <v>131</v>
      </c>
      <c r="M396" s="276">
        <v>3.04731</v>
      </c>
    </row>
    <row r="397" spans="1:13">
      <c r="A397" s="267">
        <v>389</v>
      </c>
      <c r="B397" s="276" t="s">
        <v>504</v>
      </c>
      <c r="C397" s="277">
        <v>879.55</v>
      </c>
      <c r="D397" s="278">
        <v>885.81666666666661</v>
      </c>
      <c r="E397" s="278">
        <v>859.73333333333323</v>
      </c>
      <c r="F397" s="278">
        <v>839.91666666666663</v>
      </c>
      <c r="G397" s="278">
        <v>813.83333333333326</v>
      </c>
      <c r="H397" s="278">
        <v>905.63333333333321</v>
      </c>
      <c r="I397" s="278">
        <v>931.7166666666667</v>
      </c>
      <c r="J397" s="278">
        <v>951.53333333333319</v>
      </c>
      <c r="K397" s="276">
        <v>911.9</v>
      </c>
      <c r="L397" s="276">
        <v>866</v>
      </c>
      <c r="M397" s="276">
        <v>3.2512599999999998</v>
      </c>
    </row>
    <row r="398" spans="1:13">
      <c r="A398" s="267">
        <v>390</v>
      </c>
      <c r="B398" s="276" t="s">
        <v>170</v>
      </c>
      <c r="C398" s="277">
        <v>1911.15</v>
      </c>
      <c r="D398" s="278">
        <v>1920.4333333333334</v>
      </c>
      <c r="E398" s="278">
        <v>1895.8666666666668</v>
      </c>
      <c r="F398" s="278">
        <v>1880.5833333333335</v>
      </c>
      <c r="G398" s="278">
        <v>1856.0166666666669</v>
      </c>
      <c r="H398" s="278">
        <v>1935.7166666666667</v>
      </c>
      <c r="I398" s="278">
        <v>1960.2833333333333</v>
      </c>
      <c r="J398" s="278">
        <v>1975.5666666666666</v>
      </c>
      <c r="K398" s="276">
        <v>1945</v>
      </c>
      <c r="L398" s="276">
        <v>1905.15</v>
      </c>
      <c r="M398" s="276">
        <v>149.18405999999999</v>
      </c>
    </row>
    <row r="399" spans="1:13">
      <c r="A399" s="267">
        <v>391</v>
      </c>
      <c r="B399" s="276" t="s">
        <v>519</v>
      </c>
      <c r="C399" s="277">
        <v>12.55</v>
      </c>
      <c r="D399" s="278">
        <v>12.633333333333333</v>
      </c>
      <c r="E399" s="278">
        <v>12.416666666666666</v>
      </c>
      <c r="F399" s="278">
        <v>12.283333333333333</v>
      </c>
      <c r="G399" s="278">
        <v>12.066666666666666</v>
      </c>
      <c r="H399" s="278">
        <v>12.766666666666666</v>
      </c>
      <c r="I399" s="278">
        <v>12.983333333333334</v>
      </c>
      <c r="J399" s="278">
        <v>13.116666666666665</v>
      </c>
      <c r="K399" s="276">
        <v>12.85</v>
      </c>
      <c r="L399" s="276">
        <v>12.5</v>
      </c>
      <c r="M399" s="276">
        <v>29.73583</v>
      </c>
    </row>
    <row r="400" spans="1:13">
      <c r="A400" s="267">
        <v>392</v>
      </c>
      <c r="B400" s="276" t="s">
        <v>508</v>
      </c>
      <c r="C400" s="277">
        <v>250.9</v>
      </c>
      <c r="D400" s="278">
        <v>248.35</v>
      </c>
      <c r="E400" s="278">
        <v>243.54999999999998</v>
      </c>
      <c r="F400" s="278">
        <v>236.2</v>
      </c>
      <c r="G400" s="278">
        <v>231.39999999999998</v>
      </c>
      <c r="H400" s="278">
        <v>255.7</v>
      </c>
      <c r="I400" s="278">
        <v>260.5</v>
      </c>
      <c r="J400" s="278">
        <v>267.85000000000002</v>
      </c>
      <c r="K400" s="276">
        <v>253.15</v>
      </c>
      <c r="L400" s="276">
        <v>241</v>
      </c>
      <c r="M400" s="276">
        <v>9.7371200000000009</v>
      </c>
    </row>
    <row r="401" spans="1:13">
      <c r="A401" s="267">
        <v>393</v>
      </c>
      <c r="B401" s="276" t="s">
        <v>495</v>
      </c>
      <c r="C401" s="277">
        <v>279.2</v>
      </c>
      <c r="D401" s="278">
        <v>280.38333333333333</v>
      </c>
      <c r="E401" s="278">
        <v>276.96666666666664</v>
      </c>
      <c r="F401" s="278">
        <v>274.73333333333329</v>
      </c>
      <c r="G401" s="278">
        <v>271.31666666666661</v>
      </c>
      <c r="H401" s="278">
        <v>282.61666666666667</v>
      </c>
      <c r="I401" s="278">
        <v>286.03333333333342</v>
      </c>
      <c r="J401" s="278">
        <v>288.26666666666671</v>
      </c>
      <c r="K401" s="276">
        <v>283.8</v>
      </c>
      <c r="L401" s="276">
        <v>278.14999999999998</v>
      </c>
      <c r="M401" s="276">
        <v>4.3494799999999998</v>
      </c>
    </row>
    <row r="402" spans="1:13">
      <c r="A402" s="267">
        <v>394</v>
      </c>
      <c r="B402" s="276" t="s">
        <v>512</v>
      </c>
      <c r="C402" s="277">
        <v>64.599999999999994</v>
      </c>
      <c r="D402" s="278">
        <v>64.36666666666666</v>
      </c>
      <c r="E402" s="278">
        <v>63.73333333333332</v>
      </c>
      <c r="F402" s="278">
        <v>62.86666666666666</v>
      </c>
      <c r="G402" s="278">
        <v>62.23333333333332</v>
      </c>
      <c r="H402" s="278">
        <v>65.23333333333332</v>
      </c>
      <c r="I402" s="278">
        <v>65.866666666666674</v>
      </c>
      <c r="J402" s="278">
        <v>66.73333333333332</v>
      </c>
      <c r="K402" s="276">
        <v>65</v>
      </c>
      <c r="L402" s="276">
        <v>63.5</v>
      </c>
      <c r="M402" s="276">
        <v>6.9865500000000003</v>
      </c>
    </row>
    <row r="403" spans="1:13">
      <c r="A403" s="267">
        <v>395</v>
      </c>
      <c r="B403" s="276" t="s">
        <v>171</v>
      </c>
      <c r="C403" s="277">
        <v>78</v>
      </c>
      <c r="D403" s="278">
        <v>78.016666666666666</v>
      </c>
      <c r="E403" s="278">
        <v>76.783333333333331</v>
      </c>
      <c r="F403" s="278">
        <v>75.566666666666663</v>
      </c>
      <c r="G403" s="278">
        <v>74.333333333333329</v>
      </c>
      <c r="H403" s="278">
        <v>79.233333333333334</v>
      </c>
      <c r="I403" s="278">
        <v>80.466666666666654</v>
      </c>
      <c r="J403" s="278">
        <v>81.683333333333337</v>
      </c>
      <c r="K403" s="276">
        <v>79.25</v>
      </c>
      <c r="L403" s="276">
        <v>76.8</v>
      </c>
      <c r="M403" s="276">
        <v>386.00425000000001</v>
      </c>
    </row>
    <row r="404" spans="1:13">
      <c r="A404" s="267">
        <v>396</v>
      </c>
      <c r="B404" s="276" t="s">
        <v>513</v>
      </c>
      <c r="C404" s="277">
        <v>8140.4</v>
      </c>
      <c r="D404" s="278">
        <v>8145.4000000000005</v>
      </c>
      <c r="E404" s="278">
        <v>8100.0000000000009</v>
      </c>
      <c r="F404" s="278">
        <v>8059.6</v>
      </c>
      <c r="G404" s="278">
        <v>8014.2000000000007</v>
      </c>
      <c r="H404" s="278">
        <v>8185.8000000000011</v>
      </c>
      <c r="I404" s="278">
        <v>8231.2000000000007</v>
      </c>
      <c r="J404" s="278">
        <v>8271.6000000000022</v>
      </c>
      <c r="K404" s="276">
        <v>8190.8</v>
      </c>
      <c r="L404" s="276">
        <v>8105</v>
      </c>
      <c r="M404" s="276">
        <v>0.16958000000000001</v>
      </c>
    </row>
    <row r="405" spans="1:13">
      <c r="A405" s="267">
        <v>397</v>
      </c>
      <c r="B405" s="276" t="s">
        <v>3523</v>
      </c>
      <c r="C405" s="277">
        <v>977.5</v>
      </c>
      <c r="D405" s="278">
        <v>978.63333333333333</v>
      </c>
      <c r="E405" s="278">
        <v>955.2166666666667</v>
      </c>
      <c r="F405" s="278">
        <v>932.93333333333339</v>
      </c>
      <c r="G405" s="278">
        <v>909.51666666666677</v>
      </c>
      <c r="H405" s="278">
        <v>1000.9166666666666</v>
      </c>
      <c r="I405" s="278">
        <v>1024.3333333333335</v>
      </c>
      <c r="J405" s="278">
        <v>1046.6166666666666</v>
      </c>
      <c r="K405" s="276">
        <v>1002.05</v>
      </c>
      <c r="L405" s="276">
        <v>956.35</v>
      </c>
      <c r="M405" s="276">
        <v>37.342120000000001</v>
      </c>
    </row>
    <row r="406" spans="1:13">
      <c r="A406" s="267">
        <v>398</v>
      </c>
      <c r="B406" s="276" t="s">
        <v>280</v>
      </c>
      <c r="C406" s="277">
        <v>914.15</v>
      </c>
      <c r="D406" s="278">
        <v>911.63333333333333</v>
      </c>
      <c r="E406" s="278">
        <v>906.76666666666665</v>
      </c>
      <c r="F406" s="278">
        <v>899.38333333333333</v>
      </c>
      <c r="G406" s="278">
        <v>894.51666666666665</v>
      </c>
      <c r="H406" s="278">
        <v>919.01666666666665</v>
      </c>
      <c r="I406" s="278">
        <v>923.88333333333321</v>
      </c>
      <c r="J406" s="278">
        <v>931.26666666666665</v>
      </c>
      <c r="K406" s="276">
        <v>916.5</v>
      </c>
      <c r="L406" s="276">
        <v>904.25</v>
      </c>
      <c r="M406" s="276">
        <v>11.09459</v>
      </c>
    </row>
    <row r="407" spans="1:13">
      <c r="A407" s="267">
        <v>399</v>
      </c>
      <c r="B407" s="276" t="s">
        <v>172</v>
      </c>
      <c r="C407" s="277">
        <v>287.7</v>
      </c>
      <c r="D407" s="278">
        <v>288.83333333333331</v>
      </c>
      <c r="E407" s="278">
        <v>285.86666666666662</v>
      </c>
      <c r="F407" s="278">
        <v>284.0333333333333</v>
      </c>
      <c r="G407" s="278">
        <v>281.06666666666661</v>
      </c>
      <c r="H407" s="278">
        <v>290.66666666666663</v>
      </c>
      <c r="I407" s="278">
        <v>293.63333333333333</v>
      </c>
      <c r="J407" s="278">
        <v>295.46666666666664</v>
      </c>
      <c r="K407" s="276">
        <v>291.8</v>
      </c>
      <c r="L407" s="276">
        <v>287</v>
      </c>
      <c r="M407" s="276">
        <v>305.46600000000001</v>
      </c>
    </row>
    <row r="408" spans="1:13">
      <c r="A408" s="267">
        <v>400</v>
      </c>
      <c r="B408" s="276" t="s">
        <v>514</v>
      </c>
      <c r="C408" s="277">
        <v>4573</v>
      </c>
      <c r="D408" s="278">
        <v>4576</v>
      </c>
      <c r="E408" s="278">
        <v>4528</v>
      </c>
      <c r="F408" s="278">
        <v>4483</v>
      </c>
      <c r="G408" s="278">
        <v>4435</v>
      </c>
      <c r="H408" s="278">
        <v>4621</v>
      </c>
      <c r="I408" s="278">
        <v>4669</v>
      </c>
      <c r="J408" s="278">
        <v>4714</v>
      </c>
      <c r="K408" s="276">
        <v>4624</v>
      </c>
      <c r="L408" s="276">
        <v>4531</v>
      </c>
      <c r="M408" s="276">
        <v>0.13844000000000001</v>
      </c>
    </row>
    <row r="409" spans="1:13">
      <c r="A409" s="267">
        <v>401</v>
      </c>
      <c r="B409" s="276" t="s">
        <v>2402</v>
      </c>
      <c r="C409" s="277">
        <v>85.35</v>
      </c>
      <c r="D409" s="278">
        <v>85.899999999999991</v>
      </c>
      <c r="E409" s="278">
        <v>84.449999999999989</v>
      </c>
      <c r="F409" s="278">
        <v>83.55</v>
      </c>
      <c r="G409" s="278">
        <v>82.1</v>
      </c>
      <c r="H409" s="278">
        <v>86.799999999999983</v>
      </c>
      <c r="I409" s="278">
        <v>88.25</v>
      </c>
      <c r="J409" s="278">
        <v>89.149999999999977</v>
      </c>
      <c r="K409" s="276">
        <v>87.35</v>
      </c>
      <c r="L409" s="276">
        <v>85</v>
      </c>
      <c r="M409" s="276">
        <v>3.1761499999999998</v>
      </c>
    </row>
    <row r="410" spans="1:13">
      <c r="A410" s="267">
        <v>402</v>
      </c>
      <c r="B410" s="276" t="s">
        <v>2404</v>
      </c>
      <c r="C410" s="277">
        <v>88.25</v>
      </c>
      <c r="D410" s="278">
        <v>88.633333333333326</v>
      </c>
      <c r="E410" s="278">
        <v>87.266666666666652</v>
      </c>
      <c r="F410" s="278">
        <v>86.283333333333331</v>
      </c>
      <c r="G410" s="278">
        <v>84.916666666666657</v>
      </c>
      <c r="H410" s="278">
        <v>89.616666666666646</v>
      </c>
      <c r="I410" s="278">
        <v>90.98333333333332</v>
      </c>
      <c r="J410" s="278">
        <v>91.96666666666664</v>
      </c>
      <c r="K410" s="276">
        <v>90</v>
      </c>
      <c r="L410" s="276">
        <v>87.65</v>
      </c>
      <c r="M410" s="276">
        <v>11.77164</v>
      </c>
    </row>
    <row r="411" spans="1:13">
      <c r="A411" s="267">
        <v>403</v>
      </c>
      <c r="B411" s="276" t="s">
        <v>2412</v>
      </c>
      <c r="C411" s="277">
        <v>186.5</v>
      </c>
      <c r="D411" s="278">
        <v>189.83333333333334</v>
      </c>
      <c r="E411" s="278">
        <v>180.16666666666669</v>
      </c>
      <c r="F411" s="278">
        <v>173.83333333333334</v>
      </c>
      <c r="G411" s="278">
        <v>164.16666666666669</v>
      </c>
      <c r="H411" s="278">
        <v>196.16666666666669</v>
      </c>
      <c r="I411" s="278">
        <v>205.83333333333337</v>
      </c>
      <c r="J411" s="278">
        <v>212.16666666666669</v>
      </c>
      <c r="K411" s="276">
        <v>199.5</v>
      </c>
      <c r="L411" s="276">
        <v>183.5</v>
      </c>
      <c r="M411" s="276">
        <v>27.333909999999999</v>
      </c>
    </row>
    <row r="412" spans="1:13">
      <c r="A412" s="267">
        <v>404</v>
      </c>
      <c r="B412" s="276" t="s">
        <v>516</v>
      </c>
      <c r="C412" s="277">
        <v>1960.35</v>
      </c>
      <c r="D412" s="278">
        <v>1985.7833333333335</v>
      </c>
      <c r="E412" s="278">
        <v>1921.5666666666671</v>
      </c>
      <c r="F412" s="278">
        <v>1882.7833333333335</v>
      </c>
      <c r="G412" s="278">
        <v>1818.5666666666671</v>
      </c>
      <c r="H412" s="278">
        <v>2024.5666666666671</v>
      </c>
      <c r="I412" s="278">
        <v>2088.7833333333338</v>
      </c>
      <c r="J412" s="278">
        <v>2127.5666666666671</v>
      </c>
      <c r="K412" s="276">
        <v>2050</v>
      </c>
      <c r="L412" s="276">
        <v>1947</v>
      </c>
      <c r="M412" s="276">
        <v>0.76939999999999997</v>
      </c>
    </row>
    <row r="413" spans="1:13">
      <c r="A413" s="267">
        <v>405</v>
      </c>
      <c r="B413" s="276" t="s">
        <v>518</v>
      </c>
      <c r="C413" s="277">
        <v>204</v>
      </c>
      <c r="D413" s="278">
        <v>203.46666666666667</v>
      </c>
      <c r="E413" s="278">
        <v>200.53333333333333</v>
      </c>
      <c r="F413" s="278">
        <v>197.06666666666666</v>
      </c>
      <c r="G413" s="278">
        <v>194.13333333333333</v>
      </c>
      <c r="H413" s="278">
        <v>206.93333333333334</v>
      </c>
      <c r="I413" s="278">
        <v>209.86666666666667</v>
      </c>
      <c r="J413" s="278">
        <v>213.33333333333334</v>
      </c>
      <c r="K413" s="276">
        <v>206.4</v>
      </c>
      <c r="L413" s="276">
        <v>200</v>
      </c>
      <c r="M413" s="276">
        <v>2.0944199999999999</v>
      </c>
    </row>
    <row r="414" spans="1:13">
      <c r="A414" s="267">
        <v>406</v>
      </c>
      <c r="B414" s="276" t="s">
        <v>173</v>
      </c>
      <c r="C414" s="277">
        <v>25002.15</v>
      </c>
      <c r="D414" s="278">
        <v>24954</v>
      </c>
      <c r="E414" s="278">
        <v>24708</v>
      </c>
      <c r="F414" s="278">
        <v>24413.85</v>
      </c>
      <c r="G414" s="278">
        <v>24167.85</v>
      </c>
      <c r="H414" s="278">
        <v>25248.15</v>
      </c>
      <c r="I414" s="278">
        <v>25494.15</v>
      </c>
      <c r="J414" s="278">
        <v>25788.300000000003</v>
      </c>
      <c r="K414" s="276">
        <v>25200</v>
      </c>
      <c r="L414" s="276">
        <v>24659.85</v>
      </c>
      <c r="M414" s="276">
        <v>0.73978999999999995</v>
      </c>
    </row>
    <row r="415" spans="1:13">
      <c r="A415" s="267">
        <v>407</v>
      </c>
      <c r="B415" s="276" t="s">
        <v>520</v>
      </c>
      <c r="C415" s="277">
        <v>1117.8</v>
      </c>
      <c r="D415" s="278">
        <v>1118.8333333333333</v>
      </c>
      <c r="E415" s="278">
        <v>1092.2166666666665</v>
      </c>
      <c r="F415" s="278">
        <v>1066.6333333333332</v>
      </c>
      <c r="G415" s="278">
        <v>1040.0166666666664</v>
      </c>
      <c r="H415" s="278">
        <v>1144.4166666666665</v>
      </c>
      <c r="I415" s="278">
        <v>1171.0333333333333</v>
      </c>
      <c r="J415" s="278">
        <v>1196.6166666666666</v>
      </c>
      <c r="K415" s="276">
        <v>1145.45</v>
      </c>
      <c r="L415" s="276">
        <v>1093.25</v>
      </c>
      <c r="M415" s="276">
        <v>2.0282100000000001</v>
      </c>
    </row>
    <row r="416" spans="1:13">
      <c r="A416" s="267">
        <v>408</v>
      </c>
      <c r="B416" s="276" t="s">
        <v>174</v>
      </c>
      <c r="C416" s="277">
        <v>1632.8</v>
      </c>
      <c r="D416" s="278">
        <v>1640.1666666666667</v>
      </c>
      <c r="E416" s="278">
        <v>1615.3833333333334</v>
      </c>
      <c r="F416" s="278">
        <v>1597.9666666666667</v>
      </c>
      <c r="G416" s="278">
        <v>1573.1833333333334</v>
      </c>
      <c r="H416" s="278">
        <v>1657.5833333333335</v>
      </c>
      <c r="I416" s="278">
        <v>1682.3666666666668</v>
      </c>
      <c r="J416" s="278">
        <v>1699.7833333333335</v>
      </c>
      <c r="K416" s="276">
        <v>1664.95</v>
      </c>
      <c r="L416" s="276">
        <v>1622.75</v>
      </c>
      <c r="M416" s="276">
        <v>5.3763199999999998</v>
      </c>
    </row>
    <row r="417" spans="1:13">
      <c r="A417" s="267">
        <v>409</v>
      </c>
      <c r="B417" s="276" t="s">
        <v>515</v>
      </c>
      <c r="C417" s="277">
        <v>426.4</v>
      </c>
      <c r="D417" s="278">
        <v>427.5333333333333</v>
      </c>
      <c r="E417" s="278">
        <v>423.16666666666663</v>
      </c>
      <c r="F417" s="278">
        <v>419.93333333333334</v>
      </c>
      <c r="G417" s="278">
        <v>415.56666666666666</v>
      </c>
      <c r="H417" s="278">
        <v>430.76666666666659</v>
      </c>
      <c r="I417" s="278">
        <v>435.13333333333327</v>
      </c>
      <c r="J417" s="278">
        <v>438.36666666666656</v>
      </c>
      <c r="K417" s="276">
        <v>431.9</v>
      </c>
      <c r="L417" s="276">
        <v>424.3</v>
      </c>
      <c r="M417" s="276">
        <v>1.59832</v>
      </c>
    </row>
    <row r="418" spans="1:13">
      <c r="A418" s="267">
        <v>410</v>
      </c>
      <c r="B418" s="276" t="s">
        <v>510</v>
      </c>
      <c r="C418" s="277">
        <v>25.85</v>
      </c>
      <c r="D418" s="278">
        <v>25.866666666666664</v>
      </c>
      <c r="E418" s="278">
        <v>25.733333333333327</v>
      </c>
      <c r="F418" s="278">
        <v>25.616666666666664</v>
      </c>
      <c r="G418" s="278">
        <v>25.483333333333327</v>
      </c>
      <c r="H418" s="278">
        <v>25.983333333333327</v>
      </c>
      <c r="I418" s="278">
        <v>26.11666666666666</v>
      </c>
      <c r="J418" s="278">
        <v>26.233333333333327</v>
      </c>
      <c r="K418" s="276">
        <v>26</v>
      </c>
      <c r="L418" s="276">
        <v>25.75</v>
      </c>
      <c r="M418" s="276">
        <v>14.454280000000001</v>
      </c>
    </row>
    <row r="419" spans="1:13">
      <c r="A419" s="267">
        <v>411</v>
      </c>
      <c r="B419" s="276" t="s">
        <v>511</v>
      </c>
      <c r="C419" s="277">
        <v>1835.3</v>
      </c>
      <c r="D419" s="278">
        <v>1828.6166666666668</v>
      </c>
      <c r="E419" s="278">
        <v>1770.2333333333336</v>
      </c>
      <c r="F419" s="278">
        <v>1705.1666666666667</v>
      </c>
      <c r="G419" s="278">
        <v>1646.7833333333335</v>
      </c>
      <c r="H419" s="278">
        <v>1893.6833333333336</v>
      </c>
      <c r="I419" s="278">
        <v>1952.0666666666668</v>
      </c>
      <c r="J419" s="278">
        <v>2017.1333333333337</v>
      </c>
      <c r="K419" s="276">
        <v>1887</v>
      </c>
      <c r="L419" s="276">
        <v>1763.55</v>
      </c>
      <c r="M419" s="276">
        <v>3.3976799999999998</v>
      </c>
    </row>
    <row r="420" spans="1:13">
      <c r="A420" s="267">
        <v>412</v>
      </c>
      <c r="B420" s="276" t="s">
        <v>521</v>
      </c>
      <c r="C420" s="277">
        <v>442.4</v>
      </c>
      <c r="D420" s="278">
        <v>439.16666666666669</v>
      </c>
      <c r="E420" s="278">
        <v>430.43333333333339</v>
      </c>
      <c r="F420" s="278">
        <v>418.4666666666667</v>
      </c>
      <c r="G420" s="278">
        <v>409.73333333333341</v>
      </c>
      <c r="H420" s="278">
        <v>451.13333333333338</v>
      </c>
      <c r="I420" s="278">
        <v>459.86666666666662</v>
      </c>
      <c r="J420" s="278">
        <v>471.83333333333337</v>
      </c>
      <c r="K420" s="276">
        <v>447.9</v>
      </c>
      <c r="L420" s="276">
        <v>427.2</v>
      </c>
      <c r="M420" s="276">
        <v>13.522629999999999</v>
      </c>
    </row>
    <row r="421" spans="1:13">
      <c r="A421" s="267">
        <v>413</v>
      </c>
      <c r="B421" s="276" t="s">
        <v>522</v>
      </c>
      <c r="C421" s="277">
        <v>1124.8</v>
      </c>
      <c r="D421" s="278">
        <v>1122.8999999999999</v>
      </c>
      <c r="E421" s="278">
        <v>1113.1499999999996</v>
      </c>
      <c r="F421" s="278">
        <v>1101.4999999999998</v>
      </c>
      <c r="G421" s="278">
        <v>1091.7499999999995</v>
      </c>
      <c r="H421" s="278">
        <v>1134.5499999999997</v>
      </c>
      <c r="I421" s="278">
        <v>1144.3000000000002</v>
      </c>
      <c r="J421" s="278">
        <v>1155.9499999999998</v>
      </c>
      <c r="K421" s="276">
        <v>1132.6500000000001</v>
      </c>
      <c r="L421" s="276">
        <v>1111.25</v>
      </c>
      <c r="M421" s="276">
        <v>1.2641800000000001</v>
      </c>
    </row>
    <row r="422" spans="1:13">
      <c r="A422" s="267">
        <v>414</v>
      </c>
      <c r="B422" s="276" t="s">
        <v>523</v>
      </c>
      <c r="C422" s="277">
        <v>407.35</v>
      </c>
      <c r="D422" s="278">
        <v>408.43333333333334</v>
      </c>
      <c r="E422" s="278">
        <v>401.91666666666669</v>
      </c>
      <c r="F422" s="278">
        <v>396.48333333333335</v>
      </c>
      <c r="G422" s="278">
        <v>389.9666666666667</v>
      </c>
      <c r="H422" s="278">
        <v>413.86666666666667</v>
      </c>
      <c r="I422" s="278">
        <v>420.38333333333333</v>
      </c>
      <c r="J422" s="278">
        <v>425.81666666666666</v>
      </c>
      <c r="K422" s="276">
        <v>414.95</v>
      </c>
      <c r="L422" s="276">
        <v>403</v>
      </c>
      <c r="M422" s="276">
        <v>5.88903</v>
      </c>
    </row>
    <row r="423" spans="1:13">
      <c r="A423" s="267">
        <v>415</v>
      </c>
      <c r="B423" s="276" t="s">
        <v>524</v>
      </c>
      <c r="C423" s="277">
        <v>9.35</v>
      </c>
      <c r="D423" s="278">
        <v>9.4166666666666661</v>
      </c>
      <c r="E423" s="278">
        <v>9.1333333333333329</v>
      </c>
      <c r="F423" s="278">
        <v>8.9166666666666661</v>
      </c>
      <c r="G423" s="278">
        <v>8.6333333333333329</v>
      </c>
      <c r="H423" s="278">
        <v>9.6333333333333329</v>
      </c>
      <c r="I423" s="278">
        <v>9.9166666666666679</v>
      </c>
      <c r="J423" s="278">
        <v>10.133333333333333</v>
      </c>
      <c r="K423" s="276">
        <v>9.6999999999999993</v>
      </c>
      <c r="L423" s="276">
        <v>9.1999999999999993</v>
      </c>
      <c r="M423" s="276">
        <v>300.49315999999999</v>
      </c>
    </row>
    <row r="424" spans="1:13">
      <c r="A424" s="267">
        <v>416</v>
      </c>
      <c r="B424" s="276" t="s">
        <v>2516</v>
      </c>
      <c r="C424" s="285">
        <v>756.15</v>
      </c>
      <c r="D424" s="286">
        <v>762.03333333333342</v>
      </c>
      <c r="E424" s="286">
        <v>747.06666666666683</v>
      </c>
      <c r="F424" s="286">
        <v>737.98333333333346</v>
      </c>
      <c r="G424" s="286">
        <v>723.01666666666688</v>
      </c>
      <c r="H424" s="286">
        <v>771.11666666666679</v>
      </c>
      <c r="I424" s="286">
        <v>786.08333333333326</v>
      </c>
      <c r="J424" s="286">
        <v>795.16666666666674</v>
      </c>
      <c r="K424" s="287">
        <v>777</v>
      </c>
      <c r="L424" s="287">
        <v>752.95</v>
      </c>
      <c r="M424" s="287">
        <v>0.18556</v>
      </c>
    </row>
    <row r="425" spans="1:13">
      <c r="A425" s="267">
        <v>417</v>
      </c>
      <c r="B425" s="276" t="s">
        <v>527</v>
      </c>
      <c r="C425" s="276">
        <v>194.9</v>
      </c>
      <c r="D425" s="278">
        <v>195.80000000000004</v>
      </c>
      <c r="E425" s="278">
        <v>193.40000000000009</v>
      </c>
      <c r="F425" s="278">
        <v>191.90000000000006</v>
      </c>
      <c r="G425" s="278">
        <v>189.50000000000011</v>
      </c>
      <c r="H425" s="278">
        <v>197.30000000000007</v>
      </c>
      <c r="I425" s="278">
        <v>199.7</v>
      </c>
      <c r="J425" s="278">
        <v>201.20000000000005</v>
      </c>
      <c r="K425" s="276">
        <v>198.2</v>
      </c>
      <c r="L425" s="276">
        <v>194.3</v>
      </c>
      <c r="M425" s="276">
        <v>6.4432700000000001</v>
      </c>
    </row>
    <row r="426" spans="1:13">
      <c r="A426" s="267">
        <v>418</v>
      </c>
      <c r="B426" s="276" t="s">
        <v>2525</v>
      </c>
      <c r="C426" s="276">
        <v>93.45</v>
      </c>
      <c r="D426" s="278">
        <v>93.533333333333346</v>
      </c>
      <c r="E426" s="278">
        <v>91.966666666666697</v>
      </c>
      <c r="F426" s="278">
        <v>90.483333333333348</v>
      </c>
      <c r="G426" s="278">
        <v>88.9166666666667</v>
      </c>
      <c r="H426" s="278">
        <v>95.016666666666694</v>
      </c>
      <c r="I426" s="278">
        <v>96.583333333333329</v>
      </c>
      <c r="J426" s="278">
        <v>98.066666666666691</v>
      </c>
      <c r="K426" s="276">
        <v>95.1</v>
      </c>
      <c r="L426" s="276">
        <v>92.05</v>
      </c>
      <c r="M426" s="276">
        <v>46.21284</v>
      </c>
    </row>
    <row r="427" spans="1:13">
      <c r="A427" s="267">
        <v>419</v>
      </c>
      <c r="B427" s="276" t="s">
        <v>175</v>
      </c>
      <c r="C427" s="276">
        <v>5709.6</v>
      </c>
      <c r="D427" s="278">
        <v>5726.3666666666659</v>
      </c>
      <c r="E427" s="278">
        <v>5667.7333333333318</v>
      </c>
      <c r="F427" s="278">
        <v>5625.8666666666659</v>
      </c>
      <c r="G427" s="278">
        <v>5567.2333333333318</v>
      </c>
      <c r="H427" s="278">
        <v>5768.2333333333318</v>
      </c>
      <c r="I427" s="278">
        <v>5826.866666666665</v>
      </c>
      <c r="J427" s="278">
        <v>5868.7333333333318</v>
      </c>
      <c r="K427" s="276">
        <v>5785</v>
      </c>
      <c r="L427" s="276">
        <v>5684.5</v>
      </c>
      <c r="M427" s="276">
        <v>0.91739999999999999</v>
      </c>
    </row>
    <row r="428" spans="1:13">
      <c r="A428" s="267">
        <v>420</v>
      </c>
      <c r="B428" s="276" t="s">
        <v>176</v>
      </c>
      <c r="C428" s="276">
        <v>1306.8</v>
      </c>
      <c r="D428" s="278">
        <v>1273.8999999999999</v>
      </c>
      <c r="E428" s="278">
        <v>1230.8999999999996</v>
      </c>
      <c r="F428" s="278">
        <v>1154.9999999999998</v>
      </c>
      <c r="G428" s="278">
        <v>1111.9999999999995</v>
      </c>
      <c r="H428" s="278">
        <v>1349.7999999999997</v>
      </c>
      <c r="I428" s="278">
        <v>1392.8000000000002</v>
      </c>
      <c r="J428" s="278">
        <v>1468.6999999999998</v>
      </c>
      <c r="K428" s="276">
        <v>1316.9</v>
      </c>
      <c r="L428" s="276">
        <v>1198</v>
      </c>
      <c r="M428" s="276">
        <v>91.626459999999994</v>
      </c>
    </row>
    <row r="429" spans="1:13">
      <c r="A429" s="267">
        <v>421</v>
      </c>
      <c r="B429" s="276" t="s">
        <v>177</v>
      </c>
      <c r="C429" s="276">
        <v>973.75</v>
      </c>
      <c r="D429" s="278">
        <v>973.43333333333339</v>
      </c>
      <c r="E429" s="278">
        <v>952.31666666666683</v>
      </c>
      <c r="F429" s="278">
        <v>930.88333333333344</v>
      </c>
      <c r="G429" s="278">
        <v>909.76666666666688</v>
      </c>
      <c r="H429" s="278">
        <v>994.86666666666679</v>
      </c>
      <c r="I429" s="278">
        <v>1015.9833333333333</v>
      </c>
      <c r="J429" s="278">
        <v>1037.4166666666667</v>
      </c>
      <c r="K429" s="276">
        <v>994.55</v>
      </c>
      <c r="L429" s="276">
        <v>952</v>
      </c>
      <c r="M429" s="276">
        <v>13.39739</v>
      </c>
    </row>
    <row r="430" spans="1:13">
      <c r="A430" s="267">
        <v>422</v>
      </c>
      <c r="B430" s="276" t="s">
        <v>525</v>
      </c>
      <c r="C430" s="276">
        <v>106.25</v>
      </c>
      <c r="D430" s="278">
        <v>106.45</v>
      </c>
      <c r="E430" s="278">
        <v>105.5</v>
      </c>
      <c r="F430" s="278">
        <v>104.75</v>
      </c>
      <c r="G430" s="278">
        <v>103.8</v>
      </c>
      <c r="H430" s="278">
        <v>107.2</v>
      </c>
      <c r="I430" s="278">
        <v>108.15000000000002</v>
      </c>
      <c r="J430" s="278">
        <v>108.9</v>
      </c>
      <c r="K430" s="276">
        <v>107.4</v>
      </c>
      <c r="L430" s="276">
        <v>105.7</v>
      </c>
      <c r="M430" s="276">
        <v>5.2521599999999999</v>
      </c>
    </row>
    <row r="431" spans="1:13">
      <c r="A431" s="267">
        <v>423</v>
      </c>
      <c r="B431" s="276" t="s">
        <v>526</v>
      </c>
      <c r="C431" s="276">
        <v>490.05</v>
      </c>
      <c r="D431" s="278">
        <v>491.68333333333339</v>
      </c>
      <c r="E431" s="278">
        <v>484.46666666666681</v>
      </c>
      <c r="F431" s="278">
        <v>478.88333333333344</v>
      </c>
      <c r="G431" s="278">
        <v>471.66666666666686</v>
      </c>
      <c r="H431" s="278">
        <v>497.26666666666677</v>
      </c>
      <c r="I431" s="278">
        <v>504.48333333333335</v>
      </c>
      <c r="J431" s="278">
        <v>510.06666666666672</v>
      </c>
      <c r="K431" s="276">
        <v>498.9</v>
      </c>
      <c r="L431" s="276">
        <v>486.1</v>
      </c>
      <c r="M431" s="276">
        <v>2.91839</v>
      </c>
    </row>
    <row r="432" spans="1:13">
      <c r="A432" s="267">
        <v>424</v>
      </c>
      <c r="B432" s="276" t="s">
        <v>3387</v>
      </c>
      <c r="C432" s="276">
        <v>324.85000000000002</v>
      </c>
      <c r="D432" s="278">
        <v>324.91666666666669</v>
      </c>
      <c r="E432" s="278">
        <v>320.93333333333339</v>
      </c>
      <c r="F432" s="278">
        <v>317.01666666666671</v>
      </c>
      <c r="G432" s="278">
        <v>313.03333333333342</v>
      </c>
      <c r="H432" s="278">
        <v>328.83333333333337</v>
      </c>
      <c r="I432" s="278">
        <v>332.81666666666661</v>
      </c>
      <c r="J432" s="278">
        <v>336.73333333333335</v>
      </c>
      <c r="K432" s="276">
        <v>328.9</v>
      </c>
      <c r="L432" s="276">
        <v>321</v>
      </c>
      <c r="M432" s="276">
        <v>5.1119199999999996</v>
      </c>
    </row>
    <row r="433" spans="1:13">
      <c r="A433" s="267">
        <v>425</v>
      </c>
      <c r="B433" s="276" t="s">
        <v>529</v>
      </c>
      <c r="C433" s="276">
        <v>1863.15</v>
      </c>
      <c r="D433" s="278">
        <v>1851.0666666666666</v>
      </c>
      <c r="E433" s="278">
        <v>1822.1333333333332</v>
      </c>
      <c r="F433" s="278">
        <v>1781.1166666666666</v>
      </c>
      <c r="G433" s="278">
        <v>1752.1833333333332</v>
      </c>
      <c r="H433" s="278">
        <v>1892.0833333333333</v>
      </c>
      <c r="I433" s="278">
        <v>1921.0166666666667</v>
      </c>
      <c r="J433" s="278">
        <v>1962.0333333333333</v>
      </c>
      <c r="K433" s="276">
        <v>1880</v>
      </c>
      <c r="L433" s="276">
        <v>1810.05</v>
      </c>
      <c r="M433" s="276">
        <v>0.28822999999999999</v>
      </c>
    </row>
    <row r="434" spans="1:13">
      <c r="A434" s="267">
        <v>426</v>
      </c>
      <c r="B434" s="276" t="s">
        <v>530</v>
      </c>
      <c r="C434" s="276">
        <v>543.75</v>
      </c>
      <c r="D434" s="278">
        <v>540.15</v>
      </c>
      <c r="E434" s="278">
        <v>534.84999999999991</v>
      </c>
      <c r="F434" s="278">
        <v>525.94999999999993</v>
      </c>
      <c r="G434" s="278">
        <v>520.64999999999986</v>
      </c>
      <c r="H434" s="278">
        <v>549.04999999999995</v>
      </c>
      <c r="I434" s="278">
        <v>554.34999999999991</v>
      </c>
      <c r="J434" s="278">
        <v>563.25</v>
      </c>
      <c r="K434" s="276">
        <v>545.45000000000005</v>
      </c>
      <c r="L434" s="276">
        <v>531.25</v>
      </c>
      <c r="M434" s="276">
        <v>1.0826499999999999</v>
      </c>
    </row>
    <row r="435" spans="1:13">
      <c r="A435" s="267">
        <v>427</v>
      </c>
      <c r="B435" s="276" t="s">
        <v>178</v>
      </c>
      <c r="C435" s="276">
        <v>601.9</v>
      </c>
      <c r="D435" s="278">
        <v>602.63333333333333</v>
      </c>
      <c r="E435" s="278">
        <v>597.26666666666665</v>
      </c>
      <c r="F435" s="278">
        <v>592.63333333333333</v>
      </c>
      <c r="G435" s="278">
        <v>587.26666666666665</v>
      </c>
      <c r="H435" s="278">
        <v>607.26666666666665</v>
      </c>
      <c r="I435" s="278">
        <v>612.63333333333321</v>
      </c>
      <c r="J435" s="278">
        <v>617.26666666666665</v>
      </c>
      <c r="K435" s="276">
        <v>608</v>
      </c>
      <c r="L435" s="276">
        <v>598</v>
      </c>
      <c r="M435" s="276">
        <v>45.557020000000001</v>
      </c>
    </row>
    <row r="436" spans="1:13">
      <c r="A436" s="267">
        <v>428</v>
      </c>
      <c r="B436" s="276" t="s">
        <v>531</v>
      </c>
      <c r="C436" s="276">
        <v>356.8</v>
      </c>
      <c r="D436" s="278">
        <v>358.9666666666667</v>
      </c>
      <c r="E436" s="278">
        <v>348.93333333333339</v>
      </c>
      <c r="F436" s="278">
        <v>341.06666666666672</v>
      </c>
      <c r="G436" s="278">
        <v>331.03333333333342</v>
      </c>
      <c r="H436" s="278">
        <v>366.83333333333337</v>
      </c>
      <c r="I436" s="278">
        <v>376.86666666666667</v>
      </c>
      <c r="J436" s="278">
        <v>384.73333333333335</v>
      </c>
      <c r="K436" s="276">
        <v>369</v>
      </c>
      <c r="L436" s="276">
        <v>351.1</v>
      </c>
      <c r="M436" s="276">
        <v>6.2615600000000002</v>
      </c>
    </row>
    <row r="437" spans="1:13">
      <c r="A437" s="267">
        <v>429</v>
      </c>
      <c r="B437" s="276" t="s">
        <v>179</v>
      </c>
      <c r="C437" s="276">
        <v>518.04999999999995</v>
      </c>
      <c r="D437" s="278">
        <v>508.88333333333338</v>
      </c>
      <c r="E437" s="278">
        <v>496.26666666666677</v>
      </c>
      <c r="F437" s="278">
        <v>474.48333333333341</v>
      </c>
      <c r="G437" s="278">
        <v>461.86666666666679</v>
      </c>
      <c r="H437" s="278">
        <v>530.66666666666674</v>
      </c>
      <c r="I437" s="278">
        <v>543.28333333333342</v>
      </c>
      <c r="J437" s="278">
        <v>565.06666666666672</v>
      </c>
      <c r="K437" s="276">
        <v>521.5</v>
      </c>
      <c r="L437" s="276">
        <v>487.1</v>
      </c>
      <c r="M437" s="276">
        <v>64.068790000000007</v>
      </c>
    </row>
    <row r="438" spans="1:13">
      <c r="A438" s="267">
        <v>430</v>
      </c>
      <c r="B438" s="276" t="s">
        <v>532</v>
      </c>
      <c r="C438" s="276">
        <v>216.7</v>
      </c>
      <c r="D438" s="278">
        <v>220.96666666666667</v>
      </c>
      <c r="E438" s="278">
        <v>210.73333333333335</v>
      </c>
      <c r="F438" s="278">
        <v>204.76666666666668</v>
      </c>
      <c r="G438" s="278">
        <v>194.53333333333336</v>
      </c>
      <c r="H438" s="278">
        <v>226.93333333333334</v>
      </c>
      <c r="I438" s="278">
        <v>237.16666666666663</v>
      </c>
      <c r="J438" s="278">
        <v>243.13333333333333</v>
      </c>
      <c r="K438" s="276">
        <v>231.2</v>
      </c>
      <c r="L438" s="276">
        <v>215</v>
      </c>
      <c r="M438" s="276">
        <v>9.6811699999999998</v>
      </c>
    </row>
    <row r="439" spans="1:13">
      <c r="A439" s="267">
        <v>431</v>
      </c>
      <c r="B439" s="276" t="s">
        <v>533</v>
      </c>
      <c r="C439" s="276">
        <v>1790.9</v>
      </c>
      <c r="D439" s="278">
        <v>1781.3166666666666</v>
      </c>
      <c r="E439" s="278">
        <v>1758.1333333333332</v>
      </c>
      <c r="F439" s="278">
        <v>1725.3666666666666</v>
      </c>
      <c r="G439" s="278">
        <v>1702.1833333333332</v>
      </c>
      <c r="H439" s="278">
        <v>1814.0833333333333</v>
      </c>
      <c r="I439" s="278">
        <v>1837.2666666666667</v>
      </c>
      <c r="J439" s="278">
        <v>1870.0333333333333</v>
      </c>
      <c r="K439" s="276">
        <v>1804.5</v>
      </c>
      <c r="L439" s="276">
        <v>1748.55</v>
      </c>
      <c r="M439" s="276">
        <v>2.4232200000000002</v>
      </c>
    </row>
    <row r="440" spans="1:13">
      <c r="A440" s="267">
        <v>432</v>
      </c>
      <c r="B440" s="276" t="s">
        <v>534</v>
      </c>
      <c r="C440" s="276">
        <v>8.0500000000000007</v>
      </c>
      <c r="D440" s="278">
        <v>8.0500000000000007</v>
      </c>
      <c r="E440" s="278">
        <v>8.0500000000000007</v>
      </c>
      <c r="F440" s="278">
        <v>8.0500000000000007</v>
      </c>
      <c r="G440" s="278">
        <v>8.0500000000000007</v>
      </c>
      <c r="H440" s="278">
        <v>8.0500000000000007</v>
      </c>
      <c r="I440" s="278">
        <v>8.0500000000000007</v>
      </c>
      <c r="J440" s="278">
        <v>8.0500000000000007</v>
      </c>
      <c r="K440" s="276">
        <v>8.0500000000000007</v>
      </c>
      <c r="L440" s="276">
        <v>8.0500000000000007</v>
      </c>
      <c r="M440" s="276">
        <v>38.997929999999997</v>
      </c>
    </row>
    <row r="441" spans="1:13">
      <c r="A441" s="267">
        <v>433</v>
      </c>
      <c r="B441" s="276" t="s">
        <v>535</v>
      </c>
      <c r="C441" s="276">
        <v>133.65</v>
      </c>
      <c r="D441" s="278">
        <v>133.44999999999999</v>
      </c>
      <c r="E441" s="278">
        <v>132.14999999999998</v>
      </c>
      <c r="F441" s="278">
        <v>130.64999999999998</v>
      </c>
      <c r="G441" s="278">
        <v>129.34999999999997</v>
      </c>
      <c r="H441" s="278">
        <v>134.94999999999999</v>
      </c>
      <c r="I441" s="278">
        <v>136.25</v>
      </c>
      <c r="J441" s="278">
        <v>137.75</v>
      </c>
      <c r="K441" s="276">
        <v>134.75</v>
      </c>
      <c r="L441" s="276">
        <v>131.94999999999999</v>
      </c>
      <c r="M441" s="276">
        <v>1.5236499999999999</v>
      </c>
    </row>
    <row r="442" spans="1:13">
      <c r="A442" s="267">
        <v>434</v>
      </c>
      <c r="B442" s="276" t="s">
        <v>2593</v>
      </c>
      <c r="C442" s="276">
        <v>268.55</v>
      </c>
      <c r="D442" s="278">
        <v>271.21666666666664</v>
      </c>
      <c r="E442" s="278">
        <v>261.43333333333328</v>
      </c>
      <c r="F442" s="278">
        <v>254.31666666666666</v>
      </c>
      <c r="G442" s="278">
        <v>244.5333333333333</v>
      </c>
      <c r="H442" s="278">
        <v>278.33333333333326</v>
      </c>
      <c r="I442" s="278">
        <v>288.11666666666667</v>
      </c>
      <c r="J442" s="278">
        <v>295.23333333333323</v>
      </c>
      <c r="K442" s="276">
        <v>281</v>
      </c>
      <c r="L442" s="276">
        <v>264.10000000000002</v>
      </c>
      <c r="M442" s="276">
        <v>9.9228699999999996</v>
      </c>
    </row>
    <row r="443" spans="1:13">
      <c r="A443" s="267">
        <v>435</v>
      </c>
      <c r="B443" s="276" t="s">
        <v>536</v>
      </c>
      <c r="C443" s="276">
        <v>1048.6500000000001</v>
      </c>
      <c r="D443" s="278">
        <v>1049.95</v>
      </c>
      <c r="E443" s="278">
        <v>1038.9000000000001</v>
      </c>
      <c r="F443" s="278">
        <v>1029.1500000000001</v>
      </c>
      <c r="G443" s="278">
        <v>1018.1000000000001</v>
      </c>
      <c r="H443" s="278">
        <v>1059.7</v>
      </c>
      <c r="I443" s="278">
        <v>1070.7499999999998</v>
      </c>
      <c r="J443" s="278">
        <v>1080.5</v>
      </c>
      <c r="K443" s="276">
        <v>1061</v>
      </c>
      <c r="L443" s="276">
        <v>1040.2</v>
      </c>
      <c r="M443" s="276">
        <v>0.35171999999999998</v>
      </c>
    </row>
    <row r="444" spans="1:13">
      <c r="A444" s="267">
        <v>436</v>
      </c>
      <c r="B444" s="276" t="s">
        <v>282</v>
      </c>
      <c r="C444" s="276">
        <v>615.1</v>
      </c>
      <c r="D444" s="278">
        <v>618.61666666666667</v>
      </c>
      <c r="E444" s="278">
        <v>606.48333333333335</v>
      </c>
      <c r="F444" s="278">
        <v>597.86666666666667</v>
      </c>
      <c r="G444" s="278">
        <v>585.73333333333335</v>
      </c>
      <c r="H444" s="278">
        <v>627.23333333333335</v>
      </c>
      <c r="I444" s="278">
        <v>639.36666666666679</v>
      </c>
      <c r="J444" s="278">
        <v>647.98333333333335</v>
      </c>
      <c r="K444" s="276">
        <v>630.75</v>
      </c>
      <c r="L444" s="276">
        <v>610</v>
      </c>
      <c r="M444" s="276">
        <v>6.0156700000000001</v>
      </c>
    </row>
    <row r="445" spans="1:13">
      <c r="A445" s="267">
        <v>437</v>
      </c>
      <c r="B445" s="276" t="s">
        <v>542</v>
      </c>
      <c r="C445" s="276">
        <v>55.35</v>
      </c>
      <c r="D445" s="278">
        <v>55.633333333333333</v>
      </c>
      <c r="E445" s="278">
        <v>54.366666666666667</v>
      </c>
      <c r="F445" s="278">
        <v>53.383333333333333</v>
      </c>
      <c r="G445" s="278">
        <v>52.116666666666667</v>
      </c>
      <c r="H445" s="278">
        <v>56.616666666666667</v>
      </c>
      <c r="I445" s="278">
        <v>57.883333333333333</v>
      </c>
      <c r="J445" s="278">
        <v>58.866666666666667</v>
      </c>
      <c r="K445" s="276">
        <v>56.9</v>
      </c>
      <c r="L445" s="276">
        <v>54.65</v>
      </c>
      <c r="M445" s="276">
        <v>20.219719999999999</v>
      </c>
    </row>
    <row r="446" spans="1:13">
      <c r="A446" s="267">
        <v>438</v>
      </c>
      <c r="B446" s="276" t="s">
        <v>2608</v>
      </c>
      <c r="C446" s="276">
        <v>11606.4</v>
      </c>
      <c r="D446" s="278">
        <v>11687.833333333334</v>
      </c>
      <c r="E446" s="278">
        <v>11430.566666666668</v>
      </c>
      <c r="F446" s="278">
        <v>11254.733333333334</v>
      </c>
      <c r="G446" s="278">
        <v>10997.466666666667</v>
      </c>
      <c r="H446" s="278">
        <v>11863.666666666668</v>
      </c>
      <c r="I446" s="278">
        <v>12120.933333333334</v>
      </c>
      <c r="J446" s="278">
        <v>12296.766666666668</v>
      </c>
      <c r="K446" s="276">
        <v>11945.1</v>
      </c>
      <c r="L446" s="276">
        <v>11512</v>
      </c>
      <c r="M446" s="276">
        <v>1.7000000000000001E-2</v>
      </c>
    </row>
    <row r="447" spans="1:13">
      <c r="A447" s="267">
        <v>439</v>
      </c>
      <c r="B447" s="276" t="s">
        <v>2613</v>
      </c>
      <c r="C447" s="276">
        <v>1079.6500000000001</v>
      </c>
      <c r="D447" s="278">
        <v>1078.2333333333333</v>
      </c>
      <c r="E447" s="278">
        <v>1067.4666666666667</v>
      </c>
      <c r="F447" s="278">
        <v>1055.2833333333333</v>
      </c>
      <c r="G447" s="278">
        <v>1044.5166666666667</v>
      </c>
      <c r="H447" s="278">
        <v>1090.4166666666667</v>
      </c>
      <c r="I447" s="278">
        <v>1101.1833333333336</v>
      </c>
      <c r="J447" s="278">
        <v>1113.3666666666668</v>
      </c>
      <c r="K447" s="276">
        <v>1089</v>
      </c>
      <c r="L447" s="276">
        <v>1066.05</v>
      </c>
      <c r="M447" s="276">
        <v>1.5019100000000001</v>
      </c>
    </row>
    <row r="448" spans="1:13">
      <c r="A448" s="267">
        <v>440</v>
      </c>
      <c r="B448" s="276" t="s">
        <v>3464</v>
      </c>
      <c r="C448" s="276">
        <v>600.85</v>
      </c>
      <c r="D448" s="278">
        <v>603.23333333333335</v>
      </c>
      <c r="E448" s="278">
        <v>596.16666666666674</v>
      </c>
      <c r="F448" s="278">
        <v>591.48333333333335</v>
      </c>
      <c r="G448" s="278">
        <v>584.41666666666674</v>
      </c>
      <c r="H448" s="278">
        <v>607.91666666666674</v>
      </c>
      <c r="I448" s="278">
        <v>614.98333333333335</v>
      </c>
      <c r="J448" s="278">
        <v>619.66666666666674</v>
      </c>
      <c r="K448" s="276">
        <v>610.29999999999995</v>
      </c>
      <c r="L448" s="276">
        <v>598.54999999999995</v>
      </c>
      <c r="M448" s="276">
        <v>21.956399999999999</v>
      </c>
    </row>
    <row r="449" spans="1:13">
      <c r="A449" s="267">
        <v>441</v>
      </c>
      <c r="B449" s="276" t="s">
        <v>182</v>
      </c>
      <c r="C449" s="276">
        <v>1998.95</v>
      </c>
      <c r="D449" s="278">
        <v>2007.9666666666665</v>
      </c>
      <c r="E449" s="278">
        <v>1980.9833333333329</v>
      </c>
      <c r="F449" s="278">
        <v>1963.0166666666664</v>
      </c>
      <c r="G449" s="278">
        <v>1936.0333333333328</v>
      </c>
      <c r="H449" s="278">
        <v>2025.9333333333329</v>
      </c>
      <c r="I449" s="278">
        <v>2052.9166666666665</v>
      </c>
      <c r="J449" s="278">
        <v>2070.8833333333332</v>
      </c>
      <c r="K449" s="276">
        <v>2034.95</v>
      </c>
      <c r="L449" s="276">
        <v>1990</v>
      </c>
      <c r="M449" s="276">
        <v>3.4912100000000001</v>
      </c>
    </row>
    <row r="450" spans="1:13">
      <c r="A450" s="267">
        <v>442</v>
      </c>
      <c r="B450" s="276" t="s">
        <v>543</v>
      </c>
      <c r="C450" s="276">
        <v>1025.1500000000001</v>
      </c>
      <c r="D450" s="278">
        <v>1027.0666666666666</v>
      </c>
      <c r="E450" s="278">
        <v>1015.1333333333332</v>
      </c>
      <c r="F450" s="278">
        <v>1005.1166666666666</v>
      </c>
      <c r="G450" s="278">
        <v>993.18333333333317</v>
      </c>
      <c r="H450" s="278">
        <v>1037.0833333333333</v>
      </c>
      <c r="I450" s="278">
        <v>1049.0166666666667</v>
      </c>
      <c r="J450" s="278">
        <v>1059.0333333333333</v>
      </c>
      <c r="K450" s="276">
        <v>1039</v>
      </c>
      <c r="L450" s="276">
        <v>1017.05</v>
      </c>
      <c r="M450" s="276">
        <v>0.40723999999999999</v>
      </c>
    </row>
    <row r="451" spans="1:13">
      <c r="A451" s="267">
        <v>443</v>
      </c>
      <c r="B451" s="276" t="s">
        <v>183</v>
      </c>
      <c r="C451" s="276">
        <v>196.75</v>
      </c>
      <c r="D451" s="278">
        <v>197.4</v>
      </c>
      <c r="E451" s="278">
        <v>194.45000000000002</v>
      </c>
      <c r="F451" s="278">
        <v>192.15</v>
      </c>
      <c r="G451" s="278">
        <v>189.20000000000002</v>
      </c>
      <c r="H451" s="278">
        <v>199.70000000000002</v>
      </c>
      <c r="I451" s="278">
        <v>202.65</v>
      </c>
      <c r="J451" s="278">
        <v>204.95000000000002</v>
      </c>
      <c r="K451" s="276">
        <v>200.35</v>
      </c>
      <c r="L451" s="276">
        <v>195.1</v>
      </c>
      <c r="M451" s="276">
        <v>660.24847999999997</v>
      </c>
    </row>
    <row r="452" spans="1:13">
      <c r="A452" s="267">
        <v>444</v>
      </c>
      <c r="B452" s="276" t="s">
        <v>184</v>
      </c>
      <c r="C452" s="276">
        <v>80.3</v>
      </c>
      <c r="D452" s="278">
        <v>80.666666666666671</v>
      </c>
      <c r="E452" s="278">
        <v>79.033333333333346</v>
      </c>
      <c r="F452" s="278">
        <v>77.76666666666668</v>
      </c>
      <c r="G452" s="278">
        <v>76.133333333333354</v>
      </c>
      <c r="H452" s="278">
        <v>81.933333333333337</v>
      </c>
      <c r="I452" s="278">
        <v>83.566666666666663</v>
      </c>
      <c r="J452" s="278">
        <v>84.833333333333329</v>
      </c>
      <c r="K452" s="276">
        <v>82.3</v>
      </c>
      <c r="L452" s="276">
        <v>79.400000000000006</v>
      </c>
      <c r="M452" s="276">
        <v>110.38590000000001</v>
      </c>
    </row>
    <row r="453" spans="1:13">
      <c r="A453" s="267">
        <v>445</v>
      </c>
      <c r="B453" s="276" t="s">
        <v>185</v>
      </c>
      <c r="C453" s="276">
        <v>81.849999999999994</v>
      </c>
      <c r="D453" s="278">
        <v>82.333333333333329</v>
      </c>
      <c r="E453" s="278">
        <v>81.016666666666652</v>
      </c>
      <c r="F453" s="278">
        <v>80.183333333333323</v>
      </c>
      <c r="G453" s="278">
        <v>78.866666666666646</v>
      </c>
      <c r="H453" s="278">
        <v>83.166666666666657</v>
      </c>
      <c r="I453" s="278">
        <v>84.483333333333348</v>
      </c>
      <c r="J453" s="278">
        <v>85.316666666666663</v>
      </c>
      <c r="K453" s="276">
        <v>83.65</v>
      </c>
      <c r="L453" s="276">
        <v>81.5</v>
      </c>
      <c r="M453" s="276">
        <v>352.19702999999998</v>
      </c>
    </row>
    <row r="454" spans="1:13">
      <c r="A454" s="267">
        <v>446</v>
      </c>
      <c r="B454" s="276" t="s">
        <v>186</v>
      </c>
      <c r="C454" s="276">
        <v>722.8</v>
      </c>
      <c r="D454" s="278">
        <v>715.33333333333337</v>
      </c>
      <c r="E454" s="278">
        <v>699.16666666666674</v>
      </c>
      <c r="F454" s="278">
        <v>675.53333333333342</v>
      </c>
      <c r="G454" s="278">
        <v>659.36666666666679</v>
      </c>
      <c r="H454" s="278">
        <v>738.9666666666667</v>
      </c>
      <c r="I454" s="278">
        <v>755.13333333333344</v>
      </c>
      <c r="J454" s="278">
        <v>778.76666666666665</v>
      </c>
      <c r="K454" s="276">
        <v>731.5</v>
      </c>
      <c r="L454" s="276">
        <v>691.7</v>
      </c>
      <c r="M454" s="276">
        <v>382.32193999999998</v>
      </c>
    </row>
    <row r="455" spans="1:13">
      <c r="A455" s="267">
        <v>447</v>
      </c>
      <c r="B455" s="276" t="s">
        <v>2624</v>
      </c>
      <c r="C455" s="276">
        <v>44.95</v>
      </c>
      <c r="D455" s="278">
        <v>44.466666666666669</v>
      </c>
      <c r="E455" s="278">
        <v>43.333333333333336</v>
      </c>
      <c r="F455" s="278">
        <v>41.716666666666669</v>
      </c>
      <c r="G455" s="278">
        <v>40.583333333333336</v>
      </c>
      <c r="H455" s="278">
        <v>46.083333333333336</v>
      </c>
      <c r="I455" s="278">
        <v>47.216666666666661</v>
      </c>
      <c r="J455" s="278">
        <v>48.833333333333336</v>
      </c>
      <c r="K455" s="276">
        <v>45.6</v>
      </c>
      <c r="L455" s="276">
        <v>42.85</v>
      </c>
      <c r="M455" s="276">
        <v>125.12332000000001</v>
      </c>
    </row>
    <row r="456" spans="1:13">
      <c r="A456" s="267">
        <v>448</v>
      </c>
      <c r="B456" s="276" t="s">
        <v>537</v>
      </c>
      <c r="C456" s="276">
        <v>999.6</v>
      </c>
      <c r="D456" s="278">
        <v>990.18333333333339</v>
      </c>
      <c r="E456" s="278">
        <v>975.41666666666674</v>
      </c>
      <c r="F456" s="278">
        <v>951.23333333333335</v>
      </c>
      <c r="G456" s="278">
        <v>936.4666666666667</v>
      </c>
      <c r="H456" s="278">
        <v>1014.3666666666668</v>
      </c>
      <c r="I456" s="278">
        <v>1029.1333333333334</v>
      </c>
      <c r="J456" s="278">
        <v>1053.3166666666668</v>
      </c>
      <c r="K456" s="276">
        <v>1004.95</v>
      </c>
      <c r="L456" s="276">
        <v>966</v>
      </c>
      <c r="M456" s="276">
        <v>0.47704999999999997</v>
      </c>
    </row>
    <row r="457" spans="1:13">
      <c r="A457" s="267">
        <v>449</v>
      </c>
      <c r="B457" s="276" t="s">
        <v>538</v>
      </c>
      <c r="C457" s="276">
        <v>438.85</v>
      </c>
      <c r="D457" s="278">
        <v>440.4666666666667</v>
      </c>
      <c r="E457" s="278">
        <v>434.53333333333342</v>
      </c>
      <c r="F457" s="278">
        <v>430.2166666666667</v>
      </c>
      <c r="G457" s="278">
        <v>424.28333333333342</v>
      </c>
      <c r="H457" s="278">
        <v>444.78333333333342</v>
      </c>
      <c r="I457" s="278">
        <v>450.7166666666667</v>
      </c>
      <c r="J457" s="278">
        <v>455.03333333333342</v>
      </c>
      <c r="K457" s="276">
        <v>446.4</v>
      </c>
      <c r="L457" s="276">
        <v>436.15</v>
      </c>
      <c r="M457" s="276">
        <v>0.20097000000000001</v>
      </c>
    </row>
    <row r="458" spans="1:13">
      <c r="A458" s="267">
        <v>450</v>
      </c>
      <c r="B458" s="276" t="s">
        <v>187</v>
      </c>
      <c r="C458" s="276">
        <v>3032.8</v>
      </c>
      <c r="D458" s="278">
        <v>3037.9666666666667</v>
      </c>
      <c r="E458" s="278">
        <v>2995.0833333333335</v>
      </c>
      <c r="F458" s="278">
        <v>2957.3666666666668</v>
      </c>
      <c r="G458" s="278">
        <v>2914.4833333333336</v>
      </c>
      <c r="H458" s="278">
        <v>3075.6833333333334</v>
      </c>
      <c r="I458" s="278">
        <v>3118.5666666666666</v>
      </c>
      <c r="J458" s="278">
        <v>3156.2833333333333</v>
      </c>
      <c r="K458" s="276">
        <v>3080.85</v>
      </c>
      <c r="L458" s="276">
        <v>3000.25</v>
      </c>
      <c r="M458" s="276">
        <v>37.178269999999998</v>
      </c>
    </row>
    <row r="459" spans="1:13">
      <c r="A459" s="267">
        <v>451</v>
      </c>
      <c r="B459" s="276" t="s">
        <v>544</v>
      </c>
      <c r="C459" s="276">
        <v>2738.25</v>
      </c>
      <c r="D459" s="278">
        <v>2773.4833333333336</v>
      </c>
      <c r="E459" s="278">
        <v>2674.9666666666672</v>
      </c>
      <c r="F459" s="278">
        <v>2611.6833333333334</v>
      </c>
      <c r="G459" s="278">
        <v>2513.166666666667</v>
      </c>
      <c r="H459" s="278">
        <v>2836.7666666666673</v>
      </c>
      <c r="I459" s="278">
        <v>2935.2833333333338</v>
      </c>
      <c r="J459" s="278">
        <v>2998.5666666666675</v>
      </c>
      <c r="K459" s="276">
        <v>2872</v>
      </c>
      <c r="L459" s="276">
        <v>2710.2</v>
      </c>
      <c r="M459" s="276">
        <v>0.48498000000000002</v>
      </c>
    </row>
    <row r="460" spans="1:13">
      <c r="A460" s="267">
        <v>452</v>
      </c>
      <c r="B460" s="276" t="s">
        <v>188</v>
      </c>
      <c r="C460" s="276">
        <v>994.75</v>
      </c>
      <c r="D460" s="278">
        <v>997.7833333333333</v>
      </c>
      <c r="E460" s="278">
        <v>985.56666666666661</v>
      </c>
      <c r="F460" s="278">
        <v>976.38333333333333</v>
      </c>
      <c r="G460" s="278">
        <v>964.16666666666663</v>
      </c>
      <c r="H460" s="278">
        <v>1006.9666666666666</v>
      </c>
      <c r="I460" s="278">
        <v>1019.1833333333333</v>
      </c>
      <c r="J460" s="278">
        <v>1028.3666666666666</v>
      </c>
      <c r="K460" s="276">
        <v>1010</v>
      </c>
      <c r="L460" s="276">
        <v>988.6</v>
      </c>
      <c r="M460" s="276">
        <v>33.549500000000002</v>
      </c>
    </row>
    <row r="461" spans="1:13">
      <c r="A461" s="267">
        <v>453</v>
      </c>
      <c r="B461" s="276" t="s">
        <v>546</v>
      </c>
      <c r="C461" s="276">
        <v>973.85</v>
      </c>
      <c r="D461" s="278">
        <v>971.33333333333337</v>
      </c>
      <c r="E461" s="278">
        <v>961.66666666666674</v>
      </c>
      <c r="F461" s="278">
        <v>949.48333333333335</v>
      </c>
      <c r="G461" s="278">
        <v>939.81666666666672</v>
      </c>
      <c r="H461" s="278">
        <v>983.51666666666677</v>
      </c>
      <c r="I461" s="278">
        <v>993.18333333333351</v>
      </c>
      <c r="J461" s="278">
        <v>1005.3666666666668</v>
      </c>
      <c r="K461" s="276">
        <v>981</v>
      </c>
      <c r="L461" s="276">
        <v>959.15</v>
      </c>
      <c r="M461" s="276">
        <v>0.32662999999999998</v>
      </c>
    </row>
    <row r="462" spans="1:13">
      <c r="A462" s="267">
        <v>454</v>
      </c>
      <c r="B462" s="276" t="s">
        <v>547</v>
      </c>
      <c r="C462" s="276">
        <v>960.25</v>
      </c>
      <c r="D462" s="278">
        <v>966.6</v>
      </c>
      <c r="E462" s="278">
        <v>948.65000000000009</v>
      </c>
      <c r="F462" s="278">
        <v>937.05000000000007</v>
      </c>
      <c r="G462" s="278">
        <v>919.10000000000014</v>
      </c>
      <c r="H462" s="278">
        <v>978.2</v>
      </c>
      <c r="I462" s="278">
        <v>996.15000000000009</v>
      </c>
      <c r="J462" s="278">
        <v>1007.75</v>
      </c>
      <c r="K462" s="276">
        <v>984.55</v>
      </c>
      <c r="L462" s="276">
        <v>955</v>
      </c>
      <c r="M462" s="276">
        <v>1.4819500000000001</v>
      </c>
    </row>
    <row r="463" spans="1:13">
      <c r="A463" s="267">
        <v>455</v>
      </c>
      <c r="B463" s="276" t="s">
        <v>552</v>
      </c>
      <c r="C463" s="276">
        <v>821.55</v>
      </c>
      <c r="D463" s="278">
        <v>819.6</v>
      </c>
      <c r="E463" s="278">
        <v>814.2</v>
      </c>
      <c r="F463" s="278">
        <v>806.85</v>
      </c>
      <c r="G463" s="278">
        <v>801.45</v>
      </c>
      <c r="H463" s="278">
        <v>826.95</v>
      </c>
      <c r="I463" s="278">
        <v>832.34999999999991</v>
      </c>
      <c r="J463" s="278">
        <v>839.7</v>
      </c>
      <c r="K463" s="276">
        <v>825</v>
      </c>
      <c r="L463" s="276">
        <v>812.25</v>
      </c>
      <c r="M463" s="276">
        <v>0.63587000000000005</v>
      </c>
    </row>
    <row r="464" spans="1:13">
      <c r="A464" s="267">
        <v>456</v>
      </c>
      <c r="B464" s="276" t="s">
        <v>548</v>
      </c>
      <c r="C464" s="276">
        <v>56.65</v>
      </c>
      <c r="D464" s="278">
        <v>55.116666666666674</v>
      </c>
      <c r="E464" s="278">
        <v>52.233333333333348</v>
      </c>
      <c r="F464" s="278">
        <v>47.816666666666677</v>
      </c>
      <c r="G464" s="278">
        <v>44.933333333333351</v>
      </c>
      <c r="H464" s="278">
        <v>59.533333333333346</v>
      </c>
      <c r="I464" s="278">
        <v>62.416666666666671</v>
      </c>
      <c r="J464" s="278">
        <v>66.833333333333343</v>
      </c>
      <c r="K464" s="276">
        <v>58</v>
      </c>
      <c r="L464" s="276">
        <v>50.7</v>
      </c>
      <c r="M464" s="276">
        <v>52.825659999999999</v>
      </c>
    </row>
    <row r="465" spans="1:13">
      <c r="A465" s="267">
        <v>457</v>
      </c>
      <c r="B465" s="276" t="s">
        <v>549</v>
      </c>
      <c r="C465" s="276">
        <v>1327.65</v>
      </c>
      <c r="D465" s="278">
        <v>1325.3833333333334</v>
      </c>
      <c r="E465" s="278">
        <v>1312.7666666666669</v>
      </c>
      <c r="F465" s="278">
        <v>1297.8833333333334</v>
      </c>
      <c r="G465" s="278">
        <v>1285.2666666666669</v>
      </c>
      <c r="H465" s="278">
        <v>1340.2666666666669</v>
      </c>
      <c r="I465" s="278">
        <v>1352.8833333333332</v>
      </c>
      <c r="J465" s="278">
        <v>1367.7666666666669</v>
      </c>
      <c r="K465" s="276">
        <v>1338</v>
      </c>
      <c r="L465" s="276">
        <v>1310.5</v>
      </c>
      <c r="M465" s="276">
        <v>0.26251999999999998</v>
      </c>
    </row>
    <row r="466" spans="1:13">
      <c r="A466" s="267">
        <v>458</v>
      </c>
      <c r="B466" s="244" t="s">
        <v>189</v>
      </c>
      <c r="C466" s="276">
        <v>1542.35</v>
      </c>
      <c r="D466" s="278">
        <v>1549.1166666666668</v>
      </c>
      <c r="E466" s="278">
        <v>1528.2333333333336</v>
      </c>
      <c r="F466" s="278">
        <v>1514.1166666666668</v>
      </c>
      <c r="G466" s="278">
        <v>1493.2333333333336</v>
      </c>
      <c r="H466" s="278">
        <v>1563.2333333333336</v>
      </c>
      <c r="I466" s="278">
        <v>1584.1166666666668</v>
      </c>
      <c r="J466" s="278">
        <v>1598.2333333333336</v>
      </c>
      <c r="K466" s="276">
        <v>1570</v>
      </c>
      <c r="L466" s="276">
        <v>1535</v>
      </c>
      <c r="M466" s="276">
        <v>28.204450000000001</v>
      </c>
    </row>
    <row r="467" spans="1:13">
      <c r="A467" s="267">
        <v>459</v>
      </c>
      <c r="B467" s="244" t="s">
        <v>190</v>
      </c>
      <c r="C467" s="276">
        <v>2775.95</v>
      </c>
      <c r="D467" s="278">
        <v>2783.9833333333336</v>
      </c>
      <c r="E467" s="278">
        <v>2756.9666666666672</v>
      </c>
      <c r="F467" s="278">
        <v>2737.9833333333336</v>
      </c>
      <c r="G467" s="278">
        <v>2710.9666666666672</v>
      </c>
      <c r="H467" s="278">
        <v>2802.9666666666672</v>
      </c>
      <c r="I467" s="278">
        <v>2829.9833333333336</v>
      </c>
      <c r="J467" s="278">
        <v>2848.9666666666672</v>
      </c>
      <c r="K467" s="276">
        <v>2811</v>
      </c>
      <c r="L467" s="276">
        <v>2765</v>
      </c>
      <c r="M467" s="276">
        <v>3.5174599999999998</v>
      </c>
    </row>
    <row r="468" spans="1:13">
      <c r="A468" s="267">
        <v>460</v>
      </c>
      <c r="B468" s="244" t="s">
        <v>191</v>
      </c>
      <c r="C468" s="276">
        <v>332.05</v>
      </c>
      <c r="D468" s="278">
        <v>332.55</v>
      </c>
      <c r="E468" s="278">
        <v>330.15000000000003</v>
      </c>
      <c r="F468" s="278">
        <v>328.25</v>
      </c>
      <c r="G468" s="278">
        <v>325.85000000000002</v>
      </c>
      <c r="H468" s="278">
        <v>334.45000000000005</v>
      </c>
      <c r="I468" s="278">
        <v>336.85</v>
      </c>
      <c r="J468" s="278">
        <v>338.75000000000006</v>
      </c>
      <c r="K468" s="276">
        <v>334.95</v>
      </c>
      <c r="L468" s="276">
        <v>330.65</v>
      </c>
      <c r="M468" s="276">
        <v>13.263299999999999</v>
      </c>
    </row>
    <row r="469" spans="1:13">
      <c r="A469" s="267">
        <v>461</v>
      </c>
      <c r="B469" s="244" t="s">
        <v>550</v>
      </c>
      <c r="C469" s="276">
        <v>675.45</v>
      </c>
      <c r="D469" s="278">
        <v>677.6</v>
      </c>
      <c r="E469" s="278">
        <v>670.35</v>
      </c>
      <c r="F469" s="278">
        <v>665.25</v>
      </c>
      <c r="G469" s="278">
        <v>658</v>
      </c>
      <c r="H469" s="278">
        <v>682.7</v>
      </c>
      <c r="I469" s="278">
        <v>689.95</v>
      </c>
      <c r="J469" s="278">
        <v>695.05000000000007</v>
      </c>
      <c r="K469" s="276">
        <v>684.85</v>
      </c>
      <c r="L469" s="276">
        <v>672.5</v>
      </c>
      <c r="M469" s="276">
        <v>3.0294099999999999</v>
      </c>
    </row>
    <row r="470" spans="1:13">
      <c r="A470" s="267">
        <v>462</v>
      </c>
      <c r="B470" s="244" t="s">
        <v>551</v>
      </c>
      <c r="C470" s="276">
        <v>14.5</v>
      </c>
      <c r="D470" s="278">
        <v>15.15</v>
      </c>
      <c r="E470" s="278">
        <v>13.75</v>
      </c>
      <c r="F470" s="278">
        <v>13</v>
      </c>
      <c r="G470" s="278">
        <v>11.6</v>
      </c>
      <c r="H470" s="278">
        <v>15.9</v>
      </c>
      <c r="I470" s="278">
        <v>17.300000000000004</v>
      </c>
      <c r="J470" s="278">
        <v>18.05</v>
      </c>
      <c r="K470" s="276">
        <v>16.55</v>
      </c>
      <c r="L470" s="276">
        <v>14.4</v>
      </c>
      <c r="M470" s="276">
        <v>1112.3013900000001</v>
      </c>
    </row>
    <row r="471" spans="1:13">
      <c r="A471" s="267">
        <v>463</v>
      </c>
      <c r="B471" s="244" t="s">
        <v>539</v>
      </c>
      <c r="C471" s="276">
        <v>6159.05</v>
      </c>
      <c r="D471" s="278">
        <v>6186</v>
      </c>
      <c r="E471" s="278">
        <v>6073.05</v>
      </c>
      <c r="F471" s="278">
        <v>5987.05</v>
      </c>
      <c r="G471" s="278">
        <v>5874.1</v>
      </c>
      <c r="H471" s="278">
        <v>6272</v>
      </c>
      <c r="I471" s="278">
        <v>6384.9500000000007</v>
      </c>
      <c r="J471" s="278">
        <v>6470.95</v>
      </c>
      <c r="K471" s="276">
        <v>6298.95</v>
      </c>
      <c r="L471" s="276">
        <v>6100</v>
      </c>
      <c r="M471" s="276">
        <v>5.1889999999999999E-2</v>
      </c>
    </row>
    <row r="472" spans="1:13">
      <c r="A472" s="267">
        <v>464</v>
      </c>
      <c r="B472" s="244" t="s">
        <v>541</v>
      </c>
      <c r="C472" s="276">
        <v>30.45</v>
      </c>
      <c r="D472" s="278">
        <v>30.649999999999995</v>
      </c>
      <c r="E472" s="278">
        <v>30.149999999999991</v>
      </c>
      <c r="F472" s="276">
        <v>29.849999999999998</v>
      </c>
      <c r="G472" s="278">
        <v>29.349999999999994</v>
      </c>
      <c r="H472" s="278">
        <v>30.949999999999989</v>
      </c>
      <c r="I472" s="276">
        <v>31.449999999999996</v>
      </c>
      <c r="J472" s="278">
        <v>31.749999999999986</v>
      </c>
      <c r="K472" s="278">
        <v>31.15</v>
      </c>
      <c r="L472" s="276">
        <v>30.35</v>
      </c>
      <c r="M472" s="278">
        <v>43.555459999999997</v>
      </c>
    </row>
    <row r="473" spans="1:13">
      <c r="A473" s="267">
        <v>465</v>
      </c>
      <c r="B473" s="244" t="s">
        <v>192</v>
      </c>
      <c r="C473" s="276">
        <v>499.3</v>
      </c>
      <c r="D473" s="278">
        <v>498.5333333333333</v>
      </c>
      <c r="E473" s="278">
        <v>490.66666666666663</v>
      </c>
      <c r="F473" s="276">
        <v>482.0333333333333</v>
      </c>
      <c r="G473" s="278">
        <v>474.16666666666663</v>
      </c>
      <c r="H473" s="278">
        <v>507.16666666666663</v>
      </c>
      <c r="I473" s="276">
        <v>515.0333333333333</v>
      </c>
      <c r="J473" s="278">
        <v>523.66666666666663</v>
      </c>
      <c r="K473" s="278">
        <v>506.4</v>
      </c>
      <c r="L473" s="276">
        <v>489.9</v>
      </c>
      <c r="M473" s="278">
        <v>42.985430000000001</v>
      </c>
    </row>
    <row r="474" spans="1:13">
      <c r="A474" s="267">
        <v>466</v>
      </c>
      <c r="B474" s="244" t="s">
        <v>540</v>
      </c>
      <c r="C474" s="244">
        <v>225.15</v>
      </c>
      <c r="D474" s="288">
        <v>225.66666666666666</v>
      </c>
      <c r="E474" s="288">
        <v>222.93333333333331</v>
      </c>
      <c r="F474" s="288">
        <v>220.71666666666664</v>
      </c>
      <c r="G474" s="288">
        <v>217.98333333333329</v>
      </c>
      <c r="H474" s="288">
        <v>227.88333333333333</v>
      </c>
      <c r="I474" s="288">
        <v>230.61666666666667</v>
      </c>
      <c r="J474" s="288">
        <v>232.83333333333334</v>
      </c>
      <c r="K474" s="288">
        <v>228.4</v>
      </c>
      <c r="L474" s="288">
        <v>223.45</v>
      </c>
      <c r="M474" s="288">
        <v>0.50492000000000004</v>
      </c>
    </row>
    <row r="475" spans="1:13">
      <c r="A475" s="267">
        <v>467</v>
      </c>
      <c r="B475" s="244" t="s">
        <v>193</v>
      </c>
      <c r="C475" s="244">
        <v>1247.5</v>
      </c>
      <c r="D475" s="288">
        <v>1238.8833333333334</v>
      </c>
      <c r="E475" s="288">
        <v>1221.7666666666669</v>
      </c>
      <c r="F475" s="288">
        <v>1196.0333333333335</v>
      </c>
      <c r="G475" s="288">
        <v>1178.916666666667</v>
      </c>
      <c r="H475" s="288">
        <v>1264.6166666666668</v>
      </c>
      <c r="I475" s="288">
        <v>1281.7333333333331</v>
      </c>
      <c r="J475" s="288">
        <v>1307.4666666666667</v>
      </c>
      <c r="K475" s="288">
        <v>1256</v>
      </c>
      <c r="L475" s="288">
        <v>1213.1500000000001</v>
      </c>
      <c r="M475" s="288">
        <v>8.2865000000000002</v>
      </c>
    </row>
    <row r="476" spans="1:13">
      <c r="A476" s="267">
        <v>468</v>
      </c>
      <c r="B476" s="244" t="s">
        <v>553</v>
      </c>
      <c r="C476" s="288">
        <v>13</v>
      </c>
      <c r="D476" s="288">
        <v>13.049999999999999</v>
      </c>
      <c r="E476" s="288">
        <v>12.899999999999999</v>
      </c>
      <c r="F476" s="288">
        <v>12.799999999999999</v>
      </c>
      <c r="G476" s="288">
        <v>12.649999999999999</v>
      </c>
      <c r="H476" s="288">
        <v>13.149999999999999</v>
      </c>
      <c r="I476" s="288">
        <v>13.3</v>
      </c>
      <c r="J476" s="288">
        <v>13.399999999999999</v>
      </c>
      <c r="K476" s="288">
        <v>13.2</v>
      </c>
      <c r="L476" s="288">
        <v>12.95</v>
      </c>
      <c r="M476" s="288">
        <v>22.37602</v>
      </c>
    </row>
    <row r="477" spans="1:13">
      <c r="A477" s="267">
        <v>469</v>
      </c>
      <c r="B477" s="244" t="s">
        <v>554</v>
      </c>
      <c r="C477" s="288">
        <v>372</v>
      </c>
      <c r="D477" s="288">
        <v>373.38333333333338</v>
      </c>
      <c r="E477" s="288">
        <v>364.76666666666677</v>
      </c>
      <c r="F477" s="288">
        <v>357.53333333333336</v>
      </c>
      <c r="G477" s="288">
        <v>348.91666666666674</v>
      </c>
      <c r="H477" s="288">
        <v>380.61666666666679</v>
      </c>
      <c r="I477" s="288">
        <v>389.23333333333346</v>
      </c>
      <c r="J477" s="288">
        <v>396.46666666666681</v>
      </c>
      <c r="K477" s="288">
        <v>382</v>
      </c>
      <c r="L477" s="288">
        <v>366.15</v>
      </c>
      <c r="M477" s="288">
        <v>1.20079</v>
      </c>
    </row>
    <row r="478" spans="1:13">
      <c r="A478" s="267">
        <v>470</v>
      </c>
      <c r="B478" s="244" t="s">
        <v>194</v>
      </c>
      <c r="C478" s="288">
        <v>296.10000000000002</v>
      </c>
      <c r="D478" s="288">
        <v>293.59999999999997</v>
      </c>
      <c r="E478" s="288">
        <v>283.49999999999994</v>
      </c>
      <c r="F478" s="288">
        <v>270.89999999999998</v>
      </c>
      <c r="G478" s="288">
        <v>260.79999999999995</v>
      </c>
      <c r="H478" s="288">
        <v>306.19999999999993</v>
      </c>
      <c r="I478" s="288">
        <v>316.29999999999995</v>
      </c>
      <c r="J478" s="288">
        <v>328.89999999999992</v>
      </c>
      <c r="K478" s="288">
        <v>303.7</v>
      </c>
      <c r="L478" s="288">
        <v>281</v>
      </c>
      <c r="M478" s="288">
        <v>20.96322</v>
      </c>
    </row>
    <row r="479" spans="1:13">
      <c r="A479" s="267">
        <v>471</v>
      </c>
      <c r="B479" s="244" t="s">
        <v>3098</v>
      </c>
      <c r="C479" s="288">
        <v>43</v>
      </c>
      <c r="D479" s="288">
        <v>42.466666666666661</v>
      </c>
      <c r="E479" s="288">
        <v>40.333333333333321</v>
      </c>
      <c r="F479" s="288">
        <v>37.666666666666657</v>
      </c>
      <c r="G479" s="288">
        <v>35.533333333333317</v>
      </c>
      <c r="H479" s="288">
        <v>45.133333333333326</v>
      </c>
      <c r="I479" s="288">
        <v>47.266666666666666</v>
      </c>
      <c r="J479" s="288">
        <v>49.93333333333333</v>
      </c>
      <c r="K479" s="288">
        <v>44.6</v>
      </c>
      <c r="L479" s="288">
        <v>39.799999999999997</v>
      </c>
      <c r="M479" s="288">
        <v>173.59607</v>
      </c>
    </row>
    <row r="480" spans="1:13">
      <c r="A480" s="267">
        <v>472</v>
      </c>
      <c r="B480" s="244" t="s">
        <v>195</v>
      </c>
      <c r="C480" s="288">
        <v>5397.95</v>
      </c>
      <c r="D480" s="288">
        <v>5433.55</v>
      </c>
      <c r="E480" s="288">
        <v>5349.4000000000005</v>
      </c>
      <c r="F480" s="288">
        <v>5300.85</v>
      </c>
      <c r="G480" s="288">
        <v>5216.7000000000007</v>
      </c>
      <c r="H480" s="288">
        <v>5482.1</v>
      </c>
      <c r="I480" s="288">
        <v>5566.25</v>
      </c>
      <c r="J480" s="288">
        <v>5614.8</v>
      </c>
      <c r="K480" s="288">
        <v>5517.7</v>
      </c>
      <c r="L480" s="288">
        <v>5385</v>
      </c>
      <c r="M480" s="288">
        <v>7.4240300000000001</v>
      </c>
    </row>
    <row r="481" spans="1:13">
      <c r="A481" s="267">
        <v>473</v>
      </c>
      <c r="B481" s="244" t="s">
        <v>196</v>
      </c>
      <c r="C481" s="288">
        <v>31.9</v>
      </c>
      <c r="D481" s="288">
        <v>31.966666666666665</v>
      </c>
      <c r="E481" s="288">
        <v>31.733333333333327</v>
      </c>
      <c r="F481" s="288">
        <v>31.566666666666663</v>
      </c>
      <c r="G481" s="288">
        <v>31.333333333333325</v>
      </c>
      <c r="H481" s="288">
        <v>32.133333333333326</v>
      </c>
      <c r="I481" s="288">
        <v>32.366666666666674</v>
      </c>
      <c r="J481" s="288">
        <v>32.533333333333331</v>
      </c>
      <c r="K481" s="288">
        <v>32.200000000000003</v>
      </c>
      <c r="L481" s="288">
        <v>31.8</v>
      </c>
      <c r="M481" s="288">
        <v>36.177340000000001</v>
      </c>
    </row>
    <row r="482" spans="1:13">
      <c r="A482" s="267">
        <v>474</v>
      </c>
      <c r="B482" s="244" t="s">
        <v>197</v>
      </c>
      <c r="C482" s="288">
        <v>482.5</v>
      </c>
      <c r="D482" s="288">
        <v>481.15000000000003</v>
      </c>
      <c r="E482" s="288">
        <v>475.80000000000007</v>
      </c>
      <c r="F482" s="288">
        <v>469.1</v>
      </c>
      <c r="G482" s="288">
        <v>463.75000000000006</v>
      </c>
      <c r="H482" s="288">
        <v>487.85000000000008</v>
      </c>
      <c r="I482" s="288">
        <v>493.2000000000001</v>
      </c>
      <c r="J482" s="288">
        <v>499.90000000000009</v>
      </c>
      <c r="K482" s="288">
        <v>486.5</v>
      </c>
      <c r="L482" s="288">
        <v>474.45</v>
      </c>
      <c r="M482" s="288">
        <v>70.25121</v>
      </c>
    </row>
    <row r="483" spans="1:13">
      <c r="A483" s="267">
        <v>475</v>
      </c>
      <c r="B483" s="244" t="s">
        <v>560</v>
      </c>
      <c r="C483" s="288">
        <v>2691.15</v>
      </c>
      <c r="D483" s="288">
        <v>2728.3166666666671</v>
      </c>
      <c r="E483" s="288">
        <v>2631.6833333333343</v>
      </c>
      <c r="F483" s="288">
        <v>2572.2166666666672</v>
      </c>
      <c r="G483" s="288">
        <v>2475.5833333333344</v>
      </c>
      <c r="H483" s="288">
        <v>2787.7833333333342</v>
      </c>
      <c r="I483" s="288">
        <v>2884.4166666666665</v>
      </c>
      <c r="J483" s="288">
        <v>2943.8833333333341</v>
      </c>
      <c r="K483" s="288">
        <v>2824.95</v>
      </c>
      <c r="L483" s="288">
        <v>2668.85</v>
      </c>
      <c r="M483" s="288">
        <v>1.1214900000000001</v>
      </c>
    </row>
    <row r="484" spans="1:13">
      <c r="A484" s="267">
        <v>476</v>
      </c>
      <c r="B484" s="244" t="s">
        <v>561</v>
      </c>
      <c r="C484" s="288">
        <v>63.45</v>
      </c>
      <c r="D484" s="288">
        <v>62.566666666666663</v>
      </c>
      <c r="E484" s="288">
        <v>61.683333333333323</v>
      </c>
      <c r="F484" s="288">
        <v>59.916666666666657</v>
      </c>
      <c r="G484" s="288">
        <v>59.033333333333317</v>
      </c>
      <c r="H484" s="288">
        <v>64.333333333333329</v>
      </c>
      <c r="I484" s="288">
        <v>65.216666666666669</v>
      </c>
      <c r="J484" s="288">
        <v>66.983333333333334</v>
      </c>
      <c r="K484" s="288">
        <v>63.45</v>
      </c>
      <c r="L484" s="288">
        <v>60.8</v>
      </c>
      <c r="M484" s="288">
        <v>71.562880000000007</v>
      </c>
    </row>
    <row r="485" spans="1:13">
      <c r="A485" s="267">
        <v>477</v>
      </c>
      <c r="B485" s="244" t="s">
        <v>285</v>
      </c>
      <c r="C485" s="288">
        <v>394.75</v>
      </c>
      <c r="D485" s="288">
        <v>397.9666666666667</v>
      </c>
      <c r="E485" s="288">
        <v>389.28333333333342</v>
      </c>
      <c r="F485" s="288">
        <v>383.81666666666672</v>
      </c>
      <c r="G485" s="288">
        <v>375.13333333333344</v>
      </c>
      <c r="H485" s="288">
        <v>403.43333333333339</v>
      </c>
      <c r="I485" s="288">
        <v>412.11666666666667</v>
      </c>
      <c r="J485" s="288">
        <v>417.58333333333337</v>
      </c>
      <c r="K485" s="288">
        <v>406.65</v>
      </c>
      <c r="L485" s="288">
        <v>392.5</v>
      </c>
      <c r="M485" s="288">
        <v>3.1529500000000001</v>
      </c>
    </row>
    <row r="486" spans="1:13">
      <c r="A486" s="267">
        <v>478</v>
      </c>
      <c r="B486" s="244" t="s">
        <v>563</v>
      </c>
      <c r="C486" s="288">
        <v>985.5</v>
      </c>
      <c r="D486" s="288">
        <v>979.6</v>
      </c>
      <c r="E486" s="288">
        <v>967.2</v>
      </c>
      <c r="F486" s="288">
        <v>948.9</v>
      </c>
      <c r="G486" s="288">
        <v>936.5</v>
      </c>
      <c r="H486" s="288">
        <v>997.90000000000009</v>
      </c>
      <c r="I486" s="288">
        <v>1010.3</v>
      </c>
      <c r="J486" s="288">
        <v>1028.6000000000001</v>
      </c>
      <c r="K486" s="288">
        <v>992</v>
      </c>
      <c r="L486" s="288">
        <v>961.3</v>
      </c>
      <c r="M486" s="288">
        <v>3.0773700000000002</v>
      </c>
    </row>
    <row r="487" spans="1:13">
      <c r="A487" s="267">
        <v>479</v>
      </c>
      <c r="B487" s="244" t="s">
        <v>564</v>
      </c>
      <c r="C487" s="288">
        <v>1613.5</v>
      </c>
      <c r="D487" s="288">
        <v>1586.2</v>
      </c>
      <c r="E487" s="288">
        <v>1522.4</v>
      </c>
      <c r="F487" s="288">
        <v>1431.3</v>
      </c>
      <c r="G487" s="288">
        <v>1367.5</v>
      </c>
      <c r="H487" s="288">
        <v>1677.3000000000002</v>
      </c>
      <c r="I487" s="288">
        <v>1741.1</v>
      </c>
      <c r="J487" s="288">
        <v>1832.2000000000003</v>
      </c>
      <c r="K487" s="288">
        <v>1650</v>
      </c>
      <c r="L487" s="288">
        <v>1495.1</v>
      </c>
      <c r="M487" s="288">
        <v>9.0664700000000007</v>
      </c>
    </row>
    <row r="488" spans="1:13">
      <c r="A488" s="267">
        <v>480</v>
      </c>
      <c r="B488" s="244" t="s">
        <v>2780</v>
      </c>
      <c r="C488" s="288">
        <v>1165.9000000000001</v>
      </c>
      <c r="D488" s="288">
        <v>1142.6499999999999</v>
      </c>
      <c r="E488" s="288">
        <v>1105.2999999999997</v>
      </c>
      <c r="F488" s="288">
        <v>1044.6999999999998</v>
      </c>
      <c r="G488" s="288">
        <v>1007.3499999999997</v>
      </c>
      <c r="H488" s="288">
        <v>1203.2499999999998</v>
      </c>
      <c r="I488" s="288">
        <v>1240.5999999999997</v>
      </c>
      <c r="J488" s="288">
        <v>1301.1999999999998</v>
      </c>
      <c r="K488" s="288">
        <v>1180</v>
      </c>
      <c r="L488" s="288">
        <v>1082.05</v>
      </c>
      <c r="M488" s="288">
        <v>0.58260000000000001</v>
      </c>
    </row>
    <row r="489" spans="1:13">
      <c r="A489" s="267">
        <v>481</v>
      </c>
      <c r="B489" s="244" t="s">
        <v>284</v>
      </c>
      <c r="C489" s="288">
        <v>216.15</v>
      </c>
      <c r="D489" s="288">
        <v>213.83333333333334</v>
      </c>
      <c r="E489" s="288">
        <v>208.76666666666668</v>
      </c>
      <c r="F489" s="288">
        <v>201.38333333333333</v>
      </c>
      <c r="G489" s="288">
        <v>196.31666666666666</v>
      </c>
      <c r="H489" s="288">
        <v>221.2166666666667</v>
      </c>
      <c r="I489" s="288">
        <v>226.28333333333336</v>
      </c>
      <c r="J489" s="288">
        <v>233.66666666666671</v>
      </c>
      <c r="K489" s="288">
        <v>218.9</v>
      </c>
      <c r="L489" s="288">
        <v>206.45</v>
      </c>
      <c r="M489" s="288">
        <v>30.013490000000001</v>
      </c>
    </row>
    <row r="490" spans="1:13">
      <c r="A490" s="267">
        <v>482</v>
      </c>
      <c r="B490" s="244" t="s">
        <v>565</v>
      </c>
      <c r="C490" s="288">
        <v>1302.3</v>
      </c>
      <c r="D490" s="288">
        <v>1323.4166666666667</v>
      </c>
      <c r="E490" s="288">
        <v>1268.8833333333334</v>
      </c>
      <c r="F490" s="288">
        <v>1235.4666666666667</v>
      </c>
      <c r="G490" s="288">
        <v>1180.9333333333334</v>
      </c>
      <c r="H490" s="288">
        <v>1356.8333333333335</v>
      </c>
      <c r="I490" s="288">
        <v>1411.3666666666668</v>
      </c>
      <c r="J490" s="288">
        <v>1444.7833333333335</v>
      </c>
      <c r="K490" s="288">
        <v>1377.95</v>
      </c>
      <c r="L490" s="288">
        <v>1290</v>
      </c>
      <c r="M490" s="288">
        <v>4.4344700000000001</v>
      </c>
    </row>
    <row r="491" spans="1:13">
      <c r="A491" s="267">
        <v>483</v>
      </c>
      <c r="B491" s="244" t="s">
        <v>556</v>
      </c>
      <c r="C491" s="288">
        <v>376.65</v>
      </c>
      <c r="D491" s="288">
        <v>379.55</v>
      </c>
      <c r="E491" s="288">
        <v>372.1</v>
      </c>
      <c r="F491" s="288">
        <v>367.55</v>
      </c>
      <c r="G491" s="288">
        <v>360.1</v>
      </c>
      <c r="H491" s="288">
        <v>384.1</v>
      </c>
      <c r="I491" s="288">
        <v>391.54999999999995</v>
      </c>
      <c r="J491" s="288">
        <v>396.1</v>
      </c>
      <c r="K491" s="288">
        <v>387</v>
      </c>
      <c r="L491" s="288">
        <v>375</v>
      </c>
      <c r="M491" s="288">
        <v>2.4545599999999999</v>
      </c>
    </row>
    <row r="492" spans="1:13">
      <c r="A492" s="267">
        <v>484</v>
      </c>
      <c r="B492" s="244" t="s">
        <v>555</v>
      </c>
      <c r="C492" s="288">
        <v>2422.5500000000002</v>
      </c>
      <c r="D492" s="288">
        <v>2443.2166666666667</v>
      </c>
      <c r="E492" s="288">
        <v>2382.3333333333335</v>
      </c>
      <c r="F492" s="288">
        <v>2342.1166666666668</v>
      </c>
      <c r="G492" s="288">
        <v>2281.2333333333336</v>
      </c>
      <c r="H492" s="288">
        <v>2483.4333333333334</v>
      </c>
      <c r="I492" s="288">
        <v>2544.3166666666666</v>
      </c>
      <c r="J492" s="288">
        <v>2584.5333333333333</v>
      </c>
      <c r="K492" s="288">
        <v>2504.1</v>
      </c>
      <c r="L492" s="288">
        <v>2403</v>
      </c>
      <c r="M492" s="288">
        <v>9.9199999999999997E-2</v>
      </c>
    </row>
    <row r="493" spans="1:13">
      <c r="A493" s="267">
        <v>485</v>
      </c>
      <c r="B493" s="244" t="s">
        <v>199</v>
      </c>
      <c r="C493" s="288">
        <v>881.5</v>
      </c>
      <c r="D493" s="288">
        <v>879.5</v>
      </c>
      <c r="E493" s="288">
        <v>871</v>
      </c>
      <c r="F493" s="288">
        <v>860.5</v>
      </c>
      <c r="G493" s="288">
        <v>852</v>
      </c>
      <c r="H493" s="288">
        <v>890</v>
      </c>
      <c r="I493" s="288">
        <v>898.5</v>
      </c>
      <c r="J493" s="288">
        <v>909</v>
      </c>
      <c r="K493" s="288">
        <v>888</v>
      </c>
      <c r="L493" s="288">
        <v>869</v>
      </c>
      <c r="M493" s="288">
        <v>16.244679999999999</v>
      </c>
    </row>
    <row r="494" spans="1:13">
      <c r="A494" s="267">
        <v>486</v>
      </c>
      <c r="B494" s="244" t="s">
        <v>557</v>
      </c>
      <c r="C494" s="288">
        <v>206</v>
      </c>
      <c r="D494" s="288">
        <v>206.20000000000002</v>
      </c>
      <c r="E494" s="288">
        <v>202.70000000000005</v>
      </c>
      <c r="F494" s="288">
        <v>199.40000000000003</v>
      </c>
      <c r="G494" s="288">
        <v>195.90000000000006</v>
      </c>
      <c r="H494" s="288">
        <v>209.50000000000003</v>
      </c>
      <c r="I494" s="288">
        <v>212.99999999999997</v>
      </c>
      <c r="J494" s="288">
        <v>216.3</v>
      </c>
      <c r="K494" s="288">
        <v>209.7</v>
      </c>
      <c r="L494" s="288">
        <v>202.9</v>
      </c>
      <c r="M494" s="288">
        <v>3.02257</v>
      </c>
    </row>
    <row r="495" spans="1:13">
      <c r="A495" s="267">
        <v>487</v>
      </c>
      <c r="B495" s="244" t="s">
        <v>558</v>
      </c>
      <c r="C495" s="288">
        <v>3641.25</v>
      </c>
      <c r="D495" s="288">
        <v>3688.0833333333335</v>
      </c>
      <c r="E495" s="288">
        <v>3576.166666666667</v>
      </c>
      <c r="F495" s="288">
        <v>3511.0833333333335</v>
      </c>
      <c r="G495" s="288">
        <v>3399.166666666667</v>
      </c>
      <c r="H495" s="288">
        <v>3753.166666666667</v>
      </c>
      <c r="I495" s="288">
        <v>3865.0833333333339</v>
      </c>
      <c r="J495" s="288">
        <v>3930.166666666667</v>
      </c>
      <c r="K495" s="288">
        <v>3800</v>
      </c>
      <c r="L495" s="288">
        <v>3623</v>
      </c>
      <c r="M495" s="288">
        <v>9.8619999999999999E-2</v>
      </c>
    </row>
    <row r="496" spans="1:13">
      <c r="A496" s="267">
        <v>488</v>
      </c>
      <c r="B496" s="244" t="s">
        <v>562</v>
      </c>
      <c r="C496" s="288">
        <v>1064.05</v>
      </c>
      <c r="D496" s="288">
        <v>1058.1000000000001</v>
      </c>
      <c r="E496" s="288">
        <v>1041.2000000000003</v>
      </c>
      <c r="F496" s="288">
        <v>1018.3500000000001</v>
      </c>
      <c r="G496" s="288">
        <v>1001.4500000000003</v>
      </c>
      <c r="H496" s="288">
        <v>1080.9500000000003</v>
      </c>
      <c r="I496" s="288">
        <v>1097.8500000000004</v>
      </c>
      <c r="J496" s="288">
        <v>1120.7000000000003</v>
      </c>
      <c r="K496" s="288">
        <v>1075</v>
      </c>
      <c r="L496" s="288">
        <v>1035.25</v>
      </c>
      <c r="M496" s="288">
        <v>1.0710599999999999</v>
      </c>
    </row>
    <row r="497" spans="1:13">
      <c r="A497" s="267">
        <v>489</v>
      </c>
      <c r="B497" s="244" t="s">
        <v>566</v>
      </c>
      <c r="C497" s="288">
        <v>5597.4</v>
      </c>
      <c r="D497" s="288">
        <v>5607.45</v>
      </c>
      <c r="E497" s="288">
        <v>5554.95</v>
      </c>
      <c r="F497" s="288">
        <v>5512.5</v>
      </c>
      <c r="G497" s="288">
        <v>5460</v>
      </c>
      <c r="H497" s="288">
        <v>5649.9</v>
      </c>
      <c r="I497" s="288">
        <v>5702.4</v>
      </c>
      <c r="J497" s="288">
        <v>5744.8499999999995</v>
      </c>
      <c r="K497" s="288">
        <v>5659.95</v>
      </c>
      <c r="L497" s="288">
        <v>5565</v>
      </c>
      <c r="M497" s="288">
        <v>3.2419999999999997E-2</v>
      </c>
    </row>
    <row r="498" spans="1:13">
      <c r="A498" s="267">
        <v>490</v>
      </c>
      <c r="B498" s="244" t="s">
        <v>567</v>
      </c>
      <c r="C498" s="288">
        <v>142.05000000000001</v>
      </c>
      <c r="D498" s="288">
        <v>139.75</v>
      </c>
      <c r="E498" s="288">
        <v>135.5</v>
      </c>
      <c r="F498" s="288">
        <v>128.94999999999999</v>
      </c>
      <c r="G498" s="288">
        <v>124.69999999999999</v>
      </c>
      <c r="H498" s="288">
        <v>146.30000000000001</v>
      </c>
      <c r="I498" s="288">
        <v>150.55000000000001</v>
      </c>
      <c r="J498" s="288">
        <v>157.10000000000002</v>
      </c>
      <c r="K498" s="288">
        <v>144</v>
      </c>
      <c r="L498" s="288">
        <v>133.19999999999999</v>
      </c>
      <c r="M498" s="288">
        <v>47.907710000000002</v>
      </c>
    </row>
    <row r="499" spans="1:13">
      <c r="A499" s="267">
        <v>491</v>
      </c>
      <c r="B499" s="244" t="s">
        <v>568</v>
      </c>
      <c r="C499" s="288">
        <v>73.900000000000006</v>
      </c>
      <c r="D499" s="288">
        <v>72.933333333333337</v>
      </c>
      <c r="E499" s="288">
        <v>71.76666666666668</v>
      </c>
      <c r="F499" s="288">
        <v>69.63333333333334</v>
      </c>
      <c r="G499" s="288">
        <v>68.466666666666683</v>
      </c>
      <c r="H499" s="288">
        <v>75.066666666666677</v>
      </c>
      <c r="I499" s="288">
        <v>76.233333333333334</v>
      </c>
      <c r="J499" s="288">
        <v>78.366666666666674</v>
      </c>
      <c r="K499" s="288">
        <v>74.099999999999994</v>
      </c>
      <c r="L499" s="288">
        <v>70.8</v>
      </c>
      <c r="M499" s="288">
        <v>21.326409999999999</v>
      </c>
    </row>
    <row r="500" spans="1:13">
      <c r="A500" s="267">
        <v>492</v>
      </c>
      <c r="B500" s="244" t="s">
        <v>2851</v>
      </c>
      <c r="C500" s="288">
        <v>445.2</v>
      </c>
      <c r="D500" s="288">
        <v>441.7</v>
      </c>
      <c r="E500" s="288">
        <v>436.4</v>
      </c>
      <c r="F500" s="288">
        <v>427.59999999999997</v>
      </c>
      <c r="G500" s="288">
        <v>422.29999999999995</v>
      </c>
      <c r="H500" s="288">
        <v>450.5</v>
      </c>
      <c r="I500" s="288">
        <v>455.80000000000007</v>
      </c>
      <c r="J500" s="288">
        <v>464.6</v>
      </c>
      <c r="K500" s="288">
        <v>447</v>
      </c>
      <c r="L500" s="288">
        <v>432.9</v>
      </c>
      <c r="M500" s="288">
        <v>2.7277800000000001</v>
      </c>
    </row>
    <row r="501" spans="1:13">
      <c r="A501" s="267">
        <v>493</v>
      </c>
      <c r="B501" s="244" t="s">
        <v>569</v>
      </c>
      <c r="C501" s="288">
        <v>2485.5</v>
      </c>
      <c r="D501" s="288">
        <v>2511.85</v>
      </c>
      <c r="E501" s="288">
        <v>2443.75</v>
      </c>
      <c r="F501" s="288">
        <v>2402</v>
      </c>
      <c r="G501" s="288">
        <v>2333.9</v>
      </c>
      <c r="H501" s="288">
        <v>2553.6</v>
      </c>
      <c r="I501" s="288">
        <v>2621.6999999999994</v>
      </c>
      <c r="J501" s="288">
        <v>2663.45</v>
      </c>
      <c r="K501" s="288">
        <v>2579.9499999999998</v>
      </c>
      <c r="L501" s="288">
        <v>2470.1</v>
      </c>
      <c r="M501" s="288">
        <v>1.2361500000000001</v>
      </c>
    </row>
    <row r="502" spans="1:13">
      <c r="A502" s="267">
        <v>494</v>
      </c>
      <c r="B502" s="244" t="s">
        <v>200</v>
      </c>
      <c r="C502" s="288">
        <v>406.75</v>
      </c>
      <c r="D502" s="288">
        <v>407.86666666666662</v>
      </c>
      <c r="E502" s="288">
        <v>402.73333333333323</v>
      </c>
      <c r="F502" s="288">
        <v>398.71666666666664</v>
      </c>
      <c r="G502" s="288">
        <v>393.58333333333326</v>
      </c>
      <c r="H502" s="288">
        <v>411.88333333333321</v>
      </c>
      <c r="I502" s="288">
        <v>417.01666666666654</v>
      </c>
      <c r="J502" s="288">
        <v>421.03333333333319</v>
      </c>
      <c r="K502" s="288">
        <v>413</v>
      </c>
      <c r="L502" s="288">
        <v>403.85</v>
      </c>
      <c r="M502" s="288">
        <v>123.44755000000001</v>
      </c>
    </row>
    <row r="503" spans="1:13">
      <c r="A503" s="267">
        <v>495</v>
      </c>
      <c r="B503" s="244" t="s">
        <v>570</v>
      </c>
      <c r="C503" s="288">
        <v>518.79999999999995</v>
      </c>
      <c r="D503" s="288">
        <v>522.06666666666661</v>
      </c>
      <c r="E503" s="288">
        <v>512.13333333333321</v>
      </c>
      <c r="F503" s="288">
        <v>505.46666666666658</v>
      </c>
      <c r="G503" s="288">
        <v>495.53333333333319</v>
      </c>
      <c r="H503" s="288">
        <v>528.73333333333323</v>
      </c>
      <c r="I503" s="288">
        <v>538.66666666666663</v>
      </c>
      <c r="J503" s="288">
        <v>545.33333333333326</v>
      </c>
      <c r="K503" s="288">
        <v>532</v>
      </c>
      <c r="L503" s="288">
        <v>515.4</v>
      </c>
      <c r="M503" s="288">
        <v>5.5135800000000001</v>
      </c>
    </row>
    <row r="504" spans="1:13">
      <c r="A504" s="267">
        <v>496</v>
      </c>
      <c r="B504" s="244" t="s">
        <v>202</v>
      </c>
      <c r="C504" s="288">
        <v>218.95</v>
      </c>
      <c r="D504" s="288">
        <v>220.54999999999998</v>
      </c>
      <c r="E504" s="288">
        <v>216.49999999999997</v>
      </c>
      <c r="F504" s="288">
        <v>214.04999999999998</v>
      </c>
      <c r="G504" s="288">
        <v>209.99999999999997</v>
      </c>
      <c r="H504" s="288">
        <v>222.99999999999997</v>
      </c>
      <c r="I504" s="288">
        <v>227.04999999999998</v>
      </c>
      <c r="J504" s="288">
        <v>229.49999999999997</v>
      </c>
      <c r="K504" s="288">
        <v>224.6</v>
      </c>
      <c r="L504" s="288">
        <v>218.1</v>
      </c>
      <c r="M504" s="288">
        <v>144.28798</v>
      </c>
    </row>
    <row r="505" spans="1:13">
      <c r="A505" s="267">
        <v>497</v>
      </c>
      <c r="B505" s="244" t="s">
        <v>571</v>
      </c>
      <c r="C505" s="288">
        <v>237.1</v>
      </c>
      <c r="D505" s="288">
        <v>238.16666666666666</v>
      </c>
      <c r="E505" s="288">
        <v>234.33333333333331</v>
      </c>
      <c r="F505" s="288">
        <v>231.56666666666666</v>
      </c>
      <c r="G505" s="288">
        <v>227.73333333333332</v>
      </c>
      <c r="H505" s="288">
        <v>240.93333333333331</v>
      </c>
      <c r="I505" s="288">
        <v>244.76666666666662</v>
      </c>
      <c r="J505" s="288">
        <v>247.5333333333333</v>
      </c>
      <c r="K505" s="288">
        <v>242</v>
      </c>
      <c r="L505" s="288">
        <v>235.4</v>
      </c>
      <c r="M505" s="288">
        <v>1.68136</v>
      </c>
    </row>
    <row r="506" spans="1:13">
      <c r="A506" s="267">
        <v>500</v>
      </c>
      <c r="B506" s="244" t="s">
        <v>572</v>
      </c>
      <c r="C506" s="288">
        <v>2061.5500000000002</v>
      </c>
      <c r="D506" s="288">
        <v>2072.2166666666667</v>
      </c>
      <c r="E506" s="288">
        <v>2040.3333333333335</v>
      </c>
      <c r="F506" s="288">
        <v>2019.1166666666668</v>
      </c>
      <c r="G506" s="288">
        <v>1987.2333333333336</v>
      </c>
      <c r="H506" s="288">
        <v>2093.4333333333334</v>
      </c>
      <c r="I506" s="288">
        <v>2125.3166666666666</v>
      </c>
      <c r="J506" s="288">
        <v>2146.5333333333333</v>
      </c>
      <c r="K506" s="288">
        <v>2104.1</v>
      </c>
      <c r="L506" s="288">
        <v>2051</v>
      </c>
      <c r="M506" s="288">
        <v>0.34079999999999999</v>
      </c>
    </row>
    <row r="507" spans="1:13">
      <c r="A507" s="291"/>
    </row>
    <row r="508" spans="1:13">
      <c r="A508" s="5"/>
    </row>
    <row r="509" spans="1:13">
      <c r="A509" s="5"/>
    </row>
    <row r="510" spans="1:13">
      <c r="A510" s="5"/>
    </row>
    <row r="511" spans="1:13">
      <c r="A511" s="5"/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E12" sqref="E12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3.1406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62"/>
      <c r="B5" s="562"/>
      <c r="C5" s="563"/>
      <c r="D5" s="563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64" t="s">
        <v>574</v>
      </c>
      <c r="C7" s="564"/>
      <c r="D7" s="261">
        <f>Main!B10</f>
        <v>44204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44203</v>
      </c>
      <c r="B10" s="266">
        <v>541402</v>
      </c>
      <c r="C10" s="267" t="s">
        <v>3727</v>
      </c>
      <c r="D10" s="267" t="s">
        <v>3728</v>
      </c>
      <c r="E10" s="267" t="s">
        <v>583</v>
      </c>
      <c r="F10" s="380">
        <v>57600</v>
      </c>
      <c r="G10" s="266">
        <v>93.29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44203</v>
      </c>
      <c r="B11" s="266">
        <v>514286</v>
      </c>
      <c r="C11" s="267" t="s">
        <v>945</v>
      </c>
      <c r="D11" s="267" t="s">
        <v>3729</v>
      </c>
      <c r="E11" s="267" t="s">
        <v>583</v>
      </c>
      <c r="F11" s="380">
        <v>2000000</v>
      </c>
      <c r="G11" s="266">
        <v>13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44203</v>
      </c>
      <c r="B12" s="266">
        <v>514286</v>
      </c>
      <c r="C12" s="267" t="s">
        <v>945</v>
      </c>
      <c r="D12" s="267" t="s">
        <v>3730</v>
      </c>
      <c r="E12" s="267" t="s">
        <v>584</v>
      </c>
      <c r="F12" s="380">
        <v>2086000</v>
      </c>
      <c r="G12" s="266">
        <v>13.01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44203</v>
      </c>
      <c r="B13" s="266">
        <v>530187</v>
      </c>
      <c r="C13" s="267" t="s">
        <v>3731</v>
      </c>
      <c r="D13" s="267" t="s">
        <v>3732</v>
      </c>
      <c r="E13" s="267" t="s">
        <v>584</v>
      </c>
      <c r="F13" s="380">
        <v>119935</v>
      </c>
      <c r="G13" s="266">
        <v>0.92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44203</v>
      </c>
      <c r="B14" s="266">
        <v>522292</v>
      </c>
      <c r="C14" s="267" t="s">
        <v>3733</v>
      </c>
      <c r="D14" s="267" t="s">
        <v>3734</v>
      </c>
      <c r="E14" s="267" t="s">
        <v>583</v>
      </c>
      <c r="F14" s="380">
        <v>100000</v>
      </c>
      <c r="G14" s="266">
        <v>55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44203</v>
      </c>
      <c r="B15" s="266">
        <v>531196</v>
      </c>
      <c r="C15" s="267" t="s">
        <v>3735</v>
      </c>
      <c r="D15" s="267" t="s">
        <v>3736</v>
      </c>
      <c r="E15" s="267" t="s">
        <v>583</v>
      </c>
      <c r="F15" s="380">
        <v>53136</v>
      </c>
      <c r="G15" s="266">
        <v>1.24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44203</v>
      </c>
      <c r="B16" s="266">
        <v>532015</v>
      </c>
      <c r="C16" s="267" t="s">
        <v>3737</v>
      </c>
      <c r="D16" s="267" t="s">
        <v>3738</v>
      </c>
      <c r="E16" s="267" t="s">
        <v>583</v>
      </c>
      <c r="F16" s="380">
        <v>2090</v>
      </c>
      <c r="G16" s="266">
        <v>1.44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44203</v>
      </c>
      <c r="B17" s="266">
        <v>532015</v>
      </c>
      <c r="C17" s="267" t="s">
        <v>3737</v>
      </c>
      <c r="D17" s="267" t="s">
        <v>3738</v>
      </c>
      <c r="E17" s="267" t="s">
        <v>584</v>
      </c>
      <c r="F17" s="380">
        <v>81500</v>
      </c>
      <c r="G17" s="266">
        <v>1.51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44203</v>
      </c>
      <c r="B18" s="266">
        <v>541627</v>
      </c>
      <c r="C18" s="267" t="s">
        <v>3739</v>
      </c>
      <c r="D18" s="267" t="s">
        <v>3740</v>
      </c>
      <c r="E18" s="267" t="s">
        <v>583</v>
      </c>
      <c r="F18" s="380">
        <v>191915</v>
      </c>
      <c r="G18" s="266">
        <v>15.39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44203</v>
      </c>
      <c r="B19" s="266">
        <v>541627</v>
      </c>
      <c r="C19" s="267" t="s">
        <v>3739</v>
      </c>
      <c r="D19" s="267" t="s">
        <v>3741</v>
      </c>
      <c r="E19" s="267" t="s">
        <v>584</v>
      </c>
      <c r="F19" s="380">
        <v>31490</v>
      </c>
      <c r="G19" s="266">
        <v>15.6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44203</v>
      </c>
      <c r="B20" s="266">
        <v>541627</v>
      </c>
      <c r="C20" s="267" t="s">
        <v>3739</v>
      </c>
      <c r="D20" s="267" t="s">
        <v>3742</v>
      </c>
      <c r="E20" s="267" t="s">
        <v>584</v>
      </c>
      <c r="F20" s="380">
        <v>39970</v>
      </c>
      <c r="G20" s="266">
        <v>15.4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44203</v>
      </c>
      <c r="B21" s="266">
        <v>541627</v>
      </c>
      <c r="C21" s="267" t="s">
        <v>3739</v>
      </c>
      <c r="D21" s="267" t="s">
        <v>3743</v>
      </c>
      <c r="E21" s="267" t="s">
        <v>584</v>
      </c>
      <c r="F21" s="380">
        <v>27637</v>
      </c>
      <c r="G21" s="266">
        <v>15.2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44203</v>
      </c>
      <c r="B22" s="266">
        <v>541627</v>
      </c>
      <c r="C22" s="267" t="s">
        <v>3739</v>
      </c>
      <c r="D22" s="267" t="s">
        <v>3744</v>
      </c>
      <c r="E22" s="267" t="s">
        <v>584</v>
      </c>
      <c r="F22" s="380">
        <v>28792</v>
      </c>
      <c r="G22" s="266">
        <v>15.2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44203</v>
      </c>
      <c r="B23" s="266">
        <v>541627</v>
      </c>
      <c r="C23" s="267" t="s">
        <v>3739</v>
      </c>
      <c r="D23" s="267" t="s">
        <v>3745</v>
      </c>
      <c r="E23" s="267" t="s">
        <v>584</v>
      </c>
      <c r="F23" s="380">
        <v>28970</v>
      </c>
      <c r="G23" s="266">
        <v>15.6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44203</v>
      </c>
      <c r="B24" s="266">
        <v>532659</v>
      </c>
      <c r="C24" s="267" t="s">
        <v>404</v>
      </c>
      <c r="D24" s="267" t="s">
        <v>3746</v>
      </c>
      <c r="E24" s="267" t="s">
        <v>584</v>
      </c>
      <c r="F24" s="380">
        <v>82656909</v>
      </c>
      <c r="G24" s="266">
        <v>38.76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44203</v>
      </c>
      <c r="B25" s="266">
        <v>532659</v>
      </c>
      <c r="C25" s="267" t="s">
        <v>404</v>
      </c>
      <c r="D25" s="267" t="s">
        <v>3747</v>
      </c>
      <c r="E25" s="267" t="s">
        <v>583</v>
      </c>
      <c r="F25" s="380">
        <v>10000000</v>
      </c>
      <c r="G25" s="266">
        <v>38.75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44203</v>
      </c>
      <c r="B26" s="266">
        <v>532659</v>
      </c>
      <c r="C26" s="267" t="s">
        <v>404</v>
      </c>
      <c r="D26" s="267" t="s">
        <v>3748</v>
      </c>
      <c r="E26" s="267" t="s">
        <v>583</v>
      </c>
      <c r="F26" s="380">
        <v>13200000</v>
      </c>
      <c r="G26" s="266">
        <v>38.75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44203</v>
      </c>
      <c r="B27" s="266">
        <v>532659</v>
      </c>
      <c r="C27" s="267" t="s">
        <v>404</v>
      </c>
      <c r="D27" s="267" t="s">
        <v>3749</v>
      </c>
      <c r="E27" s="267" t="s">
        <v>583</v>
      </c>
      <c r="F27" s="380">
        <v>14968257</v>
      </c>
      <c r="G27" s="266">
        <v>38.75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44203</v>
      </c>
      <c r="B28" s="266">
        <v>538896</v>
      </c>
      <c r="C28" s="267" t="s">
        <v>3750</v>
      </c>
      <c r="D28" s="267" t="s">
        <v>3751</v>
      </c>
      <c r="E28" s="267" t="s">
        <v>584</v>
      </c>
      <c r="F28" s="380">
        <v>23065</v>
      </c>
      <c r="G28" s="266">
        <v>521.82000000000005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44203</v>
      </c>
      <c r="B29" s="266">
        <v>540385</v>
      </c>
      <c r="C29" s="267" t="s">
        <v>3699</v>
      </c>
      <c r="D29" s="267" t="s">
        <v>3752</v>
      </c>
      <c r="E29" s="267" t="s">
        <v>584</v>
      </c>
      <c r="F29" s="380">
        <v>17992</v>
      </c>
      <c r="G29" s="266">
        <v>8.48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44203</v>
      </c>
      <c r="B30" s="266">
        <v>507759</v>
      </c>
      <c r="C30" s="267" t="s">
        <v>3753</v>
      </c>
      <c r="D30" s="267" t="s">
        <v>3754</v>
      </c>
      <c r="E30" s="267" t="s">
        <v>584</v>
      </c>
      <c r="F30" s="380">
        <v>50000</v>
      </c>
      <c r="G30" s="266">
        <v>22.5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44203</v>
      </c>
      <c r="B31" s="266">
        <v>507759</v>
      </c>
      <c r="C31" s="267" t="s">
        <v>3753</v>
      </c>
      <c r="D31" s="267" t="s">
        <v>3755</v>
      </c>
      <c r="E31" s="267" t="s">
        <v>583</v>
      </c>
      <c r="F31" s="380">
        <v>50000</v>
      </c>
      <c r="G31" s="266">
        <v>22.5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44203</v>
      </c>
      <c r="B32" s="266">
        <v>505523</v>
      </c>
      <c r="C32" s="267" t="s">
        <v>3674</v>
      </c>
      <c r="D32" s="267" t="s">
        <v>3687</v>
      </c>
      <c r="E32" s="267" t="s">
        <v>584</v>
      </c>
      <c r="F32" s="380">
        <v>800000</v>
      </c>
      <c r="G32" s="266">
        <v>0.71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44203</v>
      </c>
      <c r="B33" s="266">
        <v>511551</v>
      </c>
      <c r="C33" s="267" t="s">
        <v>3756</v>
      </c>
      <c r="D33" s="267" t="s">
        <v>3757</v>
      </c>
      <c r="E33" s="267" t="s">
        <v>584</v>
      </c>
      <c r="F33" s="380">
        <v>330000</v>
      </c>
      <c r="G33" s="266">
        <v>38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44203</v>
      </c>
      <c r="B34" s="266">
        <v>540198</v>
      </c>
      <c r="C34" s="267" t="s">
        <v>3758</v>
      </c>
      <c r="D34" s="267" t="s">
        <v>3759</v>
      </c>
      <c r="E34" s="267" t="s">
        <v>584</v>
      </c>
      <c r="F34" s="380">
        <v>50657</v>
      </c>
      <c r="G34" s="266">
        <v>29.36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44203</v>
      </c>
      <c r="B35" s="266">
        <v>539291</v>
      </c>
      <c r="C35" s="267" t="s">
        <v>3648</v>
      </c>
      <c r="D35" s="267" t="s">
        <v>3700</v>
      </c>
      <c r="E35" s="267" t="s">
        <v>583</v>
      </c>
      <c r="F35" s="380">
        <v>62234</v>
      </c>
      <c r="G35" s="266">
        <v>82.2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44203</v>
      </c>
      <c r="B36" s="266">
        <v>539291</v>
      </c>
      <c r="C36" s="267" t="s">
        <v>3648</v>
      </c>
      <c r="D36" s="267" t="s">
        <v>3700</v>
      </c>
      <c r="E36" s="267" t="s">
        <v>584</v>
      </c>
      <c r="F36" s="380">
        <v>15475</v>
      </c>
      <c r="G36" s="266">
        <v>82.36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44203</v>
      </c>
      <c r="B37" s="266">
        <v>532911</v>
      </c>
      <c r="C37" s="267" t="s">
        <v>3710</v>
      </c>
      <c r="D37" s="267" t="s">
        <v>3760</v>
      </c>
      <c r="E37" s="267" t="s">
        <v>583</v>
      </c>
      <c r="F37" s="380">
        <v>100930</v>
      </c>
      <c r="G37" s="266">
        <v>16.37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44203</v>
      </c>
      <c r="B38" s="266">
        <v>531172</v>
      </c>
      <c r="C38" s="267" t="s">
        <v>3761</v>
      </c>
      <c r="D38" s="267" t="s">
        <v>3762</v>
      </c>
      <c r="E38" s="267" t="s">
        <v>583</v>
      </c>
      <c r="F38" s="380">
        <v>141200</v>
      </c>
      <c r="G38" s="266">
        <v>16.420000000000002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44203</v>
      </c>
      <c r="B39" s="266">
        <v>531172</v>
      </c>
      <c r="C39" s="267" t="s">
        <v>3761</v>
      </c>
      <c r="D39" s="267" t="s">
        <v>3763</v>
      </c>
      <c r="E39" s="267" t="s">
        <v>584</v>
      </c>
      <c r="F39" s="380">
        <v>141197</v>
      </c>
      <c r="G39" s="266">
        <v>16.420000000000002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44203</v>
      </c>
      <c r="B40" s="266">
        <v>511557</v>
      </c>
      <c r="C40" s="267" t="s">
        <v>3701</v>
      </c>
      <c r="D40" s="267" t="s">
        <v>3764</v>
      </c>
      <c r="E40" s="267" t="s">
        <v>583</v>
      </c>
      <c r="F40" s="380">
        <v>45633</v>
      </c>
      <c r="G40" s="266">
        <v>26.4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44203</v>
      </c>
      <c r="B41" s="266">
        <v>540159</v>
      </c>
      <c r="C41" s="267" t="s">
        <v>3765</v>
      </c>
      <c r="D41" s="267" t="s">
        <v>3766</v>
      </c>
      <c r="E41" s="267" t="s">
        <v>583</v>
      </c>
      <c r="F41" s="380">
        <v>45849</v>
      </c>
      <c r="G41" s="266">
        <v>23.09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44203</v>
      </c>
      <c r="B42" s="266">
        <v>533093</v>
      </c>
      <c r="C42" s="267" t="s">
        <v>3767</v>
      </c>
      <c r="D42" s="267" t="s">
        <v>3768</v>
      </c>
      <c r="E42" s="267" t="s">
        <v>583</v>
      </c>
      <c r="F42" s="380">
        <v>34550</v>
      </c>
      <c r="G42" s="266">
        <v>76.040000000000006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44203</v>
      </c>
      <c r="B43" s="266">
        <v>533093</v>
      </c>
      <c r="C43" s="267" t="s">
        <v>3767</v>
      </c>
      <c r="D43" s="267" t="s">
        <v>3769</v>
      </c>
      <c r="E43" s="267" t="s">
        <v>583</v>
      </c>
      <c r="F43" s="380">
        <v>27100</v>
      </c>
      <c r="G43" s="266">
        <v>74.930000000000007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44203</v>
      </c>
      <c r="B44" s="266">
        <v>533093</v>
      </c>
      <c r="C44" s="267" t="s">
        <v>3767</v>
      </c>
      <c r="D44" s="267" t="s">
        <v>3769</v>
      </c>
      <c r="E44" s="267" t="s">
        <v>584</v>
      </c>
      <c r="F44" s="380">
        <v>27100</v>
      </c>
      <c r="G44" s="266">
        <v>75.959999999999994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44203</v>
      </c>
      <c r="B45" s="266">
        <v>533093</v>
      </c>
      <c r="C45" s="267" t="s">
        <v>3767</v>
      </c>
      <c r="D45" s="267" t="s">
        <v>3770</v>
      </c>
      <c r="E45" s="267" t="s">
        <v>584</v>
      </c>
      <c r="F45" s="380">
        <v>18806</v>
      </c>
      <c r="G45" s="266">
        <v>76.099999999999994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44203</v>
      </c>
      <c r="B46" s="266">
        <v>539526</v>
      </c>
      <c r="C46" s="267" t="s">
        <v>3771</v>
      </c>
      <c r="D46" s="267" t="s">
        <v>3772</v>
      </c>
      <c r="E46" s="267" t="s">
        <v>584</v>
      </c>
      <c r="F46" s="380">
        <v>900000</v>
      </c>
      <c r="G46" s="266">
        <v>0.83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44203</v>
      </c>
      <c r="B47" s="266">
        <v>540269</v>
      </c>
      <c r="C47" s="267" t="s">
        <v>3773</v>
      </c>
      <c r="D47" s="267" t="s">
        <v>3774</v>
      </c>
      <c r="E47" s="267" t="s">
        <v>583</v>
      </c>
      <c r="F47" s="380">
        <v>80000</v>
      </c>
      <c r="G47" s="266">
        <v>5.4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44203</v>
      </c>
      <c r="B48" s="266">
        <v>540269</v>
      </c>
      <c r="C48" s="267" t="s">
        <v>3773</v>
      </c>
      <c r="D48" s="267" t="s">
        <v>3775</v>
      </c>
      <c r="E48" s="267" t="s">
        <v>584</v>
      </c>
      <c r="F48" s="380">
        <v>80000</v>
      </c>
      <c r="G48" s="266">
        <v>5.4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44203</v>
      </c>
      <c r="B49" s="266">
        <v>530419</v>
      </c>
      <c r="C49" s="267" t="s">
        <v>3776</v>
      </c>
      <c r="D49" s="267" t="s">
        <v>3777</v>
      </c>
      <c r="E49" s="267" t="s">
        <v>583</v>
      </c>
      <c r="F49" s="380">
        <v>45712</v>
      </c>
      <c r="G49" s="266">
        <v>25.16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44203</v>
      </c>
      <c r="B50" s="266">
        <v>530419</v>
      </c>
      <c r="C50" s="267" t="s">
        <v>3776</v>
      </c>
      <c r="D50" s="267" t="s">
        <v>3777</v>
      </c>
      <c r="E50" s="267" t="s">
        <v>584</v>
      </c>
      <c r="F50" s="380">
        <v>4120</v>
      </c>
      <c r="G50" s="266">
        <v>24.77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44203</v>
      </c>
      <c r="B51" s="266">
        <v>507450</v>
      </c>
      <c r="C51" s="267" t="s">
        <v>3778</v>
      </c>
      <c r="D51" s="267" t="s">
        <v>3779</v>
      </c>
      <c r="E51" s="267" t="s">
        <v>584</v>
      </c>
      <c r="F51" s="380">
        <v>208500</v>
      </c>
      <c r="G51" s="266">
        <v>4.1100000000000003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44203</v>
      </c>
      <c r="B52" s="266">
        <v>507450</v>
      </c>
      <c r="C52" s="267" t="s">
        <v>3778</v>
      </c>
      <c r="D52" s="267" t="s">
        <v>3780</v>
      </c>
      <c r="E52" s="267" t="s">
        <v>583</v>
      </c>
      <c r="F52" s="380">
        <v>208500</v>
      </c>
      <c r="G52" s="266">
        <v>4.1100000000000003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44203</v>
      </c>
      <c r="B53" s="266">
        <v>533644</v>
      </c>
      <c r="C53" s="267" t="s">
        <v>2734</v>
      </c>
      <c r="D53" s="267" t="s">
        <v>3781</v>
      </c>
      <c r="E53" s="267" t="s">
        <v>583</v>
      </c>
      <c r="F53" s="380">
        <v>1045698</v>
      </c>
      <c r="G53" s="266">
        <v>3.79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44203</v>
      </c>
      <c r="B54" s="266">
        <v>533644</v>
      </c>
      <c r="C54" s="267" t="s">
        <v>2734</v>
      </c>
      <c r="D54" s="267" t="s">
        <v>3654</v>
      </c>
      <c r="E54" s="267" t="s">
        <v>583</v>
      </c>
      <c r="F54" s="380">
        <v>1260259</v>
      </c>
      <c r="G54" s="266">
        <v>3.8</v>
      </c>
      <c r="H54" s="344" t="s">
        <v>314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44203</v>
      </c>
      <c r="B55" s="266">
        <v>531762</v>
      </c>
      <c r="C55" s="267" t="s">
        <v>3782</v>
      </c>
      <c r="D55" s="267" t="s">
        <v>3783</v>
      </c>
      <c r="E55" s="267" t="s">
        <v>583</v>
      </c>
      <c r="F55" s="380">
        <v>24000</v>
      </c>
      <c r="G55" s="266">
        <v>8.5500000000000007</v>
      </c>
      <c r="H55" s="344" t="s">
        <v>314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44203</v>
      </c>
      <c r="B56" s="266">
        <v>531762</v>
      </c>
      <c r="C56" s="267" t="s">
        <v>3782</v>
      </c>
      <c r="D56" s="267" t="s">
        <v>3784</v>
      </c>
      <c r="E56" s="267" t="s">
        <v>584</v>
      </c>
      <c r="F56" s="380">
        <v>24060</v>
      </c>
      <c r="G56" s="266">
        <v>8.5500000000000007</v>
      </c>
      <c r="H56" s="344" t="s">
        <v>314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44203</v>
      </c>
      <c r="B57" s="266">
        <v>537524</v>
      </c>
      <c r="C57" s="267" t="s">
        <v>3785</v>
      </c>
      <c r="D57" s="267" t="s">
        <v>3786</v>
      </c>
      <c r="E57" s="267" t="s">
        <v>584</v>
      </c>
      <c r="F57" s="380">
        <v>711064</v>
      </c>
      <c r="G57" s="266">
        <v>0.96</v>
      </c>
      <c r="H57" s="344" t="s">
        <v>314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44203</v>
      </c>
      <c r="B58" s="266" t="s">
        <v>3221</v>
      </c>
      <c r="C58" s="267" t="s">
        <v>3787</v>
      </c>
      <c r="D58" s="267" t="s">
        <v>3654</v>
      </c>
      <c r="E58" s="267" t="s">
        <v>583</v>
      </c>
      <c r="F58" s="380">
        <v>4559651</v>
      </c>
      <c r="G58" s="266">
        <v>7.95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44203</v>
      </c>
      <c r="B59" s="266" t="s">
        <v>324</v>
      </c>
      <c r="C59" s="267" t="s">
        <v>3788</v>
      </c>
      <c r="D59" s="267" t="s">
        <v>3789</v>
      </c>
      <c r="E59" s="267" t="s">
        <v>583</v>
      </c>
      <c r="F59" s="380">
        <v>900000</v>
      </c>
      <c r="G59" s="266">
        <v>205.35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44203</v>
      </c>
      <c r="B60" s="266" t="s">
        <v>1391</v>
      </c>
      <c r="C60" s="267" t="s">
        <v>3790</v>
      </c>
      <c r="D60" s="267" t="s">
        <v>3791</v>
      </c>
      <c r="E60" s="267" t="s">
        <v>583</v>
      </c>
      <c r="F60" s="380">
        <v>137719</v>
      </c>
      <c r="G60" s="266">
        <v>342.42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44203</v>
      </c>
      <c r="B61" s="266" t="s">
        <v>585</v>
      </c>
      <c r="C61" s="267" t="s">
        <v>3702</v>
      </c>
      <c r="D61" s="267" t="s">
        <v>3792</v>
      </c>
      <c r="E61" s="267" t="s">
        <v>583</v>
      </c>
      <c r="F61" s="380">
        <v>12500</v>
      </c>
      <c r="G61" s="266">
        <v>55.03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44203</v>
      </c>
      <c r="B62" s="266" t="s">
        <v>1468</v>
      </c>
      <c r="C62" s="267" t="s">
        <v>3793</v>
      </c>
      <c r="D62" s="267" t="s">
        <v>3794</v>
      </c>
      <c r="E62" s="267" t="s">
        <v>583</v>
      </c>
      <c r="F62" s="380">
        <v>92000</v>
      </c>
      <c r="G62" s="266">
        <v>123.23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44203</v>
      </c>
      <c r="B63" s="266" t="s">
        <v>1525</v>
      </c>
      <c r="C63" s="267" t="s">
        <v>3795</v>
      </c>
      <c r="D63" s="267" t="s">
        <v>3796</v>
      </c>
      <c r="E63" s="267" t="s">
        <v>583</v>
      </c>
      <c r="F63" s="380">
        <v>30000</v>
      </c>
      <c r="G63" s="266">
        <v>92.15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44203</v>
      </c>
      <c r="B64" s="266" t="s">
        <v>1525</v>
      </c>
      <c r="C64" s="267" t="s">
        <v>3795</v>
      </c>
      <c r="D64" s="267" t="s">
        <v>3712</v>
      </c>
      <c r="E64" s="267" t="s">
        <v>583</v>
      </c>
      <c r="F64" s="380">
        <v>31004</v>
      </c>
      <c r="G64" s="266">
        <v>89.69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44203</v>
      </c>
      <c r="B65" s="266" t="s">
        <v>117</v>
      </c>
      <c r="C65" s="267" t="s">
        <v>3797</v>
      </c>
      <c r="D65" s="267" t="s">
        <v>3714</v>
      </c>
      <c r="E65" s="267" t="s">
        <v>583</v>
      </c>
      <c r="F65" s="380">
        <v>3392514</v>
      </c>
      <c r="G65" s="266">
        <v>230.6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44203</v>
      </c>
      <c r="B66" s="266" t="s">
        <v>1777</v>
      </c>
      <c r="C66" s="267" t="s">
        <v>3798</v>
      </c>
      <c r="D66" s="267" t="s">
        <v>3799</v>
      </c>
      <c r="E66" s="267" t="s">
        <v>583</v>
      </c>
      <c r="F66" s="380">
        <v>491670</v>
      </c>
      <c r="G66" s="266">
        <v>72.08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44203</v>
      </c>
      <c r="B67" s="266" t="s">
        <v>1777</v>
      </c>
      <c r="C67" s="267" t="s">
        <v>3798</v>
      </c>
      <c r="D67" s="267" t="s">
        <v>3800</v>
      </c>
      <c r="E67" s="267" t="s">
        <v>583</v>
      </c>
      <c r="F67" s="380">
        <v>696648</v>
      </c>
      <c r="G67" s="266">
        <v>75.67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44203</v>
      </c>
      <c r="B68" s="266" t="s">
        <v>1777</v>
      </c>
      <c r="C68" s="267" t="s">
        <v>3798</v>
      </c>
      <c r="D68" s="267" t="s">
        <v>3801</v>
      </c>
      <c r="E68" s="267" t="s">
        <v>583</v>
      </c>
      <c r="F68" s="380">
        <v>500000</v>
      </c>
      <c r="G68" s="266">
        <v>77.06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44203</v>
      </c>
      <c r="B69" s="266" t="s">
        <v>1777</v>
      </c>
      <c r="C69" s="267" t="s">
        <v>3798</v>
      </c>
      <c r="D69" s="267" t="s">
        <v>3802</v>
      </c>
      <c r="E69" s="267" t="s">
        <v>583</v>
      </c>
      <c r="F69" s="380">
        <v>600000</v>
      </c>
      <c r="G69" s="266">
        <v>77.44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44203</v>
      </c>
      <c r="B70" s="266" t="s">
        <v>3803</v>
      </c>
      <c r="C70" s="267" t="s">
        <v>3804</v>
      </c>
      <c r="D70" s="267" t="s">
        <v>3805</v>
      </c>
      <c r="E70" s="267" t="s">
        <v>583</v>
      </c>
      <c r="F70" s="380">
        <v>68666</v>
      </c>
      <c r="G70" s="266">
        <v>208.27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44203</v>
      </c>
      <c r="B71" s="266" t="s">
        <v>1891</v>
      </c>
      <c r="C71" s="267" t="s">
        <v>3711</v>
      </c>
      <c r="D71" s="267" t="s">
        <v>3713</v>
      </c>
      <c r="E71" s="267" t="s">
        <v>583</v>
      </c>
      <c r="F71" s="380">
        <v>60000</v>
      </c>
      <c r="G71" s="266">
        <v>44.35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44203</v>
      </c>
      <c r="B72" s="266" t="s">
        <v>1891</v>
      </c>
      <c r="C72" s="267" t="s">
        <v>3711</v>
      </c>
      <c r="D72" s="267" t="s">
        <v>3712</v>
      </c>
      <c r="E72" s="267" t="s">
        <v>583</v>
      </c>
      <c r="F72" s="380">
        <v>79717</v>
      </c>
      <c r="G72" s="266">
        <v>46.29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44203</v>
      </c>
      <c r="B73" s="266" t="s">
        <v>2172</v>
      </c>
      <c r="C73" s="267" t="s">
        <v>3806</v>
      </c>
      <c r="D73" s="267" t="s">
        <v>3794</v>
      </c>
      <c r="E73" s="267" t="s">
        <v>583</v>
      </c>
      <c r="F73" s="380">
        <v>85482</v>
      </c>
      <c r="G73" s="266">
        <v>32.770000000000003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44203</v>
      </c>
      <c r="B74" s="266" t="s">
        <v>3807</v>
      </c>
      <c r="C74" s="267" t="s">
        <v>3808</v>
      </c>
      <c r="D74" s="267" t="s">
        <v>3809</v>
      </c>
      <c r="E74" s="267" t="s">
        <v>583</v>
      </c>
      <c r="F74" s="380">
        <v>24000</v>
      </c>
      <c r="G74" s="266">
        <v>61.44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44203</v>
      </c>
      <c r="B75" s="266" t="s">
        <v>2410</v>
      </c>
      <c r="C75" s="267" t="s">
        <v>3810</v>
      </c>
      <c r="D75" s="267" t="s">
        <v>3811</v>
      </c>
      <c r="E75" s="267" t="s">
        <v>583</v>
      </c>
      <c r="F75" s="380">
        <v>2200000</v>
      </c>
      <c r="G75" s="266">
        <v>4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44203</v>
      </c>
      <c r="B76" s="266" t="s">
        <v>2734</v>
      </c>
      <c r="C76" s="267" t="s">
        <v>3688</v>
      </c>
      <c r="D76" s="267" t="s">
        <v>3812</v>
      </c>
      <c r="E76" s="267" t="s">
        <v>583</v>
      </c>
      <c r="F76" s="380">
        <v>1003918</v>
      </c>
      <c r="G76" s="266">
        <v>3.7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44203</v>
      </c>
      <c r="B77" s="266" t="s">
        <v>2791</v>
      </c>
      <c r="C77" s="267" t="s">
        <v>3689</v>
      </c>
      <c r="D77" s="267" t="s">
        <v>3655</v>
      </c>
      <c r="E77" s="267" t="s">
        <v>583</v>
      </c>
      <c r="F77" s="380">
        <v>1054100</v>
      </c>
      <c r="G77" s="266">
        <v>4.18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44203</v>
      </c>
      <c r="B78" s="266" t="s">
        <v>3221</v>
      </c>
      <c r="C78" s="267" t="s">
        <v>3787</v>
      </c>
      <c r="D78" s="267" t="s">
        <v>3654</v>
      </c>
      <c r="E78" s="267" t="s">
        <v>584</v>
      </c>
      <c r="F78" s="380">
        <v>4513479</v>
      </c>
      <c r="G78" s="266">
        <v>8.4700000000000006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44203</v>
      </c>
      <c r="B79" s="266" t="s">
        <v>324</v>
      </c>
      <c r="C79" s="267" t="s">
        <v>3788</v>
      </c>
      <c r="D79" s="267" t="s">
        <v>3789</v>
      </c>
      <c r="E79" s="267" t="s">
        <v>584</v>
      </c>
      <c r="F79" s="380">
        <v>400000</v>
      </c>
      <c r="G79" s="266">
        <v>198.99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44203</v>
      </c>
      <c r="B80" s="266" t="s">
        <v>1391</v>
      </c>
      <c r="C80" s="267" t="s">
        <v>3790</v>
      </c>
      <c r="D80" s="267" t="s">
        <v>3791</v>
      </c>
      <c r="E80" s="267" t="s">
        <v>584</v>
      </c>
      <c r="F80" s="380">
        <v>158396</v>
      </c>
      <c r="G80" s="266">
        <v>350.85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44203</v>
      </c>
      <c r="B81" s="266" t="s">
        <v>585</v>
      </c>
      <c r="C81" s="267" t="s">
        <v>3702</v>
      </c>
      <c r="D81" s="267" t="s">
        <v>3792</v>
      </c>
      <c r="E81" s="267" t="s">
        <v>584</v>
      </c>
      <c r="F81" s="380">
        <v>305225</v>
      </c>
      <c r="G81" s="266">
        <v>53.34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44203</v>
      </c>
      <c r="B82" s="266" t="s">
        <v>1468</v>
      </c>
      <c r="C82" s="267" t="s">
        <v>3793</v>
      </c>
      <c r="D82" s="267" t="s">
        <v>3794</v>
      </c>
      <c r="E82" s="267" t="s">
        <v>584</v>
      </c>
      <c r="F82" s="380">
        <v>97000</v>
      </c>
      <c r="G82" s="266">
        <v>133.77000000000001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44203</v>
      </c>
      <c r="B83" s="266" t="s">
        <v>1525</v>
      </c>
      <c r="C83" s="267" t="s">
        <v>3795</v>
      </c>
      <c r="D83" s="267" t="s">
        <v>3712</v>
      </c>
      <c r="E83" s="267" t="s">
        <v>584</v>
      </c>
      <c r="F83" s="380">
        <v>31004</v>
      </c>
      <c r="G83" s="266">
        <v>92.15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44203</v>
      </c>
      <c r="B84" s="266" t="s">
        <v>117</v>
      </c>
      <c r="C84" s="267" t="s">
        <v>3797</v>
      </c>
      <c r="D84" s="267" t="s">
        <v>3714</v>
      </c>
      <c r="E84" s="267" t="s">
        <v>584</v>
      </c>
      <c r="F84" s="380">
        <v>3392514</v>
      </c>
      <c r="G84" s="266">
        <v>230.71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44203</v>
      </c>
      <c r="B85" s="266" t="s">
        <v>1725</v>
      </c>
      <c r="C85" s="267" t="s">
        <v>3813</v>
      </c>
      <c r="D85" s="267" t="s">
        <v>3814</v>
      </c>
      <c r="E85" s="267" t="s">
        <v>584</v>
      </c>
      <c r="F85" s="380">
        <v>2520000</v>
      </c>
      <c r="G85" s="266">
        <v>3.7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44203</v>
      </c>
      <c r="B86" s="266" t="s">
        <v>1777</v>
      </c>
      <c r="C86" s="267" t="s">
        <v>3798</v>
      </c>
      <c r="D86" s="267" t="s">
        <v>3800</v>
      </c>
      <c r="E86" s="267" t="s">
        <v>584</v>
      </c>
      <c r="F86" s="380">
        <v>450191</v>
      </c>
      <c r="G86" s="266">
        <v>76.5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44203</v>
      </c>
      <c r="B87" s="266" t="s">
        <v>1777</v>
      </c>
      <c r="C87" s="267" t="s">
        <v>3798</v>
      </c>
      <c r="D87" s="267" t="s">
        <v>3801</v>
      </c>
      <c r="E87" s="267" t="s">
        <v>584</v>
      </c>
      <c r="F87" s="380">
        <v>195200</v>
      </c>
      <c r="G87" s="266">
        <v>77.3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44203</v>
      </c>
      <c r="B88" s="266" t="s">
        <v>1777</v>
      </c>
      <c r="C88" s="267" t="s">
        <v>3798</v>
      </c>
      <c r="D88" s="267" t="s">
        <v>3815</v>
      </c>
      <c r="E88" s="267" t="s">
        <v>584</v>
      </c>
      <c r="F88" s="380">
        <v>600000</v>
      </c>
      <c r="G88" s="266">
        <v>69.02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44203</v>
      </c>
      <c r="B89" s="266" t="s">
        <v>1777</v>
      </c>
      <c r="C89" s="267" t="s">
        <v>3798</v>
      </c>
      <c r="D89" s="267" t="s">
        <v>3802</v>
      </c>
      <c r="E89" s="267" t="s">
        <v>584</v>
      </c>
      <c r="F89" s="380">
        <v>440734</v>
      </c>
      <c r="G89" s="266">
        <v>76.87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44203</v>
      </c>
      <c r="B90" s="266" t="s">
        <v>3803</v>
      </c>
      <c r="C90" s="267" t="s">
        <v>3804</v>
      </c>
      <c r="D90" s="267" t="s">
        <v>3805</v>
      </c>
      <c r="E90" s="267" t="s">
        <v>584</v>
      </c>
      <c r="F90" s="380">
        <v>118066</v>
      </c>
      <c r="G90" s="266">
        <v>207.54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44203</v>
      </c>
      <c r="B91" s="266" t="s">
        <v>1891</v>
      </c>
      <c r="C91" s="267" t="s">
        <v>3711</v>
      </c>
      <c r="D91" s="267" t="s">
        <v>3712</v>
      </c>
      <c r="E91" s="267" t="s">
        <v>584</v>
      </c>
      <c r="F91" s="380">
        <v>128941</v>
      </c>
      <c r="G91" s="266">
        <v>45.29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44203</v>
      </c>
      <c r="B92" s="266" t="s">
        <v>1891</v>
      </c>
      <c r="C92" s="267" t="s">
        <v>3711</v>
      </c>
      <c r="D92" s="267" t="s">
        <v>3713</v>
      </c>
      <c r="E92" s="267" t="s">
        <v>584</v>
      </c>
      <c r="F92" s="380">
        <v>60000</v>
      </c>
      <c r="G92" s="266">
        <v>46.62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44203</v>
      </c>
      <c r="B93" s="266" t="s">
        <v>2172</v>
      </c>
      <c r="C93" s="267" t="s">
        <v>3806</v>
      </c>
      <c r="D93" s="267" t="s">
        <v>3794</v>
      </c>
      <c r="E93" s="267" t="s">
        <v>584</v>
      </c>
      <c r="F93" s="380">
        <v>85482</v>
      </c>
      <c r="G93" s="266">
        <v>33.99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44203</v>
      </c>
      <c r="B94" s="266" t="s">
        <v>2382</v>
      </c>
      <c r="C94" s="267" t="s">
        <v>3816</v>
      </c>
      <c r="D94" s="267" t="s">
        <v>3817</v>
      </c>
      <c r="E94" s="267" t="s">
        <v>584</v>
      </c>
      <c r="F94" s="380">
        <v>5296767</v>
      </c>
      <c r="G94" s="266">
        <v>1.27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44203</v>
      </c>
      <c r="B95" s="266" t="s">
        <v>2410</v>
      </c>
      <c r="C95" s="267" t="s">
        <v>3810</v>
      </c>
      <c r="D95" s="267" t="s">
        <v>3818</v>
      </c>
      <c r="E95" s="267" t="s">
        <v>584</v>
      </c>
      <c r="F95" s="380">
        <v>2144704</v>
      </c>
      <c r="G95" s="266">
        <v>4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44203</v>
      </c>
      <c r="B96" s="266" t="s">
        <v>3371</v>
      </c>
      <c r="C96" s="267" t="s">
        <v>3819</v>
      </c>
      <c r="D96" s="267" t="s">
        <v>3820</v>
      </c>
      <c r="E96" s="267" t="s">
        <v>584</v>
      </c>
      <c r="F96" s="380">
        <v>9200000</v>
      </c>
      <c r="G96" s="266">
        <v>1.7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44203</v>
      </c>
      <c r="B97" s="266" t="s">
        <v>2651</v>
      </c>
      <c r="C97" s="267" t="s">
        <v>3821</v>
      </c>
      <c r="D97" s="267" t="s">
        <v>3822</v>
      </c>
      <c r="E97" s="267" t="s">
        <v>584</v>
      </c>
      <c r="F97" s="380">
        <v>184380</v>
      </c>
      <c r="G97" s="266">
        <v>25.1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44203</v>
      </c>
      <c r="B98" s="266" t="s">
        <v>2791</v>
      </c>
      <c r="C98" s="267" t="s">
        <v>3689</v>
      </c>
      <c r="D98" s="267" t="s">
        <v>3655</v>
      </c>
      <c r="E98" s="267" t="s">
        <v>584</v>
      </c>
      <c r="F98" s="380">
        <v>2675315</v>
      </c>
      <c r="G98" s="266">
        <v>4.08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344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2"/>
  <sheetViews>
    <sheetView zoomScale="83" zoomScaleNormal="70" workbookViewId="0">
      <selection activeCell="H121" sqref="H12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44204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1">
        <v>1</v>
      </c>
      <c r="B10" s="492">
        <v>44175</v>
      </c>
      <c r="C10" s="493"/>
      <c r="D10" s="494" t="s">
        <v>2931</v>
      </c>
      <c r="E10" s="495" t="s">
        <v>600</v>
      </c>
      <c r="F10" s="504">
        <v>1427.5</v>
      </c>
      <c r="G10" s="496">
        <v>1330</v>
      </c>
      <c r="H10" s="504">
        <v>1500</v>
      </c>
      <c r="I10" s="497" t="s">
        <v>3641</v>
      </c>
      <c r="J10" s="498" t="s">
        <v>3642</v>
      </c>
      <c r="K10" s="498">
        <f t="shared" ref="K10:K11" si="0">H10-F10</f>
        <v>72.5</v>
      </c>
      <c r="L10" s="499">
        <f>(F10*-0.07)/100</f>
        <v>-0.99925000000000008</v>
      </c>
      <c r="M10" s="500">
        <f t="shared" ref="M10:M11" si="1">(K10+L10)/F10</f>
        <v>5.008809106830122E-2</v>
      </c>
      <c r="N10" s="501" t="s">
        <v>599</v>
      </c>
      <c r="O10" s="502">
        <v>44175</v>
      </c>
      <c r="P10" s="405"/>
      <c r="Q10" s="64"/>
      <c r="R10" s="340" t="s">
        <v>602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91">
        <v>2</v>
      </c>
      <c r="B11" s="492">
        <v>44175</v>
      </c>
      <c r="C11" s="493"/>
      <c r="D11" s="494" t="s">
        <v>128</v>
      </c>
      <c r="E11" s="495" t="s">
        <v>600</v>
      </c>
      <c r="F11" s="504">
        <v>210</v>
      </c>
      <c r="G11" s="496">
        <v>197</v>
      </c>
      <c r="H11" s="504">
        <v>218.5</v>
      </c>
      <c r="I11" s="497" t="s">
        <v>3643</v>
      </c>
      <c r="J11" s="498" t="s">
        <v>3644</v>
      </c>
      <c r="K11" s="498">
        <f t="shared" si="0"/>
        <v>8.5</v>
      </c>
      <c r="L11" s="499">
        <f t="shared" ref="L11" si="2">(F11*-0.8)/100</f>
        <v>-1.68</v>
      </c>
      <c r="M11" s="500">
        <f t="shared" si="1"/>
        <v>3.2476190476190478E-2</v>
      </c>
      <c r="N11" s="501" t="s">
        <v>599</v>
      </c>
      <c r="O11" s="503">
        <v>44179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38">
        <v>3</v>
      </c>
      <c r="B12" s="539">
        <v>44188</v>
      </c>
      <c r="C12" s="540"/>
      <c r="D12" s="541" t="s">
        <v>191</v>
      </c>
      <c r="E12" s="542" t="s">
        <v>600</v>
      </c>
      <c r="F12" s="474">
        <v>316</v>
      </c>
      <c r="G12" s="543">
        <v>295</v>
      </c>
      <c r="H12" s="474">
        <v>334.5</v>
      </c>
      <c r="I12" s="544" t="s">
        <v>3651</v>
      </c>
      <c r="J12" s="521" t="s">
        <v>3726</v>
      </c>
      <c r="K12" s="521">
        <f t="shared" ref="K12" si="3">H12-F12</f>
        <v>18.5</v>
      </c>
      <c r="L12" s="467">
        <f t="shared" ref="L12" si="4">(F12*-0.8)/100</f>
        <v>-2.528</v>
      </c>
      <c r="M12" s="468">
        <f t="shared" ref="M12" si="5">(K12+L12)/F12</f>
        <v>5.0544303797468354E-2</v>
      </c>
      <c r="N12" s="476" t="s">
        <v>599</v>
      </c>
      <c r="O12" s="469">
        <v>44203</v>
      </c>
      <c r="P12" s="405"/>
      <c r="Q12" s="64"/>
      <c r="R12" s="340" t="s">
        <v>3186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40" customFormat="1" ht="14.25">
      <c r="A13" s="538">
        <v>4</v>
      </c>
      <c r="B13" s="539">
        <v>44188</v>
      </c>
      <c r="C13" s="540"/>
      <c r="D13" s="541" t="s">
        <v>86</v>
      </c>
      <c r="E13" s="542" t="s">
        <v>600</v>
      </c>
      <c r="F13" s="474">
        <v>387</v>
      </c>
      <c r="G13" s="543">
        <v>360</v>
      </c>
      <c r="H13" s="474">
        <v>411</v>
      </c>
      <c r="I13" s="544" t="s">
        <v>3652</v>
      </c>
      <c r="J13" s="521" t="s">
        <v>3686</v>
      </c>
      <c r="K13" s="521">
        <f t="shared" ref="K13" si="6">H13-F13</f>
        <v>24</v>
      </c>
      <c r="L13" s="467">
        <f t="shared" ref="L13" si="7">(F13*-0.8)/100</f>
        <v>-3.0960000000000001</v>
      </c>
      <c r="M13" s="468">
        <f t="shared" ref="M13" si="8">(K13+L13)/F13</f>
        <v>5.4015503875968991E-2</v>
      </c>
      <c r="N13" s="476" t="s">
        <v>599</v>
      </c>
      <c r="O13" s="469">
        <v>43834</v>
      </c>
      <c r="P13" s="505"/>
      <c r="Q13" s="7"/>
      <c r="R13" s="506" t="s">
        <v>3186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40" customFormat="1" ht="14.25">
      <c r="A14" s="538">
        <v>5</v>
      </c>
      <c r="B14" s="539">
        <v>44189</v>
      </c>
      <c r="C14" s="540"/>
      <c r="D14" s="541" t="s">
        <v>272</v>
      </c>
      <c r="E14" s="542" t="s">
        <v>600</v>
      </c>
      <c r="F14" s="474">
        <v>3215</v>
      </c>
      <c r="G14" s="543">
        <v>2990</v>
      </c>
      <c r="H14" s="474">
        <v>3405</v>
      </c>
      <c r="I14" s="544" t="s">
        <v>3656</v>
      </c>
      <c r="J14" s="521" t="s">
        <v>3690</v>
      </c>
      <c r="K14" s="521">
        <f t="shared" ref="K14:K15" si="9">H14-F14</f>
        <v>190</v>
      </c>
      <c r="L14" s="467">
        <f t="shared" ref="L14:L15" si="10">(F14*-0.8)/100</f>
        <v>-25.72</v>
      </c>
      <c r="M14" s="468">
        <f t="shared" ref="M14:M15" si="11">(K14+L14)/F14</f>
        <v>5.109797822706065E-2</v>
      </c>
      <c r="N14" s="476" t="s">
        <v>599</v>
      </c>
      <c r="O14" s="469">
        <v>43835</v>
      </c>
      <c r="P14" s="505"/>
      <c r="Q14" s="7"/>
      <c r="R14" s="506" t="s">
        <v>602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40" customFormat="1" ht="14.25">
      <c r="A15" s="491">
        <v>6</v>
      </c>
      <c r="B15" s="492">
        <v>44200</v>
      </c>
      <c r="C15" s="493"/>
      <c r="D15" s="494" t="s">
        <v>252</v>
      </c>
      <c r="E15" s="495" t="s">
        <v>600</v>
      </c>
      <c r="F15" s="504">
        <v>3010</v>
      </c>
      <c r="G15" s="496">
        <v>2770</v>
      </c>
      <c r="H15" s="504">
        <v>3135</v>
      </c>
      <c r="I15" s="497">
        <v>3500</v>
      </c>
      <c r="J15" s="498" t="s">
        <v>3705</v>
      </c>
      <c r="K15" s="498">
        <f t="shared" si="9"/>
        <v>125</v>
      </c>
      <c r="L15" s="499">
        <f t="shared" si="10"/>
        <v>-24.08</v>
      </c>
      <c r="M15" s="500">
        <f t="shared" si="11"/>
        <v>3.3528239202657809E-2</v>
      </c>
      <c r="N15" s="501" t="s">
        <v>599</v>
      </c>
      <c r="O15" s="503">
        <v>43836</v>
      </c>
      <c r="P15" s="505"/>
      <c r="Q15" s="7"/>
      <c r="R15" s="506" t="s">
        <v>3186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40" customFormat="1" ht="14.25">
      <c r="A16" s="382">
        <v>7</v>
      </c>
      <c r="B16" s="397">
        <v>44201</v>
      </c>
      <c r="C16" s="398"/>
      <c r="D16" s="409" t="s">
        <v>75</v>
      </c>
      <c r="E16" s="402" t="s">
        <v>600</v>
      </c>
      <c r="F16" s="402" t="s">
        <v>3692</v>
      </c>
      <c r="G16" s="407">
        <v>3295</v>
      </c>
      <c r="H16" s="402"/>
      <c r="I16" s="399" t="s">
        <v>3693</v>
      </c>
      <c r="J16" s="404" t="s">
        <v>601</v>
      </c>
      <c r="K16" s="404"/>
      <c r="L16" s="413"/>
      <c r="M16" s="375"/>
      <c r="N16" s="385"/>
      <c r="O16" s="381"/>
      <c r="P16" s="505"/>
      <c r="Q16" s="7"/>
      <c r="R16" s="506" t="s">
        <v>602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38" s="40" customFormat="1" ht="14.25">
      <c r="A17" s="382"/>
      <c r="B17" s="397"/>
      <c r="C17" s="398"/>
      <c r="D17" s="409"/>
      <c r="E17" s="402"/>
      <c r="F17" s="402"/>
      <c r="G17" s="407"/>
      <c r="H17" s="402"/>
      <c r="I17" s="399"/>
      <c r="J17" s="404"/>
      <c r="K17" s="404"/>
      <c r="L17" s="413"/>
      <c r="M17" s="375"/>
      <c r="N17" s="385"/>
      <c r="O17" s="381"/>
      <c r="P17" s="505"/>
      <c r="Q17" s="7"/>
      <c r="R17" s="506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38" s="5" customFormat="1" ht="14.25">
      <c r="A18" s="382"/>
      <c r="B18" s="397"/>
      <c r="C18" s="398"/>
      <c r="D18" s="409"/>
      <c r="E18" s="402"/>
      <c r="F18" s="402"/>
      <c r="G18" s="407"/>
      <c r="H18" s="402"/>
      <c r="I18" s="399"/>
      <c r="J18" s="404"/>
      <c r="K18" s="404"/>
      <c r="L18" s="413"/>
      <c r="M18" s="375"/>
      <c r="N18" s="385"/>
      <c r="O18" s="381"/>
      <c r="P18" s="405"/>
      <c r="Q18" s="64"/>
      <c r="R18" s="340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58"/>
      <c r="B19" s="459"/>
      <c r="C19" s="460"/>
      <c r="D19" s="461"/>
      <c r="E19" s="462"/>
      <c r="F19" s="462"/>
      <c r="G19" s="425"/>
      <c r="H19" s="462"/>
      <c r="I19" s="463"/>
      <c r="J19" s="426"/>
      <c r="K19" s="426"/>
      <c r="L19" s="464"/>
      <c r="M19" s="79"/>
      <c r="N19" s="465"/>
      <c r="O19" s="466"/>
      <c r="P19" s="405"/>
      <c r="Q19" s="64"/>
      <c r="R19" s="340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58"/>
      <c r="B20" s="459"/>
      <c r="C20" s="460"/>
      <c r="D20" s="461"/>
      <c r="E20" s="462"/>
      <c r="F20" s="462"/>
      <c r="G20" s="425"/>
      <c r="H20" s="462"/>
      <c r="I20" s="463"/>
      <c r="J20" s="426"/>
      <c r="K20" s="426"/>
      <c r="L20" s="464"/>
      <c r="M20" s="79"/>
      <c r="N20" s="465"/>
      <c r="O20" s="466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2" customHeight="1">
      <c r="A21" s="23" t="s">
        <v>603</v>
      </c>
      <c r="B21" s="24"/>
      <c r="C21" s="25"/>
      <c r="D21" s="26"/>
      <c r="E21" s="27"/>
      <c r="F21" s="28"/>
      <c r="G21" s="28"/>
      <c r="H21" s="28"/>
      <c r="I21" s="28"/>
      <c r="J21" s="65"/>
      <c r="K21" s="28"/>
      <c r="L21" s="414"/>
      <c r="M21" s="38"/>
      <c r="N21" s="65"/>
      <c r="O21" s="66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9" t="s">
        <v>604</v>
      </c>
      <c r="B22" s="23"/>
      <c r="C22" s="23"/>
      <c r="D22" s="23"/>
      <c r="F22" s="30" t="s">
        <v>605</v>
      </c>
      <c r="G22" s="17"/>
      <c r="H22" s="31"/>
      <c r="I22" s="36"/>
      <c r="J22" s="67"/>
      <c r="K22" s="68"/>
      <c r="L22" s="415"/>
      <c r="M22" s="69"/>
      <c r="N22" s="16"/>
      <c r="O22" s="70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3" t="s">
        <v>606</v>
      </c>
      <c r="B23" s="23"/>
      <c r="C23" s="23"/>
      <c r="D23" s="23"/>
      <c r="E23" s="32"/>
      <c r="F23" s="30" t="s">
        <v>607</v>
      </c>
      <c r="G23" s="17"/>
      <c r="H23" s="31"/>
      <c r="I23" s="36"/>
      <c r="J23" s="67"/>
      <c r="K23" s="68"/>
      <c r="L23" s="415"/>
      <c r="M23" s="69"/>
      <c r="N23" s="16"/>
      <c r="O23" s="70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3"/>
      <c r="B24" s="23"/>
      <c r="C24" s="23"/>
      <c r="D24" s="23"/>
      <c r="E24" s="32"/>
      <c r="F24" s="17"/>
      <c r="G24" s="17"/>
      <c r="H24" s="31"/>
      <c r="I24" s="36"/>
      <c r="J24" s="71"/>
      <c r="K24" s="68"/>
      <c r="L24" s="415"/>
      <c r="M24" s="17"/>
      <c r="N24" s="72"/>
      <c r="O24" s="5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ht="15">
      <c r="A25" s="11"/>
      <c r="B25" s="33" t="s">
        <v>608</v>
      </c>
      <c r="C25" s="33"/>
      <c r="D25" s="33"/>
      <c r="E25" s="33"/>
      <c r="F25" s="34"/>
      <c r="G25" s="32"/>
      <c r="H25" s="32"/>
      <c r="I25" s="73"/>
      <c r="J25" s="74"/>
      <c r="K25" s="75"/>
      <c r="L25" s="416"/>
      <c r="M25" s="12"/>
      <c r="N25" s="11"/>
      <c r="O25" s="53"/>
      <c r="P25" s="7"/>
      <c r="R25" s="82"/>
      <c r="S25" s="16"/>
      <c r="T25" s="16"/>
      <c r="U25" s="16"/>
      <c r="V25" s="16"/>
      <c r="W25" s="16"/>
      <c r="X25" s="16"/>
      <c r="Y25" s="16"/>
      <c r="Z25" s="16"/>
    </row>
    <row r="26" spans="1:38" s="6" customFormat="1" ht="38.25">
      <c r="A26" s="20" t="s">
        <v>16</v>
      </c>
      <c r="B26" s="21" t="s">
        <v>575</v>
      </c>
      <c r="C26" s="21"/>
      <c r="D26" s="22" t="s">
        <v>588</v>
      </c>
      <c r="E26" s="21" t="s">
        <v>589</v>
      </c>
      <c r="F26" s="21" t="s">
        <v>590</v>
      </c>
      <c r="G26" s="21" t="s">
        <v>609</v>
      </c>
      <c r="H26" s="21" t="s">
        <v>592</v>
      </c>
      <c r="I26" s="21" t="s">
        <v>593</v>
      </c>
      <c r="J26" s="21" t="s">
        <v>594</v>
      </c>
      <c r="K26" s="62" t="s">
        <v>610</v>
      </c>
      <c r="L26" s="417" t="s">
        <v>3630</v>
      </c>
      <c r="M26" s="63" t="s">
        <v>3629</v>
      </c>
      <c r="N26" s="21" t="s">
        <v>597</v>
      </c>
      <c r="O26" s="78" t="s">
        <v>598</v>
      </c>
      <c r="P26" s="7"/>
      <c r="Q26" s="40"/>
      <c r="R26" s="38"/>
      <c r="S26" s="38"/>
      <c r="T26" s="38"/>
    </row>
    <row r="27" spans="1:38" s="393" customFormat="1" ht="15" customHeight="1">
      <c r="A27" s="470">
        <v>1</v>
      </c>
      <c r="B27" s="471">
        <v>44186</v>
      </c>
      <c r="C27" s="472"/>
      <c r="D27" s="473" t="s">
        <v>331</v>
      </c>
      <c r="E27" s="474" t="s">
        <v>600</v>
      </c>
      <c r="F27" s="474">
        <v>1898</v>
      </c>
      <c r="G27" s="475">
        <v>1845</v>
      </c>
      <c r="H27" s="475">
        <v>1950</v>
      </c>
      <c r="I27" s="474">
        <v>2000</v>
      </c>
      <c r="J27" s="521" t="s">
        <v>3668</v>
      </c>
      <c r="K27" s="521">
        <f t="shared" ref="K27" si="12">H27-F27</f>
        <v>52</v>
      </c>
      <c r="L27" s="467">
        <f>(F27*-0.7)/100</f>
        <v>-13.286</v>
      </c>
      <c r="M27" s="468">
        <f t="shared" ref="M27" si="13">(K27+L27)/F27</f>
        <v>2.0397260273972602E-2</v>
      </c>
      <c r="N27" s="476" t="s">
        <v>599</v>
      </c>
      <c r="O27" s="469">
        <v>43831</v>
      </c>
      <c r="P27" s="7"/>
      <c r="Q27" s="7"/>
      <c r="R27" s="343" t="s">
        <v>602</v>
      </c>
      <c r="S27" s="40"/>
      <c r="T27" s="40"/>
      <c r="U27" s="40"/>
      <c r="V27" s="40"/>
      <c r="W27" s="40"/>
      <c r="X27" s="40"/>
      <c r="Y27" s="40"/>
      <c r="Z27" s="40"/>
      <c r="AA27" s="40"/>
    </row>
    <row r="28" spans="1:38" s="393" customFormat="1" ht="15" customHeight="1">
      <c r="A28" s="470">
        <v>2</v>
      </c>
      <c r="B28" s="471">
        <v>44189</v>
      </c>
      <c r="C28" s="472"/>
      <c r="D28" s="473" t="s">
        <v>141</v>
      </c>
      <c r="E28" s="474" t="s">
        <v>600</v>
      </c>
      <c r="F28" s="474">
        <v>401</v>
      </c>
      <c r="G28" s="475">
        <v>388</v>
      </c>
      <c r="H28" s="475">
        <v>412.5</v>
      </c>
      <c r="I28" s="474" t="s">
        <v>3653</v>
      </c>
      <c r="J28" s="521" t="s">
        <v>3675</v>
      </c>
      <c r="K28" s="521">
        <f t="shared" ref="K28" si="14">H28-F28</f>
        <v>11.5</v>
      </c>
      <c r="L28" s="467">
        <f>(F28*-0.7)/100</f>
        <v>-2.8069999999999999</v>
      </c>
      <c r="M28" s="468">
        <f t="shared" ref="M28" si="15">(K28+L28)/F28</f>
        <v>2.1678304239401494E-2</v>
      </c>
      <c r="N28" s="476" t="s">
        <v>599</v>
      </c>
      <c r="O28" s="469">
        <v>43834</v>
      </c>
      <c r="P28" s="7"/>
      <c r="Q28" s="7"/>
      <c r="R28" s="343" t="s">
        <v>602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393" customFormat="1" ht="15" customHeight="1">
      <c r="A29" s="470">
        <v>3</v>
      </c>
      <c r="B29" s="471">
        <v>44193</v>
      </c>
      <c r="C29" s="472"/>
      <c r="D29" s="473" t="s">
        <v>496</v>
      </c>
      <c r="E29" s="474" t="s">
        <v>600</v>
      </c>
      <c r="F29" s="474">
        <v>451</v>
      </c>
      <c r="G29" s="475">
        <v>437</v>
      </c>
      <c r="H29" s="475">
        <v>463.5</v>
      </c>
      <c r="I29" s="474" t="s">
        <v>3657</v>
      </c>
      <c r="J29" s="521" t="s">
        <v>3703</v>
      </c>
      <c r="K29" s="521">
        <f t="shared" ref="K29" si="16">H29-F29</f>
        <v>12.5</v>
      </c>
      <c r="L29" s="467">
        <f>(F29*-0.7)/100</f>
        <v>-3.157</v>
      </c>
      <c r="M29" s="468">
        <f t="shared" ref="M29" si="17">(K29+L29)/F29</f>
        <v>2.0716186252771617E-2</v>
      </c>
      <c r="N29" s="476" t="s">
        <v>599</v>
      </c>
      <c r="O29" s="469">
        <v>43834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19">
        <v>4</v>
      </c>
      <c r="B30" s="443">
        <v>44193</v>
      </c>
      <c r="C30" s="446"/>
      <c r="D30" s="411" t="s">
        <v>76</v>
      </c>
      <c r="E30" s="412" t="s">
        <v>600</v>
      </c>
      <c r="F30" s="412" t="s">
        <v>3658</v>
      </c>
      <c r="G30" s="447">
        <v>477</v>
      </c>
      <c r="H30" s="447"/>
      <c r="I30" s="412">
        <v>505</v>
      </c>
      <c r="J30" s="518" t="s">
        <v>601</v>
      </c>
      <c r="K30" s="518"/>
      <c r="L30" s="431"/>
      <c r="M30" s="427"/>
      <c r="N30" s="432"/>
      <c r="O30" s="418"/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19">
        <v>5</v>
      </c>
      <c r="B31" s="443">
        <v>44194</v>
      </c>
      <c r="C31" s="446"/>
      <c r="D31" s="411" t="s">
        <v>83</v>
      </c>
      <c r="E31" s="412" t="s">
        <v>600</v>
      </c>
      <c r="F31" s="412" t="s">
        <v>3661</v>
      </c>
      <c r="G31" s="447">
        <v>799</v>
      </c>
      <c r="H31" s="447"/>
      <c r="I31" s="412" t="s">
        <v>3662</v>
      </c>
      <c r="J31" s="518" t="s">
        <v>601</v>
      </c>
      <c r="K31" s="518"/>
      <c r="L31" s="431"/>
      <c r="M31" s="427"/>
      <c r="N31" s="432"/>
      <c r="O31" s="418"/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70">
        <v>6</v>
      </c>
      <c r="B32" s="471">
        <v>44194</v>
      </c>
      <c r="C32" s="472"/>
      <c r="D32" s="473" t="s">
        <v>802</v>
      </c>
      <c r="E32" s="474" t="s">
        <v>600</v>
      </c>
      <c r="F32" s="474">
        <v>1232.5</v>
      </c>
      <c r="G32" s="475">
        <v>1195</v>
      </c>
      <c r="H32" s="475">
        <v>1272.5</v>
      </c>
      <c r="I32" s="474">
        <v>1290</v>
      </c>
      <c r="J32" s="521" t="s">
        <v>636</v>
      </c>
      <c r="K32" s="521">
        <f t="shared" ref="K32" si="18">H32-F32</f>
        <v>40</v>
      </c>
      <c r="L32" s="467">
        <f>(F32*-0.7)/100</f>
        <v>-8.6274999999999995</v>
      </c>
      <c r="M32" s="468">
        <f t="shared" ref="M32" si="19">(K32+L32)/F32</f>
        <v>2.5454361054766735E-2</v>
      </c>
      <c r="N32" s="476" t="s">
        <v>599</v>
      </c>
      <c r="O32" s="469">
        <v>43831</v>
      </c>
      <c r="P32" s="7"/>
      <c r="Q32" s="7"/>
      <c r="R32" s="343" t="s">
        <v>3186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34" s="393" customFormat="1" ht="15" customHeight="1">
      <c r="A33" s="470">
        <v>7</v>
      </c>
      <c r="B33" s="471">
        <v>44195</v>
      </c>
      <c r="C33" s="472"/>
      <c r="D33" s="473" t="s">
        <v>236</v>
      </c>
      <c r="E33" s="474" t="s">
        <v>600</v>
      </c>
      <c r="F33" s="474">
        <v>804.5</v>
      </c>
      <c r="G33" s="475">
        <v>788</v>
      </c>
      <c r="H33" s="475">
        <v>825</v>
      </c>
      <c r="I33" s="474">
        <v>840</v>
      </c>
      <c r="J33" s="521" t="s">
        <v>3650</v>
      </c>
      <c r="K33" s="521">
        <f t="shared" ref="K33:K34" si="20">H33-F33</f>
        <v>20.5</v>
      </c>
      <c r="L33" s="467">
        <f>(F33*-0.7)/100</f>
        <v>-5.6315</v>
      </c>
      <c r="M33" s="468">
        <f t="shared" ref="M33:M34" si="21">(K33+L33)/F33</f>
        <v>1.8481665630826601E-2</v>
      </c>
      <c r="N33" s="476" t="s">
        <v>599</v>
      </c>
      <c r="O33" s="469">
        <v>43831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34" s="393" customFormat="1" ht="15" customHeight="1">
      <c r="A34" s="470">
        <v>8</v>
      </c>
      <c r="B34" s="471">
        <v>44197</v>
      </c>
      <c r="C34" s="472"/>
      <c r="D34" s="473" t="s">
        <v>1220</v>
      </c>
      <c r="E34" s="474" t="s">
        <v>600</v>
      </c>
      <c r="F34" s="474">
        <v>792</v>
      </c>
      <c r="G34" s="475">
        <v>768</v>
      </c>
      <c r="H34" s="475">
        <v>811.5</v>
      </c>
      <c r="I34" s="474" t="s">
        <v>3671</v>
      </c>
      <c r="J34" s="521" t="s">
        <v>3709</v>
      </c>
      <c r="K34" s="521">
        <f t="shared" si="20"/>
        <v>19.5</v>
      </c>
      <c r="L34" s="467">
        <f>(F34*-0.7)/100</f>
        <v>-5.5439999999999996</v>
      </c>
      <c r="M34" s="468">
        <f t="shared" si="21"/>
        <v>1.7621212121212121E-2</v>
      </c>
      <c r="N34" s="476" t="s">
        <v>599</v>
      </c>
      <c r="O34" s="469">
        <v>43836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34" s="393" customFormat="1" ht="15" customHeight="1">
      <c r="A35" s="470">
        <v>9</v>
      </c>
      <c r="B35" s="471">
        <v>44197</v>
      </c>
      <c r="C35" s="472"/>
      <c r="D35" s="473" t="s">
        <v>527</v>
      </c>
      <c r="E35" s="474" t="s">
        <v>600</v>
      </c>
      <c r="F35" s="474">
        <v>196</v>
      </c>
      <c r="G35" s="475">
        <v>190</v>
      </c>
      <c r="H35" s="475">
        <v>203</v>
      </c>
      <c r="I35" s="474">
        <v>205</v>
      </c>
      <c r="J35" s="521" t="s">
        <v>3676</v>
      </c>
      <c r="K35" s="521">
        <f t="shared" ref="K35" si="22">H35-F35</f>
        <v>7</v>
      </c>
      <c r="L35" s="467">
        <f>(F35*-0.7)/100</f>
        <v>-1.3719999999999999</v>
      </c>
      <c r="M35" s="468">
        <f t="shared" ref="M35" si="23">(K35+L35)/F35</f>
        <v>2.8714285714285716E-2</v>
      </c>
      <c r="N35" s="476" t="s">
        <v>599</v>
      </c>
      <c r="O35" s="469">
        <v>43834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34" s="393" customFormat="1" ht="15" customHeight="1">
      <c r="A36" s="419">
        <v>10</v>
      </c>
      <c r="B36" s="508">
        <v>44200</v>
      </c>
      <c r="C36" s="446"/>
      <c r="D36" s="411" t="s">
        <v>299</v>
      </c>
      <c r="E36" s="412" t="s">
        <v>600</v>
      </c>
      <c r="F36" s="412" t="s">
        <v>3681</v>
      </c>
      <c r="G36" s="447">
        <v>320</v>
      </c>
      <c r="H36" s="447"/>
      <c r="I36" s="412">
        <v>345</v>
      </c>
      <c r="J36" s="518" t="s">
        <v>601</v>
      </c>
      <c r="K36" s="518"/>
      <c r="L36" s="431"/>
      <c r="M36" s="427"/>
      <c r="N36" s="432"/>
      <c r="O36" s="418"/>
      <c r="P36" s="7"/>
      <c r="Q36" s="7"/>
      <c r="R36" s="343" t="s">
        <v>3186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34" s="393" customFormat="1" ht="15" customHeight="1">
      <c r="A37" s="419"/>
      <c r="B37" s="508"/>
      <c r="C37" s="446"/>
      <c r="D37" s="411"/>
      <c r="E37" s="412"/>
      <c r="F37" s="412"/>
      <c r="G37" s="447"/>
      <c r="H37" s="447"/>
      <c r="I37" s="412"/>
      <c r="J37" s="518"/>
      <c r="K37" s="518"/>
      <c r="L37" s="431"/>
      <c r="M37" s="427"/>
      <c r="N37" s="432"/>
      <c r="O37" s="418"/>
      <c r="P37" s="7"/>
      <c r="Q37" s="7"/>
      <c r="R37" s="343"/>
      <c r="S37" s="40"/>
      <c r="T37" s="40"/>
      <c r="U37" s="40"/>
      <c r="V37" s="40"/>
      <c r="W37" s="40"/>
      <c r="X37" s="40"/>
      <c r="Y37" s="40"/>
      <c r="Z37" s="40"/>
      <c r="AA37" s="40"/>
    </row>
    <row r="38" spans="1:34" s="393" customFormat="1" ht="15" customHeight="1">
      <c r="A38" s="419"/>
      <c r="B38" s="508"/>
      <c r="C38" s="446"/>
      <c r="D38" s="411"/>
      <c r="E38" s="412"/>
      <c r="F38" s="412"/>
      <c r="G38" s="447"/>
      <c r="H38" s="447"/>
      <c r="I38" s="412"/>
      <c r="J38" s="518"/>
      <c r="K38" s="518"/>
      <c r="L38" s="431"/>
      <c r="M38" s="427"/>
      <c r="N38" s="432"/>
      <c r="O38" s="418"/>
      <c r="P38" s="7"/>
      <c r="Q38" s="7"/>
      <c r="R38" s="343"/>
      <c r="S38" s="40"/>
      <c r="T38" s="40"/>
      <c r="U38" s="40"/>
      <c r="V38" s="40"/>
      <c r="W38" s="40"/>
      <c r="X38" s="40"/>
      <c r="Y38" s="40"/>
      <c r="Z38" s="40"/>
      <c r="AA38" s="40"/>
    </row>
    <row r="39" spans="1:34" s="393" customFormat="1" ht="15" customHeight="1">
      <c r="A39" s="419"/>
      <c r="B39" s="508"/>
      <c r="C39" s="446"/>
      <c r="D39" s="411"/>
      <c r="E39" s="412"/>
      <c r="F39" s="412"/>
      <c r="G39" s="447"/>
      <c r="H39" s="447"/>
      <c r="I39" s="412"/>
      <c r="J39" s="518"/>
      <c r="K39" s="518"/>
      <c r="L39" s="431"/>
      <c r="M39" s="427"/>
      <c r="N39" s="432"/>
      <c r="O39" s="418"/>
      <c r="P39" s="7"/>
      <c r="Q39" s="7"/>
      <c r="R39" s="343"/>
      <c r="S39" s="40"/>
      <c r="T39" s="40"/>
      <c r="U39" s="40"/>
      <c r="V39" s="40"/>
      <c r="W39" s="40"/>
      <c r="X39" s="40"/>
      <c r="Y39" s="40"/>
      <c r="Z39" s="40"/>
      <c r="AA39" s="40"/>
    </row>
    <row r="40" spans="1:34" s="393" customFormat="1" ht="15" customHeight="1">
      <c r="A40" s="419"/>
      <c r="B40" s="443"/>
      <c r="C40" s="446"/>
      <c r="D40" s="411"/>
      <c r="E40" s="412"/>
      <c r="F40" s="412"/>
      <c r="G40" s="447"/>
      <c r="H40" s="447"/>
      <c r="I40" s="412"/>
      <c r="J40" s="518"/>
      <c r="K40" s="518"/>
      <c r="L40" s="431"/>
      <c r="M40" s="427"/>
      <c r="N40" s="432"/>
      <c r="O40" s="418"/>
      <c r="P40" s="7"/>
      <c r="Q40" s="7"/>
      <c r="R40" s="343"/>
      <c r="S40" s="40"/>
      <c r="T40" s="40"/>
      <c r="U40" s="40"/>
      <c r="V40" s="40"/>
      <c r="W40" s="40"/>
      <c r="X40" s="40"/>
      <c r="Y40" s="40"/>
      <c r="Z40" s="40"/>
      <c r="AA40" s="40"/>
    </row>
    <row r="41" spans="1:34" s="393" customFormat="1" ht="15" customHeight="1">
      <c r="A41" s="419"/>
      <c r="B41" s="443"/>
      <c r="C41" s="446"/>
      <c r="D41" s="410"/>
      <c r="E41" s="412"/>
      <c r="F41" s="412"/>
      <c r="G41" s="447"/>
      <c r="H41" s="447"/>
      <c r="I41" s="412"/>
      <c r="J41" s="376"/>
      <c r="K41" s="376"/>
      <c r="L41" s="429"/>
      <c r="M41" s="427"/>
      <c r="N41" s="404"/>
      <c r="O41" s="418"/>
      <c r="P41" s="7"/>
      <c r="Q41" s="7"/>
      <c r="R41" s="343"/>
      <c r="S41" s="40"/>
      <c r="T41" s="40"/>
      <c r="U41" s="40"/>
      <c r="V41" s="40"/>
      <c r="W41" s="40"/>
      <c r="X41" s="40"/>
      <c r="Y41" s="40"/>
      <c r="Z41" s="40"/>
      <c r="AA41" s="40"/>
    </row>
    <row r="42" spans="1:34" ht="44.25" customHeight="1">
      <c r="A42" s="23" t="s">
        <v>603</v>
      </c>
      <c r="B42" s="39"/>
      <c r="C42" s="39"/>
      <c r="D42" s="40"/>
      <c r="E42" s="36"/>
      <c r="F42" s="36"/>
      <c r="G42" s="35"/>
      <c r="H42" s="35" t="s">
        <v>3632</v>
      </c>
      <c r="I42" s="36"/>
      <c r="J42" s="17"/>
      <c r="K42" s="79"/>
      <c r="L42" s="80"/>
      <c r="M42" s="79"/>
      <c r="N42" s="81"/>
      <c r="O42" s="79"/>
      <c r="P42" s="7"/>
      <c r="Q42" s="435"/>
      <c r="R42" s="448"/>
      <c r="S42" s="435"/>
      <c r="T42" s="435"/>
      <c r="U42" s="435"/>
      <c r="V42" s="435"/>
      <c r="W42" s="435"/>
      <c r="X42" s="435"/>
      <c r="Y42" s="435"/>
      <c r="Z42" s="40"/>
      <c r="AA42" s="40"/>
      <c r="AB42" s="40"/>
    </row>
    <row r="43" spans="1:34" s="6" customFormat="1">
      <c r="A43" s="29" t="s">
        <v>604</v>
      </c>
      <c r="B43" s="23"/>
      <c r="C43" s="23"/>
      <c r="D43" s="23"/>
      <c r="E43" s="5"/>
      <c r="F43" s="30" t="s">
        <v>605</v>
      </c>
      <c r="G43" s="41"/>
      <c r="H43" s="42"/>
      <c r="I43" s="82"/>
      <c r="J43" s="17"/>
      <c r="K43" s="83"/>
      <c r="L43" s="84"/>
      <c r="M43" s="85"/>
      <c r="N43" s="86"/>
      <c r="O43" s="87"/>
      <c r="P43" s="5"/>
      <c r="Q43" s="4"/>
      <c r="R43" s="12"/>
      <c r="Z43" s="9"/>
      <c r="AA43" s="9"/>
      <c r="AB43" s="9"/>
      <c r="AC43" s="9"/>
      <c r="AD43" s="9"/>
      <c r="AE43" s="9"/>
      <c r="AF43" s="9"/>
      <c r="AG43" s="9"/>
      <c r="AH43" s="9"/>
    </row>
    <row r="44" spans="1:34" s="9" customFormat="1" ht="14.25" customHeight="1">
      <c r="A44" s="29"/>
      <c r="B44" s="23"/>
      <c r="C44" s="23"/>
      <c r="D44" s="23"/>
      <c r="E44" s="32"/>
      <c r="F44" s="30" t="s">
        <v>607</v>
      </c>
      <c r="G44" s="41"/>
      <c r="H44" s="42"/>
      <c r="I44" s="82"/>
      <c r="J44" s="17"/>
      <c r="K44" s="83"/>
      <c r="L44" s="84"/>
      <c r="M44" s="85"/>
      <c r="N44" s="86"/>
      <c r="O44" s="87"/>
      <c r="P44" s="5"/>
      <c r="Q44" s="4"/>
      <c r="R44" s="12"/>
      <c r="S44" s="6"/>
      <c r="Y44" s="6"/>
      <c r="Z44" s="6"/>
    </row>
    <row r="45" spans="1:34" s="9" customFormat="1" ht="14.25" customHeight="1">
      <c r="A45" s="23"/>
      <c r="B45" s="23"/>
      <c r="C45" s="23"/>
      <c r="D45" s="23"/>
      <c r="E45" s="32"/>
      <c r="F45" s="17"/>
      <c r="G45" s="17"/>
      <c r="H45" s="31"/>
      <c r="I45" s="36"/>
      <c r="J45" s="71"/>
      <c r="K45" s="68"/>
      <c r="L45" s="69"/>
      <c r="M45" s="17"/>
      <c r="N45" s="72"/>
      <c r="O45" s="57"/>
      <c r="P45" s="8"/>
      <c r="Q45" s="4"/>
      <c r="R45" s="12"/>
      <c r="S45" s="6"/>
      <c r="Y45" s="6"/>
      <c r="Z45" s="6"/>
    </row>
    <row r="46" spans="1:34" s="9" customFormat="1" ht="15">
      <c r="A46" s="43" t="s">
        <v>614</v>
      </c>
      <c r="B46" s="43"/>
      <c r="C46" s="43"/>
      <c r="D46" s="43"/>
      <c r="E46" s="32"/>
      <c r="F46" s="17"/>
      <c r="G46" s="12"/>
      <c r="H46" s="17"/>
      <c r="I46" s="12"/>
      <c r="J46" s="88"/>
      <c r="K46" s="12"/>
      <c r="L46" s="12"/>
      <c r="M46" s="12"/>
      <c r="N46" s="12"/>
      <c r="O46" s="89"/>
      <c r="P46"/>
      <c r="Q46" s="4"/>
      <c r="R46" s="12"/>
      <c r="S46" s="6"/>
      <c r="Y46" s="6"/>
      <c r="Z46" s="6"/>
    </row>
    <row r="47" spans="1:34" s="9" customFormat="1" ht="38.25">
      <c r="A47" s="21" t="s">
        <v>16</v>
      </c>
      <c r="B47" s="21" t="s">
        <v>575</v>
      </c>
      <c r="C47" s="21"/>
      <c r="D47" s="22" t="s">
        <v>588</v>
      </c>
      <c r="E47" s="21" t="s">
        <v>589</v>
      </c>
      <c r="F47" s="21" t="s">
        <v>590</v>
      </c>
      <c r="G47" s="21" t="s">
        <v>609</v>
      </c>
      <c r="H47" s="21" t="s">
        <v>592</v>
      </c>
      <c r="I47" s="21" t="s">
        <v>593</v>
      </c>
      <c r="J47" s="20" t="s">
        <v>594</v>
      </c>
      <c r="K47" s="77" t="s">
        <v>615</v>
      </c>
      <c r="L47" s="63" t="s">
        <v>3630</v>
      </c>
      <c r="M47" s="77" t="s">
        <v>611</v>
      </c>
      <c r="N47" s="21" t="s">
        <v>612</v>
      </c>
      <c r="O47" s="20" t="s">
        <v>597</v>
      </c>
      <c r="P47" s="90" t="s">
        <v>598</v>
      </c>
      <c r="Q47" s="4"/>
      <c r="R47" s="17"/>
      <c r="S47" s="6"/>
      <c r="Y47" s="6"/>
      <c r="Z47" s="6"/>
    </row>
    <row r="48" spans="1:34" s="393" customFormat="1" ht="13.9" customHeight="1">
      <c r="A48" s="522">
        <v>1</v>
      </c>
      <c r="B48" s="519">
        <v>44196</v>
      </c>
      <c r="C48" s="481"/>
      <c r="D48" s="479" t="s">
        <v>3663</v>
      </c>
      <c r="E48" s="480" t="s">
        <v>600</v>
      </c>
      <c r="F48" s="474">
        <v>739</v>
      </c>
      <c r="G48" s="523">
        <v>725</v>
      </c>
      <c r="H48" s="474">
        <v>747</v>
      </c>
      <c r="I48" s="520" t="s">
        <v>3664</v>
      </c>
      <c r="J48" s="477" t="s">
        <v>3672</v>
      </c>
      <c r="K48" s="521">
        <f t="shared" ref="K48" si="24">H48-F48</f>
        <v>8</v>
      </c>
      <c r="L48" s="467">
        <f t="shared" ref="L48" si="25">(H48*N48)*0.035%</f>
        <v>261.45000000000005</v>
      </c>
      <c r="M48" s="482">
        <f t="shared" ref="M48" si="26">(K48*N48)-L48</f>
        <v>7738.55</v>
      </c>
      <c r="N48" s="477">
        <v>1000</v>
      </c>
      <c r="O48" s="478" t="s">
        <v>599</v>
      </c>
      <c r="P48" s="469">
        <v>43831</v>
      </c>
      <c r="Q48" s="387"/>
      <c r="R48" s="343" t="s">
        <v>3186</v>
      </c>
      <c r="S48" s="40"/>
      <c r="Y48" s="40"/>
      <c r="Z48" s="40"/>
    </row>
    <row r="49" spans="1:26" s="393" customFormat="1" ht="13.9" customHeight="1">
      <c r="A49" s="522">
        <v>2</v>
      </c>
      <c r="B49" s="519">
        <v>44196</v>
      </c>
      <c r="C49" s="481"/>
      <c r="D49" s="479" t="s">
        <v>3665</v>
      </c>
      <c r="E49" s="480" t="s">
        <v>600</v>
      </c>
      <c r="F49" s="474">
        <v>597.5</v>
      </c>
      <c r="G49" s="523">
        <v>588</v>
      </c>
      <c r="H49" s="474">
        <v>607.5</v>
      </c>
      <c r="I49" s="520" t="s">
        <v>3666</v>
      </c>
      <c r="J49" s="477" t="s">
        <v>3645</v>
      </c>
      <c r="K49" s="521">
        <f t="shared" ref="K49" si="27">H49-F49</f>
        <v>10</v>
      </c>
      <c r="L49" s="467">
        <f t="shared" ref="L49" si="28">(H49*N49)*0.035%</f>
        <v>287.04375000000005</v>
      </c>
      <c r="M49" s="482">
        <f t="shared" ref="M49" si="29">(K49*N49)-L49</f>
        <v>13212.956249999999</v>
      </c>
      <c r="N49" s="477">
        <v>1350</v>
      </c>
      <c r="O49" s="478" t="s">
        <v>599</v>
      </c>
      <c r="P49" s="469">
        <v>43831</v>
      </c>
      <c r="Q49" s="387"/>
      <c r="R49" s="343" t="s">
        <v>602</v>
      </c>
      <c r="S49" s="40"/>
      <c r="Y49" s="40"/>
      <c r="Z49" s="40"/>
    </row>
    <row r="50" spans="1:26" s="393" customFormat="1" ht="13.9" customHeight="1">
      <c r="A50" s="522">
        <v>3</v>
      </c>
      <c r="B50" s="519">
        <v>44196</v>
      </c>
      <c r="C50" s="481"/>
      <c r="D50" s="479" t="s">
        <v>3667</v>
      </c>
      <c r="E50" s="480" t="s">
        <v>600</v>
      </c>
      <c r="F50" s="474">
        <v>981</v>
      </c>
      <c r="G50" s="523">
        <v>966</v>
      </c>
      <c r="H50" s="474">
        <v>992</v>
      </c>
      <c r="I50" s="520">
        <v>1010</v>
      </c>
      <c r="J50" s="477" t="s">
        <v>3646</v>
      </c>
      <c r="K50" s="521">
        <f t="shared" ref="K50" si="30">H50-F50</f>
        <v>11</v>
      </c>
      <c r="L50" s="467">
        <f t="shared" ref="L50" si="31">(H50*N50)*0.035%</f>
        <v>295.12000000000006</v>
      </c>
      <c r="M50" s="482">
        <f t="shared" ref="M50" si="32">(K50*N50)-L50</f>
        <v>9054.8799999999992</v>
      </c>
      <c r="N50" s="477">
        <v>850</v>
      </c>
      <c r="O50" s="478" t="s">
        <v>599</v>
      </c>
      <c r="P50" s="469">
        <v>43831</v>
      </c>
      <c r="Q50" s="387"/>
      <c r="R50" s="343" t="s">
        <v>3186</v>
      </c>
      <c r="S50" s="40"/>
      <c r="Y50" s="40"/>
      <c r="Z50" s="40"/>
    </row>
    <row r="51" spans="1:26" s="393" customFormat="1" ht="13.9" customHeight="1">
      <c r="A51" s="525">
        <v>4</v>
      </c>
      <c r="B51" s="526">
        <v>44197</v>
      </c>
      <c r="C51" s="527"/>
      <c r="D51" s="528" t="s">
        <v>3660</v>
      </c>
      <c r="E51" s="529" t="s">
        <v>3627</v>
      </c>
      <c r="F51" s="530">
        <v>14035</v>
      </c>
      <c r="G51" s="530">
        <v>14160</v>
      </c>
      <c r="H51" s="530">
        <v>14160</v>
      </c>
      <c r="I51" s="531">
        <v>13800</v>
      </c>
      <c r="J51" s="531" t="s">
        <v>3678</v>
      </c>
      <c r="K51" s="532">
        <f>F51-H51</f>
        <v>-125</v>
      </c>
      <c r="L51" s="533">
        <f t="shared" ref="L51" si="33">(H51*N51)*0.035%</f>
        <v>371.70000000000005</v>
      </c>
      <c r="M51" s="534">
        <f t="shared" ref="M51" si="34">(K51*N51)-L51</f>
        <v>-9746.7000000000007</v>
      </c>
      <c r="N51" s="531">
        <v>75</v>
      </c>
      <c r="O51" s="535" t="s">
        <v>663</v>
      </c>
      <c r="P51" s="536">
        <v>43834</v>
      </c>
      <c r="Q51" s="387"/>
      <c r="R51" s="343" t="s">
        <v>602</v>
      </c>
      <c r="S51" s="40"/>
      <c r="Y51" s="40"/>
      <c r="Z51" s="40"/>
    </row>
    <row r="52" spans="1:26" s="393" customFormat="1" ht="13.9" customHeight="1">
      <c r="A52" s="522">
        <v>5</v>
      </c>
      <c r="B52" s="519">
        <v>44197</v>
      </c>
      <c r="C52" s="481"/>
      <c r="D52" s="479" t="s">
        <v>3659</v>
      </c>
      <c r="E52" s="480" t="s">
        <v>600</v>
      </c>
      <c r="F52" s="474">
        <v>575</v>
      </c>
      <c r="G52" s="523">
        <v>564</v>
      </c>
      <c r="H52" s="474">
        <v>584.5</v>
      </c>
      <c r="I52" s="520">
        <v>595</v>
      </c>
      <c r="J52" s="477" t="s">
        <v>3640</v>
      </c>
      <c r="K52" s="521">
        <f t="shared" ref="K52" si="35">H52-F52</f>
        <v>9.5</v>
      </c>
      <c r="L52" s="467">
        <f t="shared" ref="L52" si="36">(H52*N52)*0.035%</f>
        <v>245.49000000000004</v>
      </c>
      <c r="M52" s="482">
        <f t="shared" ref="M52" si="37">(K52*N52)-L52</f>
        <v>11154.51</v>
      </c>
      <c r="N52" s="477">
        <v>1200</v>
      </c>
      <c r="O52" s="478" t="s">
        <v>599</v>
      </c>
      <c r="P52" s="537">
        <v>43831</v>
      </c>
      <c r="Q52" s="387"/>
      <c r="R52" s="343" t="s">
        <v>3186</v>
      </c>
      <c r="S52" s="40"/>
      <c r="Y52" s="40"/>
      <c r="Z52" s="40"/>
    </row>
    <row r="53" spans="1:26" s="393" customFormat="1" ht="13.9" customHeight="1">
      <c r="A53" s="522">
        <v>6</v>
      </c>
      <c r="B53" s="519">
        <v>44197</v>
      </c>
      <c r="C53" s="481"/>
      <c r="D53" s="479" t="s">
        <v>3669</v>
      </c>
      <c r="E53" s="480" t="s">
        <v>600</v>
      </c>
      <c r="F53" s="474">
        <v>2397.5</v>
      </c>
      <c r="G53" s="523">
        <v>2345</v>
      </c>
      <c r="H53" s="474">
        <v>2423.5</v>
      </c>
      <c r="I53" s="520" t="s">
        <v>3670</v>
      </c>
      <c r="J53" s="477" t="s">
        <v>3677</v>
      </c>
      <c r="K53" s="521">
        <f t="shared" ref="K53:K55" si="38">H53-F53</f>
        <v>26</v>
      </c>
      <c r="L53" s="467">
        <f t="shared" ref="L53:L54" si="39">(H53*N53)*0.035%</f>
        <v>254.46750000000003</v>
      </c>
      <c r="M53" s="482">
        <f t="shared" ref="M53:M54" si="40">(K53*N53)-L53</f>
        <v>7545.5325000000003</v>
      </c>
      <c r="N53" s="477">
        <v>300</v>
      </c>
      <c r="O53" s="478" t="s">
        <v>599</v>
      </c>
      <c r="P53" s="469">
        <v>43834</v>
      </c>
      <c r="Q53" s="387"/>
      <c r="R53" s="343" t="s">
        <v>602</v>
      </c>
      <c r="S53" s="40"/>
      <c r="Y53" s="40"/>
      <c r="Z53" s="40"/>
    </row>
    <row r="54" spans="1:26" s="393" customFormat="1" ht="13.9" customHeight="1">
      <c r="A54" s="522">
        <v>7</v>
      </c>
      <c r="B54" s="519">
        <v>44200</v>
      </c>
      <c r="C54" s="481"/>
      <c r="D54" s="479" t="s">
        <v>3679</v>
      </c>
      <c r="E54" s="480" t="s">
        <v>600</v>
      </c>
      <c r="F54" s="474">
        <v>466.5</v>
      </c>
      <c r="G54" s="523">
        <v>460</v>
      </c>
      <c r="H54" s="474">
        <v>470.5</v>
      </c>
      <c r="I54" s="520">
        <v>480</v>
      </c>
      <c r="J54" s="477" t="s">
        <v>3684</v>
      </c>
      <c r="K54" s="521">
        <f t="shared" ref="K54" si="41">H54-F54</f>
        <v>4</v>
      </c>
      <c r="L54" s="467">
        <f t="shared" si="39"/>
        <v>362.28500000000003</v>
      </c>
      <c r="M54" s="482">
        <f t="shared" si="40"/>
        <v>8437.7150000000001</v>
      </c>
      <c r="N54" s="477">
        <v>2200</v>
      </c>
      <c r="O54" s="478" t="s">
        <v>599</v>
      </c>
      <c r="P54" s="537">
        <v>43834</v>
      </c>
      <c r="Q54" s="387"/>
      <c r="R54" s="343" t="s">
        <v>3186</v>
      </c>
      <c r="S54" s="40"/>
      <c r="Y54" s="40"/>
      <c r="Z54" s="40"/>
    </row>
    <row r="55" spans="1:26" s="393" customFormat="1" ht="13.9" customHeight="1">
      <c r="A55" s="522">
        <v>8</v>
      </c>
      <c r="B55" s="519">
        <v>44200</v>
      </c>
      <c r="C55" s="481"/>
      <c r="D55" s="479" t="s">
        <v>3680</v>
      </c>
      <c r="E55" s="480" t="s">
        <v>600</v>
      </c>
      <c r="F55" s="474">
        <v>593.5</v>
      </c>
      <c r="G55" s="523">
        <v>583</v>
      </c>
      <c r="H55" s="474">
        <v>601.5</v>
      </c>
      <c r="I55" s="520">
        <v>615</v>
      </c>
      <c r="J55" s="477" t="s">
        <v>3640</v>
      </c>
      <c r="K55" s="521">
        <f t="shared" si="38"/>
        <v>8</v>
      </c>
      <c r="L55" s="467">
        <f t="shared" ref="L55" si="42">(H55*N55)*0.035%</f>
        <v>252.63000000000002</v>
      </c>
      <c r="M55" s="482">
        <f t="shared" ref="M55" si="43">(K55*N55)-L55</f>
        <v>9347.3700000000008</v>
      </c>
      <c r="N55" s="477">
        <v>1200</v>
      </c>
      <c r="O55" s="478" t="s">
        <v>599</v>
      </c>
      <c r="P55" s="537">
        <v>43834</v>
      </c>
      <c r="Q55" s="387"/>
      <c r="R55" s="343" t="s">
        <v>3186</v>
      </c>
      <c r="S55" s="40"/>
      <c r="Y55" s="40"/>
      <c r="Z55" s="40"/>
    </row>
    <row r="56" spans="1:26" s="393" customFormat="1" ht="13.9" customHeight="1">
      <c r="A56" s="522">
        <v>9</v>
      </c>
      <c r="B56" s="519">
        <v>44200</v>
      </c>
      <c r="C56" s="481"/>
      <c r="D56" s="479" t="s">
        <v>3682</v>
      </c>
      <c r="E56" s="480" t="s">
        <v>600</v>
      </c>
      <c r="F56" s="474">
        <v>904</v>
      </c>
      <c r="G56" s="523">
        <v>885</v>
      </c>
      <c r="H56" s="474">
        <v>917.5</v>
      </c>
      <c r="I56" s="520">
        <v>930</v>
      </c>
      <c r="J56" s="477" t="s">
        <v>3683</v>
      </c>
      <c r="K56" s="521">
        <f t="shared" ref="K56:K57" si="44">H56-F56</f>
        <v>13.5</v>
      </c>
      <c r="L56" s="467">
        <f t="shared" ref="L56:L57" si="45">(H56*N56)*0.035%</f>
        <v>240.84375000000003</v>
      </c>
      <c r="M56" s="482">
        <f t="shared" ref="M56:M57" si="46">(K56*N56)-L56</f>
        <v>9884.15625</v>
      </c>
      <c r="N56" s="477">
        <v>750</v>
      </c>
      <c r="O56" s="478" t="s">
        <v>599</v>
      </c>
      <c r="P56" s="537">
        <v>43834</v>
      </c>
      <c r="Q56" s="387"/>
      <c r="R56" s="343" t="s">
        <v>3186</v>
      </c>
      <c r="S56" s="40"/>
      <c r="Y56" s="40"/>
      <c r="Z56" s="40"/>
    </row>
    <row r="57" spans="1:26" s="393" customFormat="1" ht="13.9" customHeight="1">
      <c r="A57" s="525">
        <v>10</v>
      </c>
      <c r="B57" s="526">
        <v>44200</v>
      </c>
      <c r="C57" s="527"/>
      <c r="D57" s="528" t="s">
        <v>3685</v>
      </c>
      <c r="E57" s="529" t="s">
        <v>600</v>
      </c>
      <c r="F57" s="530">
        <v>544.5</v>
      </c>
      <c r="G57" s="530">
        <v>534</v>
      </c>
      <c r="H57" s="530">
        <v>534</v>
      </c>
      <c r="I57" s="531">
        <v>565</v>
      </c>
      <c r="J57" s="531" t="s">
        <v>3706</v>
      </c>
      <c r="K57" s="532">
        <f t="shared" si="44"/>
        <v>-10.5</v>
      </c>
      <c r="L57" s="533">
        <f t="shared" si="45"/>
        <v>224.28000000000003</v>
      </c>
      <c r="M57" s="534">
        <f t="shared" si="46"/>
        <v>-12824.28</v>
      </c>
      <c r="N57" s="531">
        <v>1200</v>
      </c>
      <c r="O57" s="535" t="s">
        <v>663</v>
      </c>
      <c r="P57" s="536">
        <v>43836</v>
      </c>
      <c r="Q57" s="387"/>
      <c r="R57" s="343" t="s">
        <v>602</v>
      </c>
      <c r="S57" s="40"/>
      <c r="Y57" s="40"/>
      <c r="Z57" s="40"/>
    </row>
    <row r="58" spans="1:26" s="393" customFormat="1" ht="13.9" customHeight="1">
      <c r="A58" s="525">
        <v>11</v>
      </c>
      <c r="B58" s="526">
        <v>44201</v>
      </c>
      <c r="C58" s="527"/>
      <c r="D58" s="528" t="s">
        <v>3660</v>
      </c>
      <c r="E58" s="529" t="s">
        <v>3627</v>
      </c>
      <c r="F58" s="530">
        <v>14115</v>
      </c>
      <c r="G58" s="530">
        <v>14220</v>
      </c>
      <c r="H58" s="530">
        <v>14195</v>
      </c>
      <c r="I58" s="531">
        <v>13800</v>
      </c>
      <c r="J58" s="531" t="s">
        <v>3691</v>
      </c>
      <c r="K58" s="532">
        <f>F58-H58</f>
        <v>-80</v>
      </c>
      <c r="L58" s="533">
        <f t="shared" ref="L58:L60" si="47">(H58*N58)*0.035%</f>
        <v>372.61875000000003</v>
      </c>
      <c r="M58" s="534">
        <f t="shared" ref="M58:M60" si="48">(K58*N58)-L58</f>
        <v>-6372.6187499999996</v>
      </c>
      <c r="N58" s="531">
        <v>75</v>
      </c>
      <c r="O58" s="535" t="s">
        <v>663</v>
      </c>
      <c r="P58" s="545">
        <v>43835</v>
      </c>
      <c r="Q58" s="387"/>
      <c r="R58" s="343" t="s">
        <v>602</v>
      </c>
      <c r="S58" s="40"/>
      <c r="Y58" s="40"/>
      <c r="Z58" s="40"/>
    </row>
    <row r="59" spans="1:26" s="393" customFormat="1" ht="13.9" customHeight="1">
      <c r="A59" s="522">
        <v>12</v>
      </c>
      <c r="B59" s="519">
        <v>44201</v>
      </c>
      <c r="C59" s="481"/>
      <c r="D59" s="479" t="s">
        <v>3679</v>
      </c>
      <c r="E59" s="480" t="s">
        <v>600</v>
      </c>
      <c r="F59" s="474">
        <v>464.5</v>
      </c>
      <c r="G59" s="523">
        <v>458</v>
      </c>
      <c r="H59" s="474">
        <v>468.5</v>
      </c>
      <c r="I59" s="520">
        <v>480</v>
      </c>
      <c r="J59" s="477" t="s">
        <v>3684</v>
      </c>
      <c r="K59" s="521">
        <f t="shared" ref="K59:K60" si="49">H59-F59</f>
        <v>4</v>
      </c>
      <c r="L59" s="467">
        <f t="shared" si="47"/>
        <v>360.74500000000006</v>
      </c>
      <c r="M59" s="482">
        <f t="shared" si="48"/>
        <v>8439.2549999999992</v>
      </c>
      <c r="N59" s="477">
        <v>2200</v>
      </c>
      <c r="O59" s="478" t="s">
        <v>599</v>
      </c>
      <c r="P59" s="537">
        <v>43835</v>
      </c>
      <c r="Q59" s="387"/>
      <c r="R59" s="343" t="s">
        <v>3186</v>
      </c>
      <c r="S59" s="40"/>
      <c r="Y59" s="40"/>
      <c r="Z59" s="40"/>
    </row>
    <row r="60" spans="1:26" s="393" customFormat="1" ht="13.9" customHeight="1">
      <c r="A60" s="522">
        <v>13</v>
      </c>
      <c r="B60" s="519">
        <v>44201</v>
      </c>
      <c r="C60" s="481"/>
      <c r="D60" s="479" t="s">
        <v>3682</v>
      </c>
      <c r="E60" s="480" t="s">
        <v>600</v>
      </c>
      <c r="F60" s="474">
        <v>906</v>
      </c>
      <c r="G60" s="523">
        <v>888</v>
      </c>
      <c r="H60" s="474">
        <v>916</v>
      </c>
      <c r="I60" s="520" t="s">
        <v>3694</v>
      </c>
      <c r="J60" s="477" t="s">
        <v>3645</v>
      </c>
      <c r="K60" s="521">
        <f t="shared" si="49"/>
        <v>10</v>
      </c>
      <c r="L60" s="467">
        <f t="shared" si="47"/>
        <v>240.45000000000005</v>
      </c>
      <c r="M60" s="482">
        <f t="shared" si="48"/>
        <v>7259.55</v>
      </c>
      <c r="N60" s="477">
        <v>750</v>
      </c>
      <c r="O60" s="478" t="s">
        <v>599</v>
      </c>
      <c r="P60" s="469">
        <v>43836</v>
      </c>
      <c r="Q60" s="387"/>
      <c r="R60" s="343" t="s">
        <v>3186</v>
      </c>
      <c r="S60" s="40"/>
      <c r="Y60" s="40"/>
      <c r="Z60" s="40"/>
    </row>
    <row r="61" spans="1:26" s="393" customFormat="1" ht="13.9" customHeight="1">
      <c r="A61" s="522">
        <v>14</v>
      </c>
      <c r="B61" s="519">
        <v>44201</v>
      </c>
      <c r="C61" s="481"/>
      <c r="D61" s="479" t="s">
        <v>3695</v>
      </c>
      <c r="E61" s="480" t="s">
        <v>600</v>
      </c>
      <c r="F61" s="474">
        <v>508.5</v>
      </c>
      <c r="G61" s="523">
        <v>500</v>
      </c>
      <c r="H61" s="474">
        <v>515.5</v>
      </c>
      <c r="I61" s="520">
        <v>525</v>
      </c>
      <c r="J61" s="477" t="s">
        <v>3676</v>
      </c>
      <c r="K61" s="521">
        <f t="shared" ref="K61:K62" si="50">H61-F61</f>
        <v>7</v>
      </c>
      <c r="L61" s="467">
        <f t="shared" ref="L61:L62" si="51">(H61*N61)*0.035%</f>
        <v>270.63750000000005</v>
      </c>
      <c r="M61" s="482">
        <f t="shared" ref="M61:M62" si="52">(K61*N61)-L61</f>
        <v>10229.362499999999</v>
      </c>
      <c r="N61" s="477">
        <v>1500</v>
      </c>
      <c r="O61" s="478" t="s">
        <v>599</v>
      </c>
      <c r="P61" s="469">
        <v>43836</v>
      </c>
      <c r="Q61" s="387"/>
      <c r="R61" s="343" t="s">
        <v>602</v>
      </c>
      <c r="S61" s="40"/>
      <c r="Y61" s="40"/>
      <c r="Z61" s="40"/>
    </row>
    <row r="62" spans="1:26" s="393" customFormat="1" ht="13.9" customHeight="1">
      <c r="A62" s="525">
        <v>15</v>
      </c>
      <c r="B62" s="526">
        <v>44202</v>
      </c>
      <c r="C62" s="527"/>
      <c r="D62" s="528" t="s">
        <v>3663</v>
      </c>
      <c r="E62" s="529" t="s">
        <v>600</v>
      </c>
      <c r="F62" s="530">
        <v>753.5</v>
      </c>
      <c r="G62" s="530">
        <v>743</v>
      </c>
      <c r="H62" s="530">
        <v>741</v>
      </c>
      <c r="I62" s="531">
        <v>773</v>
      </c>
      <c r="J62" s="531" t="s">
        <v>3717</v>
      </c>
      <c r="K62" s="532">
        <f t="shared" si="50"/>
        <v>-12.5</v>
      </c>
      <c r="L62" s="533">
        <f t="shared" si="51"/>
        <v>259.35000000000002</v>
      </c>
      <c r="M62" s="534">
        <f t="shared" si="52"/>
        <v>-12759.35</v>
      </c>
      <c r="N62" s="531">
        <v>1000</v>
      </c>
      <c r="O62" s="535" t="s">
        <v>663</v>
      </c>
      <c r="P62" s="536">
        <v>43837</v>
      </c>
      <c r="Q62" s="387"/>
      <c r="R62" s="343" t="s">
        <v>3186</v>
      </c>
      <c r="S62" s="40"/>
      <c r="Y62" s="40"/>
      <c r="Z62" s="40"/>
    </row>
    <row r="63" spans="1:26" s="393" customFormat="1" ht="13.9" customHeight="1">
      <c r="A63" s="525">
        <v>16</v>
      </c>
      <c r="B63" s="526">
        <v>44202</v>
      </c>
      <c r="C63" s="527"/>
      <c r="D63" s="528" t="s">
        <v>3679</v>
      </c>
      <c r="E63" s="529" t="s">
        <v>600</v>
      </c>
      <c r="F63" s="530">
        <v>462.5</v>
      </c>
      <c r="G63" s="530">
        <v>456</v>
      </c>
      <c r="H63" s="530">
        <v>456</v>
      </c>
      <c r="I63" s="531">
        <v>475</v>
      </c>
      <c r="J63" s="531" t="s">
        <v>3707</v>
      </c>
      <c r="K63" s="532">
        <f t="shared" ref="K63:K64" si="53">H63-F63</f>
        <v>-6.5</v>
      </c>
      <c r="L63" s="533">
        <f t="shared" ref="L63:L65" si="54">(H63*N63)*0.035%</f>
        <v>351.12000000000006</v>
      </c>
      <c r="M63" s="534">
        <f t="shared" ref="M63:M65" si="55">(K63*N63)-L63</f>
        <v>-14651.12</v>
      </c>
      <c r="N63" s="531">
        <v>2200</v>
      </c>
      <c r="O63" s="535" t="s">
        <v>663</v>
      </c>
      <c r="P63" s="545">
        <v>43836</v>
      </c>
      <c r="Q63" s="387"/>
      <c r="R63" s="343" t="s">
        <v>3186</v>
      </c>
      <c r="S63" s="40"/>
      <c r="Y63" s="40"/>
      <c r="Z63" s="40"/>
    </row>
    <row r="64" spans="1:26" s="393" customFormat="1" ht="13.9" customHeight="1">
      <c r="A64" s="522">
        <v>17</v>
      </c>
      <c r="B64" s="519">
        <v>44202</v>
      </c>
      <c r="C64" s="481"/>
      <c r="D64" s="479" t="s">
        <v>3708</v>
      </c>
      <c r="E64" s="480" t="s">
        <v>600</v>
      </c>
      <c r="F64" s="474">
        <v>1600.5</v>
      </c>
      <c r="G64" s="523">
        <v>1583</v>
      </c>
      <c r="H64" s="474">
        <v>1613.5</v>
      </c>
      <c r="I64" s="520">
        <v>1640</v>
      </c>
      <c r="J64" s="477" t="s">
        <v>3718</v>
      </c>
      <c r="K64" s="521">
        <f t="shared" si="53"/>
        <v>13</v>
      </c>
      <c r="L64" s="467">
        <f t="shared" si="54"/>
        <v>395.30750000000006</v>
      </c>
      <c r="M64" s="482">
        <f t="shared" si="55"/>
        <v>8704.6924999999992</v>
      </c>
      <c r="N64" s="477">
        <v>700</v>
      </c>
      <c r="O64" s="478" t="s">
        <v>599</v>
      </c>
      <c r="P64" s="469">
        <v>43837</v>
      </c>
      <c r="Q64" s="387"/>
      <c r="R64" s="343" t="s">
        <v>3186</v>
      </c>
      <c r="S64" s="40"/>
      <c r="Y64" s="40"/>
      <c r="Z64" s="40"/>
    </row>
    <row r="65" spans="1:34" s="393" customFormat="1" ht="13.9" customHeight="1">
      <c r="A65" s="522">
        <v>18</v>
      </c>
      <c r="B65" s="519">
        <v>44203</v>
      </c>
      <c r="C65" s="481"/>
      <c r="D65" s="479" t="s">
        <v>3724</v>
      </c>
      <c r="E65" s="480" t="s">
        <v>3627</v>
      </c>
      <c r="F65" s="474">
        <v>14255</v>
      </c>
      <c r="G65" s="523">
        <v>14370</v>
      </c>
      <c r="H65" s="474">
        <v>14195</v>
      </c>
      <c r="I65" s="520">
        <v>14000</v>
      </c>
      <c r="J65" s="477" t="s">
        <v>3147</v>
      </c>
      <c r="K65" s="521">
        <f>F65-H65</f>
        <v>60</v>
      </c>
      <c r="L65" s="467">
        <f t="shared" si="54"/>
        <v>372.61875000000003</v>
      </c>
      <c r="M65" s="482">
        <f t="shared" si="55"/>
        <v>4127.3812500000004</v>
      </c>
      <c r="N65" s="477">
        <v>75</v>
      </c>
      <c r="O65" s="478" t="s">
        <v>599</v>
      </c>
      <c r="P65" s="537">
        <v>43837</v>
      </c>
      <c r="Q65" s="387"/>
      <c r="R65" s="343" t="s">
        <v>602</v>
      </c>
      <c r="S65" s="40"/>
      <c r="Y65" s="40"/>
      <c r="Z65" s="40"/>
    </row>
    <row r="66" spans="1:34" s="393" customFormat="1" ht="13.9" customHeight="1">
      <c r="A66" s="507">
        <v>19</v>
      </c>
      <c r="B66" s="508">
        <v>44203</v>
      </c>
      <c r="C66" s="444"/>
      <c r="D66" s="437" t="s">
        <v>3669</v>
      </c>
      <c r="E66" s="438" t="s">
        <v>600</v>
      </c>
      <c r="F66" s="412" t="s">
        <v>3725</v>
      </c>
      <c r="G66" s="412">
        <v>2345</v>
      </c>
      <c r="H66" s="412"/>
      <c r="I66" s="376">
        <v>2450</v>
      </c>
      <c r="J66" s="509" t="s">
        <v>601</v>
      </c>
      <c r="K66" s="513"/>
      <c r="L66" s="514"/>
      <c r="M66" s="510"/>
      <c r="N66" s="509"/>
      <c r="O66" s="511"/>
      <c r="P66" s="512"/>
      <c r="Q66" s="387"/>
      <c r="R66" s="343" t="s">
        <v>602</v>
      </c>
      <c r="S66" s="40"/>
      <c r="Y66" s="40"/>
      <c r="Z66" s="40"/>
    </row>
    <row r="67" spans="1:34" s="393" customFormat="1" ht="13.9" customHeight="1">
      <c r="A67" s="507"/>
      <c r="B67" s="508"/>
      <c r="C67" s="444"/>
      <c r="D67" s="437"/>
      <c r="E67" s="438"/>
      <c r="F67" s="412"/>
      <c r="G67" s="412"/>
      <c r="H67" s="412"/>
      <c r="I67" s="376"/>
      <c r="J67" s="509"/>
      <c r="K67" s="513"/>
      <c r="L67" s="514"/>
      <c r="M67" s="510"/>
      <c r="N67" s="509"/>
      <c r="O67" s="511"/>
      <c r="P67" s="512"/>
      <c r="Q67" s="387"/>
      <c r="R67" s="343"/>
      <c r="S67" s="40"/>
      <c r="Y67" s="40"/>
      <c r="Z67" s="40"/>
    </row>
    <row r="68" spans="1:34" s="393" customFormat="1" ht="13.9" customHeight="1">
      <c r="A68" s="507"/>
      <c r="B68" s="508"/>
      <c r="C68" s="444"/>
      <c r="D68" s="437"/>
      <c r="E68" s="438"/>
      <c r="F68" s="412"/>
      <c r="G68" s="412"/>
      <c r="H68" s="412"/>
      <c r="I68" s="376"/>
      <c r="J68" s="509"/>
      <c r="K68" s="513"/>
      <c r="L68" s="514"/>
      <c r="M68" s="510"/>
      <c r="N68" s="509"/>
      <c r="O68" s="511"/>
      <c r="P68" s="512"/>
      <c r="Q68" s="387"/>
      <c r="R68" s="343"/>
      <c r="S68" s="40"/>
      <c r="Y68" s="40"/>
      <c r="Z68" s="40"/>
    </row>
    <row r="69" spans="1:34" s="393" customFormat="1" ht="13.9" customHeight="1">
      <c r="A69" s="507"/>
      <c r="B69" s="508"/>
      <c r="C69" s="444"/>
      <c r="D69" s="437"/>
      <c r="E69" s="438"/>
      <c r="F69" s="412"/>
      <c r="G69" s="412"/>
      <c r="H69" s="412"/>
      <c r="I69" s="376"/>
      <c r="J69" s="509"/>
      <c r="K69" s="513"/>
      <c r="L69" s="514"/>
      <c r="M69" s="510"/>
      <c r="N69" s="509"/>
      <c r="O69" s="511"/>
      <c r="P69" s="512"/>
      <c r="Q69" s="387"/>
      <c r="R69" s="343"/>
      <c r="S69" s="40"/>
      <c r="Y69" s="40"/>
      <c r="Z69" s="40"/>
    </row>
    <row r="70" spans="1:34" s="393" customFormat="1" ht="13.9" customHeight="1">
      <c r="A70" s="445"/>
      <c r="B70" s="443"/>
      <c r="C70" s="444"/>
      <c r="D70" s="437"/>
      <c r="E70" s="438"/>
      <c r="F70" s="412"/>
      <c r="G70" s="412"/>
      <c r="H70" s="412"/>
      <c r="I70" s="376"/>
      <c r="J70" s="376"/>
      <c r="K70" s="376"/>
      <c r="L70" s="376"/>
      <c r="M70" s="376"/>
      <c r="N70" s="376"/>
      <c r="O70" s="376"/>
      <c r="P70" s="376"/>
      <c r="Q70" s="387"/>
      <c r="R70" s="343"/>
      <c r="S70" s="40"/>
      <c r="Y70" s="40"/>
      <c r="Z70" s="40"/>
    </row>
    <row r="71" spans="1:34" s="393" customFormat="1" ht="13.9" customHeight="1">
      <c r="A71" s="455"/>
      <c r="B71" s="449"/>
      <c r="C71" s="456"/>
      <c r="D71" s="457"/>
      <c r="E71" s="377"/>
      <c r="F71" s="424"/>
      <c r="G71" s="424"/>
      <c r="H71" s="424"/>
      <c r="I71" s="420"/>
      <c r="J71" s="420"/>
      <c r="K71" s="420"/>
      <c r="L71" s="420"/>
      <c r="M71" s="420"/>
      <c r="N71" s="420"/>
      <c r="O71" s="420"/>
      <c r="P71" s="420"/>
      <c r="Q71" s="387"/>
      <c r="R71" s="343"/>
      <c r="S71" s="40"/>
      <c r="Y71" s="40"/>
      <c r="Z71" s="40"/>
    </row>
    <row r="72" spans="1:34" s="6" customFormat="1">
      <c r="A72" s="44"/>
      <c r="B72" s="45"/>
      <c r="C72" s="46"/>
      <c r="D72" s="47"/>
      <c r="E72" s="48"/>
      <c r="F72" s="49"/>
      <c r="G72" s="49"/>
      <c r="H72" s="49"/>
      <c r="I72" s="49"/>
      <c r="J72" s="17"/>
      <c r="K72" s="91"/>
      <c r="L72" s="91"/>
      <c r="M72" s="17"/>
      <c r="N72" s="16"/>
      <c r="O72" s="92"/>
      <c r="P72" s="5"/>
      <c r="Q72" s="4"/>
      <c r="R72" s="17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6" customFormat="1" ht="15">
      <c r="A73" s="50" t="s">
        <v>616</v>
      </c>
      <c r="B73" s="50"/>
      <c r="C73" s="50"/>
      <c r="D73" s="50"/>
      <c r="E73" s="51"/>
      <c r="F73" s="49"/>
      <c r="G73" s="49"/>
      <c r="H73" s="49"/>
      <c r="I73" s="49"/>
      <c r="J73" s="53"/>
      <c r="K73" s="12"/>
      <c r="L73" s="12"/>
      <c r="M73" s="12"/>
      <c r="N73" s="11"/>
      <c r="O73" s="53"/>
      <c r="P73" s="5"/>
      <c r="Q73" s="4"/>
      <c r="R73" s="17"/>
      <c r="Z73" s="9"/>
      <c r="AA73" s="9"/>
      <c r="AB73" s="9"/>
      <c r="AC73" s="9"/>
      <c r="AD73" s="9"/>
      <c r="AE73" s="9"/>
      <c r="AF73" s="9"/>
      <c r="AG73" s="9"/>
      <c r="AH73" s="9"/>
    </row>
    <row r="74" spans="1:34" s="6" customFormat="1" ht="38.25">
      <c r="A74" s="21" t="s">
        <v>16</v>
      </c>
      <c r="B74" s="21" t="s">
        <v>575</v>
      </c>
      <c r="C74" s="21"/>
      <c r="D74" s="22" t="s">
        <v>588</v>
      </c>
      <c r="E74" s="21" t="s">
        <v>589</v>
      </c>
      <c r="F74" s="21" t="s">
        <v>590</v>
      </c>
      <c r="G74" s="52" t="s">
        <v>609</v>
      </c>
      <c r="H74" s="21" t="s">
        <v>592</v>
      </c>
      <c r="I74" s="21" t="s">
        <v>593</v>
      </c>
      <c r="J74" s="20" t="s">
        <v>594</v>
      </c>
      <c r="K74" s="20" t="s">
        <v>617</v>
      </c>
      <c r="L74" s="63" t="s">
        <v>3630</v>
      </c>
      <c r="M74" s="77" t="s">
        <v>611</v>
      </c>
      <c r="N74" s="21" t="s">
        <v>612</v>
      </c>
      <c r="O74" s="21" t="s">
        <v>597</v>
      </c>
      <c r="P74" s="22" t="s">
        <v>598</v>
      </c>
      <c r="Q74" s="4"/>
      <c r="R74" s="17"/>
      <c r="Z74" s="9"/>
      <c r="AA74" s="9"/>
      <c r="AB74" s="9"/>
      <c r="AC74" s="9"/>
      <c r="AD74" s="9"/>
      <c r="AE74" s="9"/>
      <c r="AF74" s="9"/>
      <c r="AG74" s="9"/>
      <c r="AH74" s="9"/>
    </row>
    <row r="75" spans="1:34" s="40" customFormat="1" ht="14.25">
      <c r="A75" s="522">
        <v>1</v>
      </c>
      <c r="B75" s="471">
        <v>44201</v>
      </c>
      <c r="C75" s="481"/>
      <c r="D75" s="479" t="s">
        <v>3697</v>
      </c>
      <c r="E75" s="480" t="s">
        <v>600</v>
      </c>
      <c r="F75" s="474">
        <v>74</v>
      </c>
      <c r="G75" s="474">
        <v>30</v>
      </c>
      <c r="H75" s="474">
        <v>89</v>
      </c>
      <c r="I75" s="477">
        <v>140</v>
      </c>
      <c r="J75" s="477" t="s">
        <v>3698</v>
      </c>
      <c r="K75" s="477">
        <f>H75-F75</f>
        <v>15</v>
      </c>
      <c r="L75" s="547">
        <v>100</v>
      </c>
      <c r="M75" s="477">
        <f>(K75*N75)-L75</f>
        <v>1025</v>
      </c>
      <c r="N75" s="477">
        <v>75</v>
      </c>
      <c r="O75" s="478" t="s">
        <v>599</v>
      </c>
      <c r="P75" s="537">
        <v>43835</v>
      </c>
      <c r="Q75" s="387"/>
      <c r="R75" s="343" t="s">
        <v>3186</v>
      </c>
      <c r="Z75" s="393"/>
      <c r="AA75" s="393"/>
      <c r="AB75" s="393"/>
      <c r="AC75" s="393"/>
      <c r="AD75" s="393"/>
      <c r="AE75" s="393"/>
      <c r="AF75" s="393"/>
      <c r="AG75" s="393"/>
      <c r="AH75" s="393"/>
    </row>
    <row r="76" spans="1:34" s="40" customFormat="1" ht="14.25">
      <c r="A76" s="525">
        <v>2</v>
      </c>
      <c r="B76" s="526">
        <v>44201</v>
      </c>
      <c r="C76" s="527"/>
      <c r="D76" s="528" t="s">
        <v>3697</v>
      </c>
      <c r="E76" s="529" t="s">
        <v>600</v>
      </c>
      <c r="F76" s="530">
        <v>61</v>
      </c>
      <c r="G76" s="530">
        <v>30</v>
      </c>
      <c r="H76" s="530">
        <v>30</v>
      </c>
      <c r="I76" s="531">
        <v>120</v>
      </c>
      <c r="J76" s="531" t="s">
        <v>3704</v>
      </c>
      <c r="K76" s="531">
        <f>H76-F76</f>
        <v>-31</v>
      </c>
      <c r="L76" s="548">
        <v>100</v>
      </c>
      <c r="M76" s="534">
        <f>(K76*N76)-L76</f>
        <v>-2425</v>
      </c>
      <c r="N76" s="531">
        <v>75</v>
      </c>
      <c r="O76" s="535" t="s">
        <v>663</v>
      </c>
      <c r="P76" s="545">
        <v>43836</v>
      </c>
      <c r="Q76" s="387"/>
      <c r="R76" s="343" t="s">
        <v>3186</v>
      </c>
      <c r="Z76" s="393"/>
      <c r="AA76" s="393"/>
      <c r="AB76" s="393"/>
      <c r="AC76" s="393"/>
      <c r="AD76" s="393"/>
      <c r="AE76" s="393"/>
      <c r="AF76" s="393"/>
      <c r="AG76" s="393"/>
      <c r="AH76" s="393"/>
    </row>
    <row r="77" spans="1:34" s="40" customFormat="1" ht="14.25">
      <c r="A77" s="445">
        <v>3</v>
      </c>
      <c r="B77" s="443">
        <v>44203</v>
      </c>
      <c r="C77" s="444"/>
      <c r="D77" s="437" t="s">
        <v>3719</v>
      </c>
      <c r="E77" s="438" t="s">
        <v>600</v>
      </c>
      <c r="F77" s="412" t="s">
        <v>3720</v>
      </c>
      <c r="G77" s="412">
        <v>35</v>
      </c>
      <c r="H77" s="412"/>
      <c r="I77" s="376" t="s">
        <v>3721</v>
      </c>
      <c r="J77" s="376" t="s">
        <v>601</v>
      </c>
      <c r="K77" s="376"/>
      <c r="L77" s="429"/>
      <c r="M77" s="549"/>
      <c r="N77" s="376"/>
      <c r="O77" s="404"/>
      <c r="P77" s="418"/>
      <c r="Q77" s="387"/>
      <c r="R77" s="343" t="s">
        <v>3186</v>
      </c>
      <c r="Z77" s="393"/>
      <c r="AA77" s="393"/>
      <c r="AB77" s="393"/>
      <c r="AC77" s="393"/>
      <c r="AD77" s="393"/>
      <c r="AE77" s="393"/>
      <c r="AF77" s="393"/>
      <c r="AG77" s="393"/>
      <c r="AH77" s="393"/>
    </row>
    <row r="78" spans="1:34" s="40" customFormat="1" ht="14.25">
      <c r="A78" s="550">
        <v>4</v>
      </c>
      <c r="B78" s="471">
        <v>44203</v>
      </c>
      <c r="C78" s="481"/>
      <c r="D78" s="479" t="s">
        <v>3722</v>
      </c>
      <c r="E78" s="480" t="s">
        <v>600</v>
      </c>
      <c r="F78" s="474">
        <v>17</v>
      </c>
      <c r="G78" s="474"/>
      <c r="H78" s="474">
        <v>33.5</v>
      </c>
      <c r="I78" s="477">
        <v>50</v>
      </c>
      <c r="J78" s="477" t="s">
        <v>3723</v>
      </c>
      <c r="K78" s="477">
        <f>H78-F78</f>
        <v>16.5</v>
      </c>
      <c r="L78" s="547">
        <v>100</v>
      </c>
      <c r="M78" s="477">
        <f>(K78*N78)-L78</f>
        <v>1137.5</v>
      </c>
      <c r="N78" s="477">
        <v>75</v>
      </c>
      <c r="O78" s="478" t="s">
        <v>599</v>
      </c>
      <c r="P78" s="537">
        <v>43837</v>
      </c>
      <c r="Q78" s="387"/>
      <c r="R78" s="343" t="s">
        <v>3186</v>
      </c>
      <c r="Z78" s="393"/>
      <c r="AA78" s="393"/>
      <c r="AB78" s="393"/>
      <c r="AC78" s="393"/>
      <c r="AD78" s="393"/>
      <c r="AE78" s="393"/>
      <c r="AF78" s="393"/>
      <c r="AG78" s="393"/>
      <c r="AH78" s="393"/>
    </row>
    <row r="79" spans="1:34" s="40" customFormat="1" ht="14.25">
      <c r="A79" s="445"/>
      <c r="B79" s="443"/>
      <c r="C79" s="444"/>
      <c r="D79" s="437"/>
      <c r="E79" s="438"/>
      <c r="F79" s="412"/>
      <c r="G79" s="412"/>
      <c r="H79" s="412"/>
      <c r="I79" s="376"/>
      <c r="J79" s="376"/>
      <c r="K79" s="376"/>
      <c r="L79" s="429"/>
      <c r="M79" s="549"/>
      <c r="N79" s="376"/>
      <c r="O79" s="404"/>
      <c r="P79" s="418"/>
      <c r="Q79" s="387"/>
      <c r="R79" s="343"/>
      <c r="Z79" s="393"/>
      <c r="AA79" s="393"/>
      <c r="AB79" s="393"/>
      <c r="AC79" s="393"/>
      <c r="AD79" s="393"/>
      <c r="AE79" s="393"/>
      <c r="AF79" s="393"/>
      <c r="AG79" s="393"/>
      <c r="AH79" s="393"/>
    </row>
    <row r="80" spans="1:34" s="40" customFormat="1" ht="14.25">
      <c r="A80" s="36"/>
      <c r="B80" s="422"/>
      <c r="C80" s="422"/>
      <c r="D80" s="423"/>
      <c r="E80" s="424"/>
      <c r="F80" s="424"/>
      <c r="G80" s="425"/>
      <c r="H80" s="425"/>
      <c r="I80" s="424"/>
      <c r="J80" s="420"/>
      <c r="K80" s="420"/>
      <c r="L80" s="420"/>
      <c r="M80" s="420"/>
      <c r="N80" s="420"/>
      <c r="O80" s="420"/>
      <c r="P80" s="420"/>
      <c r="Q80" s="387"/>
      <c r="R80" s="343"/>
      <c r="Z80" s="393"/>
      <c r="AA80" s="393"/>
      <c r="AB80" s="393"/>
      <c r="AC80" s="393"/>
      <c r="AD80" s="393"/>
      <c r="AE80" s="393"/>
      <c r="AF80" s="393"/>
      <c r="AG80" s="393"/>
      <c r="AH80" s="393"/>
    </row>
    <row r="81" spans="1:34" s="40" customFormat="1" ht="14.25">
      <c r="A81" s="36"/>
      <c r="B81" s="422"/>
      <c r="C81" s="422"/>
      <c r="D81" s="423"/>
      <c r="E81" s="424"/>
      <c r="F81" s="424"/>
      <c r="G81" s="425"/>
      <c r="H81" s="425"/>
      <c r="I81" s="424"/>
      <c r="J81" s="420"/>
      <c r="K81" s="420"/>
      <c r="L81" s="420"/>
      <c r="M81" s="420"/>
      <c r="N81" s="420"/>
      <c r="O81" s="420"/>
      <c r="P81" s="420"/>
      <c r="Q81" s="387"/>
      <c r="R81" s="343"/>
      <c r="Z81" s="393"/>
      <c r="AA81" s="393"/>
      <c r="AB81" s="393"/>
      <c r="AC81" s="393"/>
      <c r="AD81" s="393"/>
      <c r="AE81" s="393"/>
      <c r="AF81" s="393"/>
      <c r="AG81" s="393"/>
      <c r="AH81" s="393"/>
    </row>
    <row r="82" spans="1:34" s="40" customFormat="1" ht="14.25">
      <c r="A82" s="36"/>
      <c r="B82" s="422"/>
      <c r="C82" s="422"/>
      <c r="D82" s="423"/>
      <c r="E82" s="424"/>
      <c r="F82" s="424"/>
      <c r="G82" s="425"/>
      <c r="H82" s="425"/>
      <c r="I82" s="424"/>
      <c r="J82" s="420"/>
      <c r="K82" s="420"/>
      <c r="L82" s="420"/>
      <c r="M82" s="420"/>
      <c r="N82" s="420"/>
      <c r="O82" s="426"/>
      <c r="P82" s="420"/>
      <c r="Q82" s="387"/>
      <c r="R82" s="343"/>
      <c r="Z82" s="393"/>
      <c r="AA82" s="393"/>
      <c r="AB82" s="393"/>
      <c r="AC82" s="393"/>
      <c r="AD82" s="393"/>
      <c r="AE82" s="393"/>
      <c r="AF82" s="393"/>
      <c r="AG82" s="393"/>
      <c r="AH82" s="393"/>
    </row>
    <row r="83" spans="1:34" s="40" customFormat="1" ht="14.25">
      <c r="A83" s="377"/>
      <c r="B83" s="378"/>
      <c r="C83" s="378"/>
      <c r="D83" s="379"/>
      <c r="E83" s="377"/>
      <c r="F83" s="394"/>
      <c r="G83" s="377"/>
      <c r="H83" s="377"/>
      <c r="I83" s="377"/>
      <c r="J83" s="378"/>
      <c r="K83" s="395"/>
      <c r="L83" s="377"/>
      <c r="M83" s="377"/>
      <c r="N83" s="377"/>
      <c r="O83" s="396"/>
      <c r="P83" s="387"/>
      <c r="Q83" s="387"/>
      <c r="R83" s="343"/>
      <c r="Z83" s="393"/>
      <c r="AA83" s="393"/>
      <c r="AB83" s="393"/>
      <c r="AC83" s="393"/>
      <c r="AD83" s="393"/>
      <c r="AE83" s="393"/>
      <c r="AF83" s="393"/>
      <c r="AG83" s="393"/>
      <c r="AH83" s="393"/>
    </row>
    <row r="84" spans="1:34" ht="15">
      <c r="A84" s="99" t="s">
        <v>618</v>
      </c>
      <c r="B84" s="100"/>
      <c r="C84" s="100"/>
      <c r="D84" s="101"/>
      <c r="E84" s="34"/>
      <c r="F84" s="32"/>
      <c r="G84" s="32"/>
      <c r="H84" s="73"/>
      <c r="I84" s="119"/>
      <c r="J84" s="120"/>
      <c r="K84" s="17"/>
      <c r="L84" s="17"/>
      <c r="M84" s="17"/>
      <c r="N84" s="11"/>
      <c r="O84" s="53"/>
      <c r="Q84" s="95"/>
      <c r="R84" s="17"/>
      <c r="S84" s="16"/>
      <c r="T84" s="16"/>
      <c r="U84" s="16"/>
      <c r="V84" s="16"/>
      <c r="W84" s="16"/>
      <c r="X84" s="16"/>
      <c r="Y84" s="16"/>
      <c r="Z84" s="16"/>
    </row>
    <row r="85" spans="1:34" ht="38.25">
      <c r="A85" s="20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21" t="s">
        <v>591</v>
      </c>
      <c r="H85" s="21" t="s">
        <v>592</v>
      </c>
      <c r="I85" s="21" t="s">
        <v>593</v>
      </c>
      <c r="J85" s="20" t="s">
        <v>594</v>
      </c>
      <c r="K85" s="62" t="s">
        <v>610</v>
      </c>
      <c r="L85" s="417" t="s">
        <v>3630</v>
      </c>
      <c r="M85" s="63" t="s">
        <v>3629</v>
      </c>
      <c r="N85" s="21" t="s">
        <v>597</v>
      </c>
      <c r="O85" s="78" t="s">
        <v>598</v>
      </c>
      <c r="P85" s="97"/>
      <c r="Q85" s="11"/>
      <c r="R85" s="17"/>
      <c r="S85" s="16"/>
      <c r="T85" s="16"/>
      <c r="U85" s="16"/>
      <c r="V85" s="16"/>
      <c r="W85" s="16"/>
      <c r="X85" s="16"/>
      <c r="Y85" s="16"/>
      <c r="Z85" s="16"/>
    </row>
    <row r="86" spans="1:34" s="393" customFormat="1" ht="14.25">
      <c r="A86" s="382">
        <v>1</v>
      </c>
      <c r="B86" s="397">
        <v>44203</v>
      </c>
      <c r="C86" s="398"/>
      <c r="D86" s="409" t="s">
        <v>515</v>
      </c>
      <c r="E86" s="402" t="s">
        <v>600</v>
      </c>
      <c r="F86" s="412" t="s">
        <v>3715</v>
      </c>
      <c r="G86" s="407">
        <v>385</v>
      </c>
      <c r="H86" s="412"/>
      <c r="I86" s="399" t="s">
        <v>3716</v>
      </c>
      <c r="J86" s="439" t="s">
        <v>601</v>
      </c>
      <c r="K86" s="439"/>
      <c r="L86" s="440"/>
      <c r="M86" s="427"/>
      <c r="N86" s="403"/>
      <c r="O86" s="434"/>
      <c r="P86" s="98"/>
      <c r="Q86" s="441"/>
      <c r="R86" s="490"/>
      <c r="S86" s="435"/>
      <c r="T86" s="435"/>
      <c r="U86" s="435"/>
      <c r="V86" s="435"/>
      <c r="W86" s="435"/>
      <c r="X86" s="435"/>
      <c r="Y86" s="435"/>
      <c r="Z86" s="435"/>
    </row>
    <row r="87" spans="1:34" s="393" customFormat="1" ht="14.25">
      <c r="A87" s="382"/>
      <c r="B87" s="397"/>
      <c r="C87" s="398"/>
      <c r="D87" s="409"/>
      <c r="E87" s="402"/>
      <c r="F87" s="412"/>
      <c r="G87" s="407"/>
      <c r="H87" s="412"/>
      <c r="I87" s="399"/>
      <c r="J87" s="439"/>
      <c r="K87" s="439"/>
      <c r="L87" s="440"/>
      <c r="M87" s="427"/>
      <c r="N87" s="403"/>
      <c r="O87" s="434"/>
      <c r="P87" s="98"/>
      <c r="Q87" s="441"/>
      <c r="R87" s="490"/>
      <c r="S87" s="435"/>
      <c r="T87" s="435"/>
      <c r="U87" s="435"/>
      <c r="V87" s="435"/>
      <c r="W87" s="435"/>
      <c r="X87" s="435"/>
      <c r="Y87" s="435"/>
      <c r="Z87" s="435"/>
    </row>
    <row r="88" spans="1:34" s="8" customFormat="1">
      <c r="A88" s="388"/>
      <c r="B88" s="389"/>
      <c r="C88" s="390"/>
      <c r="D88" s="391"/>
      <c r="E88" s="421"/>
      <c r="F88" s="421"/>
      <c r="G88" s="488"/>
      <c r="H88" s="488"/>
      <c r="I88" s="421"/>
      <c r="J88" s="489"/>
      <c r="K88" s="484"/>
      <c r="L88" s="485"/>
      <c r="M88" s="486"/>
      <c r="N88" s="487"/>
      <c r="O88" s="392"/>
      <c r="P88" s="123"/>
      <c r="Q88"/>
      <c r="R88" s="94"/>
      <c r="T88" s="57"/>
      <c r="U88" s="57"/>
      <c r="V88" s="57"/>
      <c r="W88" s="57"/>
      <c r="X88" s="57"/>
      <c r="Y88" s="57"/>
      <c r="Z88" s="57"/>
    </row>
    <row r="89" spans="1:34">
      <c r="A89" s="23" t="s">
        <v>603</v>
      </c>
      <c r="B89" s="23"/>
      <c r="C89" s="23"/>
      <c r="D89" s="23"/>
      <c r="E89" s="5"/>
      <c r="F89" s="30" t="s">
        <v>605</v>
      </c>
      <c r="G89" s="82"/>
      <c r="H89" s="82"/>
      <c r="I89" s="38"/>
      <c r="J89" s="85"/>
      <c r="K89" s="83"/>
      <c r="L89" s="84"/>
      <c r="M89" s="85"/>
      <c r="N89" s="86"/>
      <c r="O89" s="124"/>
      <c r="P89" s="11"/>
      <c r="Q89" s="16"/>
      <c r="R89" s="96"/>
      <c r="S89" s="16"/>
      <c r="T89" s="16"/>
      <c r="U89" s="16"/>
      <c r="V89" s="16"/>
      <c r="W89" s="16"/>
      <c r="X89" s="16"/>
      <c r="Y89" s="16"/>
    </row>
    <row r="90" spans="1:34">
      <c r="A90" s="29" t="s">
        <v>604</v>
      </c>
      <c r="B90" s="23"/>
      <c r="C90" s="23"/>
      <c r="D90" s="23"/>
      <c r="E90" s="32"/>
      <c r="F90" s="30" t="s">
        <v>607</v>
      </c>
      <c r="G90" s="12"/>
      <c r="H90" s="12"/>
      <c r="I90" s="12"/>
      <c r="J90" s="53"/>
      <c r="K90" s="12"/>
      <c r="L90" s="12"/>
      <c r="M90" s="12"/>
      <c r="N90" s="11"/>
      <c r="O90" s="53"/>
      <c r="Q90" s="7"/>
      <c r="R90" s="17"/>
      <c r="S90" s="16"/>
      <c r="T90" s="16"/>
      <c r="U90" s="16"/>
      <c r="V90" s="16"/>
      <c r="W90" s="16"/>
      <c r="X90" s="16"/>
      <c r="Y90" s="16"/>
      <c r="Z90" s="16"/>
    </row>
    <row r="91" spans="1:34">
      <c r="A91" s="29"/>
      <c r="B91" s="23"/>
      <c r="C91" s="23"/>
      <c r="D91" s="23"/>
      <c r="E91" s="32"/>
      <c r="F91" s="30"/>
      <c r="G91" s="12"/>
      <c r="H91" s="12"/>
      <c r="I91" s="12"/>
      <c r="J91" s="53"/>
      <c r="K91" s="12"/>
      <c r="L91" s="12"/>
      <c r="M91" s="12"/>
      <c r="N91" s="11"/>
      <c r="O91" s="53"/>
      <c r="Q91" s="7"/>
      <c r="R91" s="82"/>
      <c r="S91" s="16"/>
      <c r="T91" s="16"/>
      <c r="U91" s="16"/>
      <c r="V91" s="16"/>
      <c r="W91" s="16"/>
      <c r="X91" s="16"/>
      <c r="Y91" s="16"/>
      <c r="Z91" s="16"/>
    </row>
    <row r="92" spans="1:34" ht="15">
      <c r="A92" s="11"/>
      <c r="B92" s="33" t="s">
        <v>3634</v>
      </c>
      <c r="C92" s="33"/>
      <c r="D92" s="33"/>
      <c r="E92" s="33"/>
      <c r="F92" s="34"/>
      <c r="G92" s="32"/>
      <c r="H92" s="32"/>
      <c r="I92" s="73"/>
      <c r="J92" s="74"/>
      <c r="K92" s="75"/>
      <c r="L92" s="416"/>
      <c r="M92" s="12"/>
      <c r="N92" s="11"/>
      <c r="O92" s="53"/>
      <c r="Q92" s="7"/>
      <c r="R92" s="82"/>
      <c r="S92" s="16"/>
      <c r="T92" s="16"/>
      <c r="U92" s="16"/>
      <c r="V92" s="16"/>
      <c r="W92" s="16"/>
      <c r="X92" s="16"/>
      <c r="Y92" s="16"/>
      <c r="Z92" s="16"/>
    </row>
    <row r="93" spans="1:34" ht="38.25">
      <c r="A93" s="20" t="s">
        <v>16</v>
      </c>
      <c r="B93" s="21" t="s">
        <v>575</v>
      </c>
      <c r="C93" s="21"/>
      <c r="D93" s="22" t="s">
        <v>588</v>
      </c>
      <c r="E93" s="21" t="s">
        <v>589</v>
      </c>
      <c r="F93" s="21" t="s">
        <v>590</v>
      </c>
      <c r="G93" s="21" t="s">
        <v>609</v>
      </c>
      <c r="H93" s="21" t="s">
        <v>592</v>
      </c>
      <c r="I93" s="21" t="s">
        <v>593</v>
      </c>
      <c r="J93" s="76" t="s">
        <v>594</v>
      </c>
      <c r="K93" s="62" t="s">
        <v>610</v>
      </c>
      <c r="L93" s="77" t="s">
        <v>611</v>
      </c>
      <c r="M93" s="21" t="s">
        <v>612</v>
      </c>
      <c r="N93" s="417" t="s">
        <v>3630</v>
      </c>
      <c r="O93" s="63" t="s">
        <v>3629</v>
      </c>
      <c r="P93" s="21" t="s">
        <v>597</v>
      </c>
      <c r="Q93" s="78" t="s">
        <v>598</v>
      </c>
      <c r="R93" s="82"/>
      <c r="S93" s="16"/>
      <c r="T93" s="16"/>
      <c r="U93" s="16"/>
      <c r="V93" s="16"/>
      <c r="W93" s="16"/>
      <c r="X93" s="16"/>
      <c r="Y93" s="16"/>
      <c r="Z93" s="16"/>
    </row>
    <row r="94" spans="1:34" ht="14.25">
      <c r="A94" s="382"/>
      <c r="B94" s="397"/>
      <c r="C94" s="401"/>
      <c r="D94" s="409"/>
      <c r="E94" s="402"/>
      <c r="F94" s="428"/>
      <c r="G94" s="407"/>
      <c r="H94" s="402"/>
      <c r="I94" s="399"/>
      <c r="J94" s="439"/>
      <c r="K94" s="439"/>
      <c r="L94" s="440"/>
      <c r="M94" s="438"/>
      <c r="N94" s="440"/>
      <c r="O94" s="427"/>
      <c r="P94" s="403"/>
      <c r="Q94" s="418"/>
      <c r="R94" s="436"/>
      <c r="S94" s="426"/>
      <c r="T94" s="16"/>
      <c r="U94" s="435"/>
      <c r="V94" s="435"/>
      <c r="W94" s="435"/>
      <c r="X94" s="435"/>
      <c r="Y94" s="435"/>
      <c r="Z94" s="435"/>
      <c r="AA94" s="393"/>
      <c r="AB94" s="393"/>
      <c r="AC94" s="393"/>
    </row>
    <row r="95" spans="1:34" ht="14.25">
      <c r="A95" s="382"/>
      <c r="B95" s="397"/>
      <c r="C95" s="401"/>
      <c r="D95" s="409"/>
      <c r="E95" s="402"/>
      <c r="F95" s="428"/>
      <c r="G95" s="407"/>
      <c r="H95" s="402"/>
      <c r="I95" s="399"/>
      <c r="J95" s="439"/>
      <c r="K95" s="439"/>
      <c r="L95" s="440"/>
      <c r="M95" s="438"/>
      <c r="N95" s="440"/>
      <c r="O95" s="427"/>
      <c r="P95" s="403"/>
      <c r="Q95" s="418"/>
      <c r="R95" s="436"/>
      <c r="S95" s="426"/>
      <c r="T95" s="16"/>
      <c r="U95" s="435"/>
      <c r="V95" s="435"/>
      <c r="W95" s="435"/>
      <c r="X95" s="435"/>
      <c r="Y95" s="435"/>
      <c r="Z95" s="435"/>
      <c r="AA95" s="393"/>
      <c r="AB95" s="393"/>
      <c r="AC95" s="393"/>
    </row>
    <row r="96" spans="1:34" s="393" customFormat="1" ht="14.25">
      <c r="A96" s="382"/>
      <c r="B96" s="397"/>
      <c r="C96" s="401"/>
      <c r="D96" s="409"/>
      <c r="E96" s="402"/>
      <c r="F96" s="428"/>
      <c r="G96" s="407"/>
      <c r="H96" s="402"/>
      <c r="I96" s="399"/>
      <c r="J96" s="439"/>
      <c r="K96" s="439"/>
      <c r="L96" s="440"/>
      <c r="M96" s="438"/>
      <c r="N96" s="440"/>
      <c r="O96" s="427"/>
      <c r="P96" s="403"/>
      <c r="Q96" s="418"/>
      <c r="R96" s="433"/>
      <c r="S96" s="435"/>
      <c r="T96" s="435"/>
      <c r="U96" s="435"/>
      <c r="V96" s="435"/>
      <c r="W96" s="435"/>
      <c r="X96" s="435"/>
      <c r="Y96" s="435"/>
      <c r="Z96" s="435"/>
    </row>
    <row r="97" spans="1:26" s="393" customFormat="1" ht="14.25">
      <c r="A97" s="382"/>
      <c r="B97" s="397"/>
      <c r="C97" s="401"/>
      <c r="D97" s="409"/>
      <c r="E97" s="402"/>
      <c r="F97" s="439"/>
      <c r="G97" s="412"/>
      <c r="H97" s="402"/>
      <c r="I97" s="399"/>
      <c r="J97" s="439"/>
      <c r="K97" s="439"/>
      <c r="L97" s="440"/>
      <c r="M97" s="438"/>
      <c r="N97" s="440"/>
      <c r="O97" s="427"/>
      <c r="P97" s="403"/>
      <c r="Q97" s="418"/>
      <c r="R97" s="433"/>
      <c r="S97" s="435"/>
      <c r="T97" s="435"/>
      <c r="U97" s="435"/>
      <c r="V97" s="435"/>
      <c r="W97" s="435"/>
      <c r="X97" s="435"/>
      <c r="Y97" s="435"/>
      <c r="Z97" s="435"/>
    </row>
    <row r="98" spans="1:26" s="393" customFormat="1" ht="14.25">
      <c r="A98" s="382"/>
      <c r="B98" s="397"/>
      <c r="C98" s="401"/>
      <c r="D98" s="409"/>
      <c r="E98" s="402"/>
      <c r="F98" s="439"/>
      <c r="G98" s="412"/>
      <c r="H98" s="402"/>
      <c r="I98" s="399"/>
      <c r="J98" s="439"/>
      <c r="K98" s="439"/>
      <c r="L98" s="440"/>
      <c r="M98" s="438"/>
      <c r="N98" s="440"/>
      <c r="O98" s="427"/>
      <c r="P98" s="403"/>
      <c r="Q98" s="418"/>
      <c r="R98" s="433"/>
      <c r="S98" s="435"/>
      <c r="T98" s="435"/>
      <c r="U98" s="435"/>
      <c r="V98" s="435"/>
      <c r="W98" s="435"/>
      <c r="X98" s="435"/>
      <c r="Y98" s="435"/>
      <c r="Z98" s="435"/>
    </row>
    <row r="99" spans="1:26" s="393" customFormat="1" ht="14.25">
      <c r="A99" s="382"/>
      <c r="B99" s="397"/>
      <c r="C99" s="401"/>
      <c r="D99" s="409"/>
      <c r="E99" s="402"/>
      <c r="F99" s="428"/>
      <c r="G99" s="407"/>
      <c r="H99" s="402"/>
      <c r="I99" s="399"/>
      <c r="J99" s="439"/>
      <c r="K99" s="430"/>
      <c r="L99" s="440"/>
      <c r="M99" s="438"/>
      <c r="N99" s="440"/>
      <c r="O99" s="427"/>
      <c r="P99" s="432"/>
      <c r="Q99" s="418"/>
      <c r="R99" s="433"/>
      <c r="S99" s="435"/>
      <c r="T99" s="435"/>
      <c r="U99" s="435"/>
      <c r="V99" s="435"/>
      <c r="W99" s="435"/>
      <c r="X99" s="435"/>
      <c r="Y99" s="435"/>
      <c r="Z99" s="435"/>
    </row>
    <row r="100" spans="1:26" s="393" customFormat="1" ht="14.25">
      <c r="A100" s="382"/>
      <c r="B100" s="397"/>
      <c r="C100" s="401"/>
      <c r="D100" s="409"/>
      <c r="E100" s="402"/>
      <c r="F100" s="428"/>
      <c r="G100" s="407"/>
      <c r="H100" s="402"/>
      <c r="I100" s="399"/>
      <c r="J100" s="430"/>
      <c r="K100" s="430"/>
      <c r="L100" s="430"/>
      <c r="M100" s="430"/>
      <c r="N100" s="431"/>
      <c r="O100" s="442"/>
      <c r="P100" s="432"/>
      <c r="Q100" s="418"/>
      <c r="R100" s="433"/>
      <c r="S100" s="435"/>
      <c r="T100" s="435"/>
      <c r="U100" s="435"/>
      <c r="V100" s="435"/>
      <c r="W100" s="435"/>
      <c r="X100" s="435"/>
      <c r="Y100" s="435"/>
      <c r="Z100" s="435"/>
    </row>
    <row r="101" spans="1:26" s="393" customFormat="1" ht="14.25">
      <c r="A101" s="382"/>
      <c r="B101" s="397"/>
      <c r="C101" s="401"/>
      <c r="D101" s="409"/>
      <c r="E101" s="402"/>
      <c r="F101" s="439"/>
      <c r="G101" s="412"/>
      <c r="H101" s="402"/>
      <c r="I101" s="399"/>
      <c r="J101" s="439"/>
      <c r="K101" s="439"/>
      <c r="L101" s="440"/>
      <c r="M101" s="438"/>
      <c r="N101" s="440"/>
      <c r="O101" s="427"/>
      <c r="P101" s="403"/>
      <c r="Q101" s="418"/>
      <c r="R101" s="436"/>
      <c r="S101" s="426"/>
      <c r="T101" s="435"/>
      <c r="U101" s="435"/>
      <c r="V101" s="435"/>
      <c r="W101" s="435"/>
      <c r="X101" s="435"/>
      <c r="Y101" s="435"/>
      <c r="Z101" s="435"/>
    </row>
    <row r="102" spans="1:26" s="393" customFormat="1" ht="14.25">
      <c r="A102" s="382"/>
      <c r="B102" s="397"/>
      <c r="C102" s="401"/>
      <c r="D102" s="409"/>
      <c r="E102" s="402"/>
      <c r="F102" s="428"/>
      <c r="G102" s="407"/>
      <c r="H102" s="402"/>
      <c r="I102" s="399"/>
      <c r="J102" s="376"/>
      <c r="K102" s="376"/>
      <c r="L102" s="376"/>
      <c r="M102" s="376"/>
      <c r="N102" s="429"/>
      <c r="O102" s="427"/>
      <c r="P102" s="404"/>
      <c r="Q102" s="418"/>
      <c r="R102" s="436"/>
      <c r="S102" s="426"/>
      <c r="T102" s="435"/>
      <c r="U102" s="435"/>
      <c r="V102" s="435"/>
      <c r="W102" s="435"/>
      <c r="X102" s="435"/>
      <c r="Y102" s="435"/>
      <c r="Z102" s="435"/>
    </row>
    <row r="103" spans="1:26">
      <c r="A103" s="29"/>
      <c r="B103" s="23"/>
      <c r="C103" s="23"/>
      <c r="D103" s="23"/>
      <c r="E103" s="32"/>
      <c r="F103" s="30"/>
      <c r="G103" s="12"/>
      <c r="H103" s="12"/>
      <c r="I103" s="12"/>
      <c r="J103" s="53"/>
      <c r="K103" s="12"/>
      <c r="L103" s="12"/>
      <c r="M103" s="12"/>
      <c r="N103" s="11"/>
      <c r="O103" s="53"/>
      <c r="P103" s="7"/>
      <c r="Q103" s="11"/>
      <c r="R103" s="141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9"/>
      <c r="B104" s="23"/>
      <c r="C104" s="23"/>
      <c r="D104" s="23"/>
      <c r="E104" s="32"/>
      <c r="F104" s="30"/>
      <c r="G104" s="41"/>
      <c r="H104" s="42"/>
      <c r="I104" s="82"/>
      <c r="J104" s="17"/>
      <c r="K104" s="83"/>
      <c r="L104" s="84"/>
      <c r="M104" s="85"/>
      <c r="N104" s="86"/>
      <c r="O104" s="87"/>
      <c r="P104" s="11"/>
      <c r="Q104" s="16"/>
      <c r="R104" s="141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37"/>
      <c r="B105" s="45"/>
      <c r="C105" s="102"/>
      <c r="D105" s="6"/>
      <c r="E105" s="38"/>
      <c r="F105" s="82"/>
      <c r="G105" s="41"/>
      <c r="H105" s="42"/>
      <c r="I105" s="82"/>
      <c r="J105" s="17"/>
      <c r="K105" s="83"/>
      <c r="L105" s="84"/>
      <c r="M105" s="85"/>
      <c r="N105" s="86"/>
      <c r="O105" s="87"/>
      <c r="P105" s="11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 ht="15">
      <c r="A106" s="5"/>
      <c r="B106" s="103" t="s">
        <v>619</v>
      </c>
      <c r="C106" s="103"/>
      <c r="D106" s="103"/>
      <c r="E106" s="103"/>
      <c r="F106" s="17"/>
      <c r="G106" s="17"/>
      <c r="H106" s="104"/>
      <c r="I106" s="17"/>
      <c r="J106" s="74"/>
      <c r="K106" s="75"/>
      <c r="L106" s="17"/>
      <c r="M106" s="17"/>
      <c r="N106" s="16"/>
      <c r="O106" s="98"/>
      <c r="P106" s="11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 ht="38.25">
      <c r="A107" s="20" t="s">
        <v>16</v>
      </c>
      <c r="B107" s="21" t="s">
        <v>575</v>
      </c>
      <c r="C107" s="21"/>
      <c r="D107" s="22" t="s">
        <v>588</v>
      </c>
      <c r="E107" s="21" t="s">
        <v>589</v>
      </c>
      <c r="F107" s="21" t="s">
        <v>590</v>
      </c>
      <c r="G107" s="21" t="s">
        <v>620</v>
      </c>
      <c r="H107" s="21" t="s">
        <v>621</v>
      </c>
      <c r="I107" s="21" t="s">
        <v>593</v>
      </c>
      <c r="J107" s="61" t="s">
        <v>594</v>
      </c>
      <c r="K107" s="21" t="s">
        <v>595</v>
      </c>
      <c r="L107" s="21" t="s">
        <v>596</v>
      </c>
      <c r="M107" s="21" t="s">
        <v>597</v>
      </c>
      <c r="N107" s="22" t="s">
        <v>598</v>
      </c>
      <c r="O107" s="98"/>
      <c r="P107" s="11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2">
        <v>1</v>
      </c>
      <c r="B108" s="105">
        <v>41579</v>
      </c>
      <c r="C108" s="105"/>
      <c r="D108" s="106" t="s">
        <v>622</v>
      </c>
      <c r="E108" s="107" t="s">
        <v>623</v>
      </c>
      <c r="F108" s="108">
        <v>82</v>
      </c>
      <c r="G108" s="107" t="s">
        <v>624</v>
      </c>
      <c r="H108" s="107">
        <v>100</v>
      </c>
      <c r="I108" s="125">
        <v>100</v>
      </c>
      <c r="J108" s="126" t="s">
        <v>625</v>
      </c>
      <c r="K108" s="127">
        <f t="shared" ref="K108:K139" si="56">H108-F108</f>
        <v>18</v>
      </c>
      <c r="L108" s="128">
        <f t="shared" ref="L108:L139" si="57">K108/F108</f>
        <v>0.21951219512195122</v>
      </c>
      <c r="M108" s="129" t="s">
        <v>599</v>
      </c>
      <c r="N108" s="130">
        <v>42657</v>
      </c>
      <c r="O108" s="53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2">
        <v>2</v>
      </c>
      <c r="B109" s="105">
        <v>41794</v>
      </c>
      <c r="C109" s="105"/>
      <c r="D109" s="106" t="s">
        <v>626</v>
      </c>
      <c r="E109" s="107" t="s">
        <v>600</v>
      </c>
      <c r="F109" s="108">
        <v>257</v>
      </c>
      <c r="G109" s="107" t="s">
        <v>624</v>
      </c>
      <c r="H109" s="107">
        <v>300</v>
      </c>
      <c r="I109" s="125">
        <v>300</v>
      </c>
      <c r="J109" s="126" t="s">
        <v>625</v>
      </c>
      <c r="K109" s="127">
        <f t="shared" si="56"/>
        <v>43</v>
      </c>
      <c r="L109" s="128">
        <f t="shared" si="57"/>
        <v>0.16731517509727625</v>
      </c>
      <c r="M109" s="129" t="s">
        <v>599</v>
      </c>
      <c r="N109" s="130">
        <v>41822</v>
      </c>
      <c r="O109" s="53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2">
        <v>3</v>
      </c>
      <c r="B110" s="105">
        <v>41828</v>
      </c>
      <c r="C110" s="105"/>
      <c r="D110" s="106" t="s">
        <v>627</v>
      </c>
      <c r="E110" s="107" t="s">
        <v>600</v>
      </c>
      <c r="F110" s="108">
        <v>393</v>
      </c>
      <c r="G110" s="107" t="s">
        <v>624</v>
      </c>
      <c r="H110" s="107">
        <v>468</v>
      </c>
      <c r="I110" s="125">
        <v>468</v>
      </c>
      <c r="J110" s="126" t="s">
        <v>625</v>
      </c>
      <c r="K110" s="127">
        <f t="shared" si="56"/>
        <v>75</v>
      </c>
      <c r="L110" s="128">
        <f t="shared" si="57"/>
        <v>0.19083969465648856</v>
      </c>
      <c r="M110" s="129" t="s">
        <v>599</v>
      </c>
      <c r="N110" s="130">
        <v>41863</v>
      </c>
      <c r="O110" s="53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2">
        <v>4</v>
      </c>
      <c r="B111" s="105">
        <v>41857</v>
      </c>
      <c r="C111" s="105"/>
      <c r="D111" s="106" t="s">
        <v>628</v>
      </c>
      <c r="E111" s="107" t="s">
        <v>600</v>
      </c>
      <c r="F111" s="108">
        <v>205</v>
      </c>
      <c r="G111" s="107" t="s">
        <v>624</v>
      </c>
      <c r="H111" s="107">
        <v>275</v>
      </c>
      <c r="I111" s="125">
        <v>250</v>
      </c>
      <c r="J111" s="126" t="s">
        <v>625</v>
      </c>
      <c r="K111" s="127">
        <f t="shared" si="56"/>
        <v>70</v>
      </c>
      <c r="L111" s="128">
        <f t="shared" si="57"/>
        <v>0.34146341463414637</v>
      </c>
      <c r="M111" s="129" t="s">
        <v>599</v>
      </c>
      <c r="N111" s="130">
        <v>41962</v>
      </c>
      <c r="O111" s="53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2">
        <v>5</v>
      </c>
      <c r="B112" s="105">
        <v>41886</v>
      </c>
      <c r="C112" s="105"/>
      <c r="D112" s="106" t="s">
        <v>629</v>
      </c>
      <c r="E112" s="107" t="s">
        <v>600</v>
      </c>
      <c r="F112" s="108">
        <v>162</v>
      </c>
      <c r="G112" s="107" t="s">
        <v>624</v>
      </c>
      <c r="H112" s="107">
        <v>190</v>
      </c>
      <c r="I112" s="125">
        <v>190</v>
      </c>
      <c r="J112" s="126" t="s">
        <v>625</v>
      </c>
      <c r="K112" s="127">
        <f t="shared" si="56"/>
        <v>28</v>
      </c>
      <c r="L112" s="128">
        <f t="shared" si="57"/>
        <v>0.1728395061728395</v>
      </c>
      <c r="M112" s="129" t="s">
        <v>599</v>
      </c>
      <c r="N112" s="130">
        <v>42006</v>
      </c>
      <c r="O112" s="53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2">
        <v>6</v>
      </c>
      <c r="B113" s="105">
        <v>41886</v>
      </c>
      <c r="C113" s="105"/>
      <c r="D113" s="106" t="s">
        <v>630</v>
      </c>
      <c r="E113" s="107" t="s">
        <v>600</v>
      </c>
      <c r="F113" s="108">
        <v>75</v>
      </c>
      <c r="G113" s="107" t="s">
        <v>624</v>
      </c>
      <c r="H113" s="107">
        <v>91.5</v>
      </c>
      <c r="I113" s="125" t="s">
        <v>631</v>
      </c>
      <c r="J113" s="126" t="s">
        <v>632</v>
      </c>
      <c r="K113" s="127">
        <f t="shared" si="56"/>
        <v>16.5</v>
      </c>
      <c r="L113" s="128">
        <f t="shared" si="57"/>
        <v>0.22</v>
      </c>
      <c r="M113" s="129" t="s">
        <v>599</v>
      </c>
      <c r="N113" s="130">
        <v>41954</v>
      </c>
      <c r="O113" s="53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2">
        <v>7</v>
      </c>
      <c r="B114" s="105">
        <v>41913</v>
      </c>
      <c r="C114" s="105"/>
      <c r="D114" s="106" t="s">
        <v>633</v>
      </c>
      <c r="E114" s="107" t="s">
        <v>600</v>
      </c>
      <c r="F114" s="108">
        <v>850</v>
      </c>
      <c r="G114" s="107" t="s">
        <v>624</v>
      </c>
      <c r="H114" s="107">
        <v>982.5</v>
      </c>
      <c r="I114" s="125">
        <v>1050</v>
      </c>
      <c r="J114" s="126" t="s">
        <v>634</v>
      </c>
      <c r="K114" s="127">
        <f t="shared" si="56"/>
        <v>132.5</v>
      </c>
      <c r="L114" s="128">
        <f t="shared" si="57"/>
        <v>0.15588235294117647</v>
      </c>
      <c r="M114" s="129" t="s">
        <v>599</v>
      </c>
      <c r="N114" s="130">
        <v>42039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2">
        <v>8</v>
      </c>
      <c r="B115" s="105">
        <v>41913</v>
      </c>
      <c r="C115" s="105"/>
      <c r="D115" s="106" t="s">
        <v>635</v>
      </c>
      <c r="E115" s="107" t="s">
        <v>600</v>
      </c>
      <c r="F115" s="108">
        <v>475</v>
      </c>
      <c r="G115" s="107" t="s">
        <v>624</v>
      </c>
      <c r="H115" s="107">
        <v>515</v>
      </c>
      <c r="I115" s="125">
        <v>600</v>
      </c>
      <c r="J115" s="126" t="s">
        <v>636</v>
      </c>
      <c r="K115" s="127">
        <f t="shared" si="56"/>
        <v>40</v>
      </c>
      <c r="L115" s="128">
        <f t="shared" si="57"/>
        <v>8.4210526315789472E-2</v>
      </c>
      <c r="M115" s="129" t="s">
        <v>599</v>
      </c>
      <c r="N115" s="130">
        <v>41939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2">
        <v>9</v>
      </c>
      <c r="B116" s="105">
        <v>41913</v>
      </c>
      <c r="C116" s="105"/>
      <c r="D116" s="106" t="s">
        <v>637</v>
      </c>
      <c r="E116" s="107" t="s">
        <v>600</v>
      </c>
      <c r="F116" s="108">
        <v>86</v>
      </c>
      <c r="G116" s="107" t="s">
        <v>624</v>
      </c>
      <c r="H116" s="107">
        <v>99</v>
      </c>
      <c r="I116" s="125">
        <v>140</v>
      </c>
      <c r="J116" s="126" t="s">
        <v>638</v>
      </c>
      <c r="K116" s="127">
        <f t="shared" si="56"/>
        <v>13</v>
      </c>
      <c r="L116" s="128">
        <f t="shared" si="57"/>
        <v>0.15116279069767441</v>
      </c>
      <c r="M116" s="129" t="s">
        <v>599</v>
      </c>
      <c r="N116" s="130">
        <v>41939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2">
        <v>10</v>
      </c>
      <c r="B117" s="105">
        <v>41926</v>
      </c>
      <c r="C117" s="105"/>
      <c r="D117" s="106" t="s">
        <v>639</v>
      </c>
      <c r="E117" s="107" t="s">
        <v>600</v>
      </c>
      <c r="F117" s="108">
        <v>496.6</v>
      </c>
      <c r="G117" s="107" t="s">
        <v>624</v>
      </c>
      <c r="H117" s="107">
        <v>621</v>
      </c>
      <c r="I117" s="125">
        <v>580</v>
      </c>
      <c r="J117" s="126" t="s">
        <v>625</v>
      </c>
      <c r="K117" s="127">
        <f t="shared" si="56"/>
        <v>124.39999999999998</v>
      </c>
      <c r="L117" s="128">
        <f t="shared" si="57"/>
        <v>0.25050342327829234</v>
      </c>
      <c r="M117" s="129" t="s">
        <v>599</v>
      </c>
      <c r="N117" s="130">
        <v>42605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2">
        <v>11</v>
      </c>
      <c r="B118" s="105">
        <v>41926</v>
      </c>
      <c r="C118" s="105"/>
      <c r="D118" s="106" t="s">
        <v>640</v>
      </c>
      <c r="E118" s="107" t="s">
        <v>600</v>
      </c>
      <c r="F118" s="108">
        <v>2481.9</v>
      </c>
      <c r="G118" s="107" t="s">
        <v>624</v>
      </c>
      <c r="H118" s="107">
        <v>2840</v>
      </c>
      <c r="I118" s="125">
        <v>2870</v>
      </c>
      <c r="J118" s="126" t="s">
        <v>641</v>
      </c>
      <c r="K118" s="127">
        <f t="shared" si="56"/>
        <v>358.09999999999991</v>
      </c>
      <c r="L118" s="128">
        <f t="shared" si="57"/>
        <v>0.14428462065353154</v>
      </c>
      <c r="M118" s="129" t="s">
        <v>599</v>
      </c>
      <c r="N118" s="130">
        <v>42017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2">
        <v>12</v>
      </c>
      <c r="B119" s="105">
        <v>41928</v>
      </c>
      <c r="C119" s="105"/>
      <c r="D119" s="106" t="s">
        <v>642</v>
      </c>
      <c r="E119" s="107" t="s">
        <v>600</v>
      </c>
      <c r="F119" s="108">
        <v>84.5</v>
      </c>
      <c r="G119" s="107" t="s">
        <v>624</v>
      </c>
      <c r="H119" s="107">
        <v>93</v>
      </c>
      <c r="I119" s="125">
        <v>110</v>
      </c>
      <c r="J119" s="126" t="s">
        <v>643</v>
      </c>
      <c r="K119" s="127">
        <f t="shared" si="56"/>
        <v>8.5</v>
      </c>
      <c r="L119" s="128">
        <f t="shared" si="57"/>
        <v>0.10059171597633136</v>
      </c>
      <c r="M119" s="129" t="s">
        <v>599</v>
      </c>
      <c r="N119" s="130">
        <v>41939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2">
        <v>13</v>
      </c>
      <c r="B120" s="105">
        <v>41928</v>
      </c>
      <c r="C120" s="105"/>
      <c r="D120" s="106" t="s">
        <v>644</v>
      </c>
      <c r="E120" s="107" t="s">
        <v>600</v>
      </c>
      <c r="F120" s="108">
        <v>401</v>
      </c>
      <c r="G120" s="107" t="s">
        <v>624</v>
      </c>
      <c r="H120" s="107">
        <v>428</v>
      </c>
      <c r="I120" s="125">
        <v>450</v>
      </c>
      <c r="J120" s="126" t="s">
        <v>645</v>
      </c>
      <c r="K120" s="127">
        <f t="shared" si="56"/>
        <v>27</v>
      </c>
      <c r="L120" s="128">
        <f t="shared" si="57"/>
        <v>6.7331670822942641E-2</v>
      </c>
      <c r="M120" s="129" t="s">
        <v>599</v>
      </c>
      <c r="N120" s="130">
        <v>42020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2">
        <v>14</v>
      </c>
      <c r="B121" s="105">
        <v>41928</v>
      </c>
      <c r="C121" s="105"/>
      <c r="D121" s="106" t="s">
        <v>646</v>
      </c>
      <c r="E121" s="107" t="s">
        <v>600</v>
      </c>
      <c r="F121" s="108">
        <v>101</v>
      </c>
      <c r="G121" s="107" t="s">
        <v>624</v>
      </c>
      <c r="H121" s="107">
        <v>112</v>
      </c>
      <c r="I121" s="125">
        <v>120</v>
      </c>
      <c r="J121" s="126" t="s">
        <v>647</v>
      </c>
      <c r="K121" s="127">
        <f t="shared" si="56"/>
        <v>11</v>
      </c>
      <c r="L121" s="128">
        <f t="shared" si="57"/>
        <v>0.10891089108910891</v>
      </c>
      <c r="M121" s="129" t="s">
        <v>599</v>
      </c>
      <c r="N121" s="130">
        <v>41939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2">
        <v>15</v>
      </c>
      <c r="B122" s="105">
        <v>41954</v>
      </c>
      <c r="C122" s="105"/>
      <c r="D122" s="106" t="s">
        <v>648</v>
      </c>
      <c r="E122" s="107" t="s">
        <v>600</v>
      </c>
      <c r="F122" s="108">
        <v>59</v>
      </c>
      <c r="G122" s="107" t="s">
        <v>624</v>
      </c>
      <c r="H122" s="107">
        <v>76</v>
      </c>
      <c r="I122" s="125">
        <v>76</v>
      </c>
      <c r="J122" s="126" t="s">
        <v>625</v>
      </c>
      <c r="K122" s="127">
        <f t="shared" si="56"/>
        <v>17</v>
      </c>
      <c r="L122" s="128">
        <f t="shared" si="57"/>
        <v>0.28813559322033899</v>
      </c>
      <c r="M122" s="129" t="s">
        <v>599</v>
      </c>
      <c r="N122" s="130">
        <v>43032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2">
        <v>16</v>
      </c>
      <c r="B123" s="105">
        <v>41954</v>
      </c>
      <c r="C123" s="105"/>
      <c r="D123" s="106" t="s">
        <v>637</v>
      </c>
      <c r="E123" s="107" t="s">
        <v>600</v>
      </c>
      <c r="F123" s="108">
        <v>99</v>
      </c>
      <c r="G123" s="107" t="s">
        <v>624</v>
      </c>
      <c r="H123" s="107">
        <v>120</v>
      </c>
      <c r="I123" s="125">
        <v>120</v>
      </c>
      <c r="J123" s="126" t="s">
        <v>649</v>
      </c>
      <c r="K123" s="127">
        <f t="shared" si="56"/>
        <v>21</v>
      </c>
      <c r="L123" s="128">
        <f t="shared" si="57"/>
        <v>0.21212121212121213</v>
      </c>
      <c r="M123" s="129" t="s">
        <v>599</v>
      </c>
      <c r="N123" s="130">
        <v>41960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17</v>
      </c>
      <c r="B124" s="105">
        <v>41956</v>
      </c>
      <c r="C124" s="105"/>
      <c r="D124" s="106" t="s">
        <v>650</v>
      </c>
      <c r="E124" s="107" t="s">
        <v>600</v>
      </c>
      <c r="F124" s="108">
        <v>22</v>
      </c>
      <c r="G124" s="107" t="s">
        <v>624</v>
      </c>
      <c r="H124" s="107">
        <v>33.549999999999997</v>
      </c>
      <c r="I124" s="125">
        <v>32</v>
      </c>
      <c r="J124" s="126" t="s">
        <v>651</v>
      </c>
      <c r="K124" s="127">
        <f t="shared" si="56"/>
        <v>11.549999999999997</v>
      </c>
      <c r="L124" s="128">
        <f t="shared" si="57"/>
        <v>0.52499999999999991</v>
      </c>
      <c r="M124" s="129" t="s">
        <v>599</v>
      </c>
      <c r="N124" s="130">
        <v>42188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2">
        <v>18</v>
      </c>
      <c r="B125" s="105">
        <v>41976</v>
      </c>
      <c r="C125" s="105"/>
      <c r="D125" s="106" t="s">
        <v>652</v>
      </c>
      <c r="E125" s="107" t="s">
        <v>600</v>
      </c>
      <c r="F125" s="108">
        <v>440</v>
      </c>
      <c r="G125" s="107" t="s">
        <v>624</v>
      </c>
      <c r="H125" s="107">
        <v>520</v>
      </c>
      <c r="I125" s="125">
        <v>520</v>
      </c>
      <c r="J125" s="126" t="s">
        <v>653</v>
      </c>
      <c r="K125" s="127">
        <f t="shared" si="56"/>
        <v>80</v>
      </c>
      <c r="L125" s="128">
        <f t="shared" si="57"/>
        <v>0.18181818181818182</v>
      </c>
      <c r="M125" s="129" t="s">
        <v>599</v>
      </c>
      <c r="N125" s="130">
        <v>42208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19</v>
      </c>
      <c r="B126" s="105">
        <v>41976</v>
      </c>
      <c r="C126" s="105"/>
      <c r="D126" s="106" t="s">
        <v>654</v>
      </c>
      <c r="E126" s="107" t="s">
        <v>600</v>
      </c>
      <c r="F126" s="108">
        <v>360</v>
      </c>
      <c r="G126" s="107" t="s">
        <v>624</v>
      </c>
      <c r="H126" s="107">
        <v>427</v>
      </c>
      <c r="I126" s="125">
        <v>425</v>
      </c>
      <c r="J126" s="126" t="s">
        <v>655</v>
      </c>
      <c r="K126" s="127">
        <f t="shared" si="56"/>
        <v>67</v>
      </c>
      <c r="L126" s="128">
        <f t="shared" si="57"/>
        <v>0.18611111111111112</v>
      </c>
      <c r="M126" s="129" t="s">
        <v>599</v>
      </c>
      <c r="N126" s="130">
        <v>42058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20</v>
      </c>
      <c r="B127" s="105">
        <v>42012</v>
      </c>
      <c r="C127" s="105"/>
      <c r="D127" s="106" t="s">
        <v>656</v>
      </c>
      <c r="E127" s="107" t="s">
        <v>600</v>
      </c>
      <c r="F127" s="108">
        <v>360</v>
      </c>
      <c r="G127" s="107" t="s">
        <v>624</v>
      </c>
      <c r="H127" s="107">
        <v>455</v>
      </c>
      <c r="I127" s="125">
        <v>420</v>
      </c>
      <c r="J127" s="126" t="s">
        <v>657</v>
      </c>
      <c r="K127" s="127">
        <f t="shared" si="56"/>
        <v>95</v>
      </c>
      <c r="L127" s="128">
        <f t="shared" si="57"/>
        <v>0.2638888888888889</v>
      </c>
      <c r="M127" s="129" t="s">
        <v>599</v>
      </c>
      <c r="N127" s="130">
        <v>42024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21</v>
      </c>
      <c r="B128" s="105">
        <v>42012</v>
      </c>
      <c r="C128" s="105"/>
      <c r="D128" s="106" t="s">
        <v>658</v>
      </c>
      <c r="E128" s="107" t="s">
        <v>600</v>
      </c>
      <c r="F128" s="108">
        <v>130</v>
      </c>
      <c r="G128" s="107"/>
      <c r="H128" s="107">
        <v>175.5</v>
      </c>
      <c r="I128" s="125">
        <v>165</v>
      </c>
      <c r="J128" s="126" t="s">
        <v>659</v>
      </c>
      <c r="K128" s="127">
        <f t="shared" si="56"/>
        <v>45.5</v>
      </c>
      <c r="L128" s="128">
        <f t="shared" si="57"/>
        <v>0.35</v>
      </c>
      <c r="M128" s="129" t="s">
        <v>599</v>
      </c>
      <c r="N128" s="130">
        <v>43088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22</v>
      </c>
      <c r="B129" s="105">
        <v>42040</v>
      </c>
      <c r="C129" s="105"/>
      <c r="D129" s="106" t="s">
        <v>390</v>
      </c>
      <c r="E129" s="107" t="s">
        <v>623</v>
      </c>
      <c r="F129" s="108">
        <v>98</v>
      </c>
      <c r="G129" s="107"/>
      <c r="H129" s="107">
        <v>120</v>
      </c>
      <c r="I129" s="125">
        <v>120</v>
      </c>
      <c r="J129" s="126" t="s">
        <v>625</v>
      </c>
      <c r="K129" s="127">
        <f t="shared" si="56"/>
        <v>22</v>
      </c>
      <c r="L129" s="128">
        <f t="shared" si="57"/>
        <v>0.22448979591836735</v>
      </c>
      <c r="M129" s="129" t="s">
        <v>599</v>
      </c>
      <c r="N129" s="130">
        <v>42753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23</v>
      </c>
      <c r="B130" s="105">
        <v>42040</v>
      </c>
      <c r="C130" s="105"/>
      <c r="D130" s="106" t="s">
        <v>660</v>
      </c>
      <c r="E130" s="107" t="s">
        <v>623</v>
      </c>
      <c r="F130" s="108">
        <v>196</v>
      </c>
      <c r="G130" s="107"/>
      <c r="H130" s="107">
        <v>262</v>
      </c>
      <c r="I130" s="125">
        <v>255</v>
      </c>
      <c r="J130" s="126" t="s">
        <v>625</v>
      </c>
      <c r="K130" s="127">
        <f t="shared" si="56"/>
        <v>66</v>
      </c>
      <c r="L130" s="128">
        <f t="shared" si="57"/>
        <v>0.33673469387755101</v>
      </c>
      <c r="M130" s="129" t="s">
        <v>599</v>
      </c>
      <c r="N130" s="130">
        <v>42599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24</v>
      </c>
      <c r="B131" s="109">
        <v>42067</v>
      </c>
      <c r="C131" s="109"/>
      <c r="D131" s="110" t="s">
        <v>389</v>
      </c>
      <c r="E131" s="111" t="s">
        <v>623</v>
      </c>
      <c r="F131" s="112">
        <v>235</v>
      </c>
      <c r="G131" s="112"/>
      <c r="H131" s="113">
        <v>77</v>
      </c>
      <c r="I131" s="131" t="s">
        <v>661</v>
      </c>
      <c r="J131" s="132" t="s">
        <v>662</v>
      </c>
      <c r="K131" s="133">
        <f t="shared" si="56"/>
        <v>-158</v>
      </c>
      <c r="L131" s="134">
        <f t="shared" si="57"/>
        <v>-0.67234042553191486</v>
      </c>
      <c r="M131" s="135" t="s">
        <v>663</v>
      </c>
      <c r="N131" s="136">
        <v>43522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25</v>
      </c>
      <c r="B132" s="105">
        <v>42067</v>
      </c>
      <c r="C132" s="105"/>
      <c r="D132" s="106" t="s">
        <v>481</v>
      </c>
      <c r="E132" s="107" t="s">
        <v>623</v>
      </c>
      <c r="F132" s="108">
        <v>185</v>
      </c>
      <c r="G132" s="107"/>
      <c r="H132" s="107">
        <v>224</v>
      </c>
      <c r="I132" s="125" t="s">
        <v>664</v>
      </c>
      <c r="J132" s="126" t="s">
        <v>625</v>
      </c>
      <c r="K132" s="127">
        <f t="shared" si="56"/>
        <v>39</v>
      </c>
      <c r="L132" s="128">
        <f t="shared" si="57"/>
        <v>0.21081081081081082</v>
      </c>
      <c r="M132" s="129" t="s">
        <v>599</v>
      </c>
      <c r="N132" s="130">
        <v>42647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363">
        <v>26</v>
      </c>
      <c r="B133" s="114">
        <v>42090</v>
      </c>
      <c r="C133" s="114"/>
      <c r="D133" s="115" t="s">
        <v>665</v>
      </c>
      <c r="E133" s="116" t="s">
        <v>623</v>
      </c>
      <c r="F133" s="117">
        <v>49.5</v>
      </c>
      <c r="G133" s="118"/>
      <c r="H133" s="118">
        <v>15.85</v>
      </c>
      <c r="I133" s="118">
        <v>67</v>
      </c>
      <c r="J133" s="137" t="s">
        <v>666</v>
      </c>
      <c r="K133" s="118">
        <f t="shared" si="56"/>
        <v>-33.65</v>
      </c>
      <c r="L133" s="138">
        <f t="shared" si="57"/>
        <v>-0.67979797979797973</v>
      </c>
      <c r="M133" s="135" t="s">
        <v>663</v>
      </c>
      <c r="N133" s="139">
        <v>43627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27</v>
      </c>
      <c r="B134" s="105">
        <v>42093</v>
      </c>
      <c r="C134" s="105"/>
      <c r="D134" s="106" t="s">
        <v>667</v>
      </c>
      <c r="E134" s="107" t="s">
        <v>623</v>
      </c>
      <c r="F134" s="108">
        <v>183.5</v>
      </c>
      <c r="G134" s="107"/>
      <c r="H134" s="107">
        <v>219</v>
      </c>
      <c r="I134" s="125">
        <v>218</v>
      </c>
      <c r="J134" s="126" t="s">
        <v>668</v>
      </c>
      <c r="K134" s="127">
        <f t="shared" si="56"/>
        <v>35.5</v>
      </c>
      <c r="L134" s="128">
        <f t="shared" si="57"/>
        <v>0.19346049046321526</v>
      </c>
      <c r="M134" s="129" t="s">
        <v>599</v>
      </c>
      <c r="N134" s="130">
        <v>42103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28</v>
      </c>
      <c r="B135" s="105">
        <v>42114</v>
      </c>
      <c r="C135" s="105"/>
      <c r="D135" s="106" t="s">
        <v>669</v>
      </c>
      <c r="E135" s="107" t="s">
        <v>623</v>
      </c>
      <c r="F135" s="108">
        <f>(227+237)/2</f>
        <v>232</v>
      </c>
      <c r="G135" s="107"/>
      <c r="H135" s="107">
        <v>298</v>
      </c>
      <c r="I135" s="125">
        <v>298</v>
      </c>
      <c r="J135" s="126" t="s">
        <v>625</v>
      </c>
      <c r="K135" s="127">
        <f t="shared" si="56"/>
        <v>66</v>
      </c>
      <c r="L135" s="128">
        <f t="shared" si="57"/>
        <v>0.28448275862068967</v>
      </c>
      <c r="M135" s="129" t="s">
        <v>599</v>
      </c>
      <c r="N135" s="130">
        <v>42823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29</v>
      </c>
      <c r="B136" s="105">
        <v>42128</v>
      </c>
      <c r="C136" s="105"/>
      <c r="D136" s="106" t="s">
        <v>670</v>
      </c>
      <c r="E136" s="107" t="s">
        <v>600</v>
      </c>
      <c r="F136" s="108">
        <v>385</v>
      </c>
      <c r="G136" s="107"/>
      <c r="H136" s="107">
        <f>212.5+331</f>
        <v>543.5</v>
      </c>
      <c r="I136" s="125">
        <v>510</v>
      </c>
      <c r="J136" s="126" t="s">
        <v>671</v>
      </c>
      <c r="K136" s="127">
        <f t="shared" si="56"/>
        <v>158.5</v>
      </c>
      <c r="L136" s="128">
        <f t="shared" si="57"/>
        <v>0.41168831168831171</v>
      </c>
      <c r="M136" s="129" t="s">
        <v>599</v>
      </c>
      <c r="N136" s="130">
        <v>42235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30</v>
      </c>
      <c r="B137" s="105">
        <v>42128</v>
      </c>
      <c r="C137" s="105"/>
      <c r="D137" s="106" t="s">
        <v>672</v>
      </c>
      <c r="E137" s="107" t="s">
        <v>600</v>
      </c>
      <c r="F137" s="108">
        <v>115.5</v>
      </c>
      <c r="G137" s="107"/>
      <c r="H137" s="107">
        <v>146</v>
      </c>
      <c r="I137" s="125">
        <v>142</v>
      </c>
      <c r="J137" s="126" t="s">
        <v>673</v>
      </c>
      <c r="K137" s="127">
        <f t="shared" si="56"/>
        <v>30.5</v>
      </c>
      <c r="L137" s="128">
        <f t="shared" si="57"/>
        <v>0.26406926406926406</v>
      </c>
      <c r="M137" s="129" t="s">
        <v>599</v>
      </c>
      <c r="N137" s="130">
        <v>42202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31</v>
      </c>
      <c r="B138" s="105">
        <v>42151</v>
      </c>
      <c r="C138" s="105"/>
      <c r="D138" s="106" t="s">
        <v>674</v>
      </c>
      <c r="E138" s="107" t="s">
        <v>600</v>
      </c>
      <c r="F138" s="108">
        <v>237.5</v>
      </c>
      <c r="G138" s="107"/>
      <c r="H138" s="107">
        <v>279.5</v>
      </c>
      <c r="I138" s="125">
        <v>278</v>
      </c>
      <c r="J138" s="126" t="s">
        <v>625</v>
      </c>
      <c r="K138" s="127">
        <f t="shared" si="56"/>
        <v>42</v>
      </c>
      <c r="L138" s="128">
        <f t="shared" si="57"/>
        <v>0.17684210526315788</v>
      </c>
      <c r="M138" s="129" t="s">
        <v>599</v>
      </c>
      <c r="N138" s="130">
        <v>42222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32</v>
      </c>
      <c r="B139" s="105">
        <v>42174</v>
      </c>
      <c r="C139" s="105"/>
      <c r="D139" s="106" t="s">
        <v>644</v>
      </c>
      <c r="E139" s="107" t="s">
        <v>623</v>
      </c>
      <c r="F139" s="108">
        <v>340</v>
      </c>
      <c r="G139" s="107"/>
      <c r="H139" s="107">
        <v>448</v>
      </c>
      <c r="I139" s="125">
        <v>448</v>
      </c>
      <c r="J139" s="126" t="s">
        <v>625</v>
      </c>
      <c r="K139" s="127">
        <f t="shared" si="56"/>
        <v>108</v>
      </c>
      <c r="L139" s="128">
        <f t="shared" si="57"/>
        <v>0.31764705882352939</v>
      </c>
      <c r="M139" s="129" t="s">
        <v>599</v>
      </c>
      <c r="N139" s="130">
        <v>43018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33</v>
      </c>
      <c r="B140" s="105">
        <v>42191</v>
      </c>
      <c r="C140" s="105"/>
      <c r="D140" s="106" t="s">
        <v>675</v>
      </c>
      <c r="E140" s="107" t="s">
        <v>623</v>
      </c>
      <c r="F140" s="108">
        <v>390</v>
      </c>
      <c r="G140" s="107"/>
      <c r="H140" s="107">
        <v>460</v>
      </c>
      <c r="I140" s="125">
        <v>460</v>
      </c>
      <c r="J140" s="126" t="s">
        <v>625</v>
      </c>
      <c r="K140" s="127">
        <f t="shared" ref="K140:K160" si="58">H140-F140</f>
        <v>70</v>
      </c>
      <c r="L140" s="128">
        <f t="shared" ref="L140:L160" si="59">K140/F140</f>
        <v>0.17948717948717949</v>
      </c>
      <c r="M140" s="129" t="s">
        <v>599</v>
      </c>
      <c r="N140" s="130">
        <v>42478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34</v>
      </c>
      <c r="B141" s="109">
        <v>42195</v>
      </c>
      <c r="C141" s="109"/>
      <c r="D141" s="110" t="s">
        <v>676</v>
      </c>
      <c r="E141" s="111" t="s">
        <v>623</v>
      </c>
      <c r="F141" s="112">
        <v>122.5</v>
      </c>
      <c r="G141" s="112"/>
      <c r="H141" s="113">
        <v>61</v>
      </c>
      <c r="I141" s="131">
        <v>172</v>
      </c>
      <c r="J141" s="132" t="s">
        <v>677</v>
      </c>
      <c r="K141" s="133">
        <f t="shared" si="58"/>
        <v>-61.5</v>
      </c>
      <c r="L141" s="134">
        <f t="shared" si="59"/>
        <v>-0.50204081632653064</v>
      </c>
      <c r="M141" s="135" t="s">
        <v>663</v>
      </c>
      <c r="N141" s="136">
        <v>43333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35</v>
      </c>
      <c r="B142" s="105">
        <v>42219</v>
      </c>
      <c r="C142" s="105"/>
      <c r="D142" s="106" t="s">
        <v>678</v>
      </c>
      <c r="E142" s="107" t="s">
        <v>623</v>
      </c>
      <c r="F142" s="108">
        <v>297.5</v>
      </c>
      <c r="G142" s="107"/>
      <c r="H142" s="107">
        <v>350</v>
      </c>
      <c r="I142" s="125">
        <v>360</v>
      </c>
      <c r="J142" s="126" t="s">
        <v>679</v>
      </c>
      <c r="K142" s="127">
        <f t="shared" si="58"/>
        <v>52.5</v>
      </c>
      <c r="L142" s="128">
        <f t="shared" si="59"/>
        <v>0.17647058823529413</v>
      </c>
      <c r="M142" s="129" t="s">
        <v>599</v>
      </c>
      <c r="N142" s="130">
        <v>42232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36</v>
      </c>
      <c r="B143" s="105">
        <v>42219</v>
      </c>
      <c r="C143" s="105"/>
      <c r="D143" s="106" t="s">
        <v>680</v>
      </c>
      <c r="E143" s="107" t="s">
        <v>623</v>
      </c>
      <c r="F143" s="108">
        <v>115.5</v>
      </c>
      <c r="G143" s="107"/>
      <c r="H143" s="107">
        <v>149</v>
      </c>
      <c r="I143" s="125">
        <v>140</v>
      </c>
      <c r="J143" s="140" t="s">
        <v>681</v>
      </c>
      <c r="K143" s="127">
        <f t="shared" si="58"/>
        <v>33.5</v>
      </c>
      <c r="L143" s="128">
        <f t="shared" si="59"/>
        <v>0.29004329004329005</v>
      </c>
      <c r="M143" s="129" t="s">
        <v>599</v>
      </c>
      <c r="N143" s="130">
        <v>42740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37</v>
      </c>
      <c r="B144" s="105">
        <v>42251</v>
      </c>
      <c r="C144" s="105"/>
      <c r="D144" s="106" t="s">
        <v>674</v>
      </c>
      <c r="E144" s="107" t="s">
        <v>623</v>
      </c>
      <c r="F144" s="108">
        <v>226</v>
      </c>
      <c r="G144" s="107"/>
      <c r="H144" s="107">
        <v>292</v>
      </c>
      <c r="I144" s="125">
        <v>292</v>
      </c>
      <c r="J144" s="126" t="s">
        <v>682</v>
      </c>
      <c r="K144" s="127">
        <f t="shared" si="58"/>
        <v>66</v>
      </c>
      <c r="L144" s="128">
        <f t="shared" si="59"/>
        <v>0.29203539823008851</v>
      </c>
      <c r="M144" s="129" t="s">
        <v>599</v>
      </c>
      <c r="N144" s="130">
        <v>42286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38</v>
      </c>
      <c r="B145" s="105">
        <v>42254</v>
      </c>
      <c r="C145" s="105"/>
      <c r="D145" s="106" t="s">
        <v>669</v>
      </c>
      <c r="E145" s="107" t="s">
        <v>623</v>
      </c>
      <c r="F145" s="108">
        <v>232.5</v>
      </c>
      <c r="G145" s="107"/>
      <c r="H145" s="107">
        <v>312.5</v>
      </c>
      <c r="I145" s="125">
        <v>310</v>
      </c>
      <c r="J145" s="126" t="s">
        <v>625</v>
      </c>
      <c r="K145" s="127">
        <f t="shared" si="58"/>
        <v>80</v>
      </c>
      <c r="L145" s="128">
        <f t="shared" si="59"/>
        <v>0.34408602150537637</v>
      </c>
      <c r="M145" s="129" t="s">
        <v>599</v>
      </c>
      <c r="N145" s="130">
        <v>42823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39</v>
      </c>
      <c r="B146" s="105">
        <v>42268</v>
      </c>
      <c r="C146" s="105"/>
      <c r="D146" s="106" t="s">
        <v>683</v>
      </c>
      <c r="E146" s="107" t="s">
        <v>623</v>
      </c>
      <c r="F146" s="108">
        <v>196.5</v>
      </c>
      <c r="G146" s="107"/>
      <c r="H146" s="107">
        <v>238</v>
      </c>
      <c r="I146" s="125">
        <v>238</v>
      </c>
      <c r="J146" s="126" t="s">
        <v>682</v>
      </c>
      <c r="K146" s="127">
        <f t="shared" si="58"/>
        <v>41.5</v>
      </c>
      <c r="L146" s="128">
        <f t="shared" si="59"/>
        <v>0.21119592875318066</v>
      </c>
      <c r="M146" s="129" t="s">
        <v>599</v>
      </c>
      <c r="N146" s="130">
        <v>42291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40</v>
      </c>
      <c r="B147" s="105">
        <v>42271</v>
      </c>
      <c r="C147" s="105"/>
      <c r="D147" s="106" t="s">
        <v>622</v>
      </c>
      <c r="E147" s="107" t="s">
        <v>623</v>
      </c>
      <c r="F147" s="108">
        <v>65</v>
      </c>
      <c r="G147" s="107"/>
      <c r="H147" s="107">
        <v>82</v>
      </c>
      <c r="I147" s="125">
        <v>82</v>
      </c>
      <c r="J147" s="126" t="s">
        <v>682</v>
      </c>
      <c r="K147" s="127">
        <f t="shared" si="58"/>
        <v>17</v>
      </c>
      <c r="L147" s="128">
        <f t="shared" si="59"/>
        <v>0.26153846153846155</v>
      </c>
      <c r="M147" s="129" t="s">
        <v>599</v>
      </c>
      <c r="N147" s="130">
        <v>42578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41</v>
      </c>
      <c r="B148" s="105">
        <v>42291</v>
      </c>
      <c r="C148" s="105"/>
      <c r="D148" s="106" t="s">
        <v>684</v>
      </c>
      <c r="E148" s="107" t="s">
        <v>623</v>
      </c>
      <c r="F148" s="108">
        <v>144</v>
      </c>
      <c r="G148" s="107"/>
      <c r="H148" s="107">
        <v>182.5</v>
      </c>
      <c r="I148" s="125">
        <v>181</v>
      </c>
      <c r="J148" s="126" t="s">
        <v>682</v>
      </c>
      <c r="K148" s="127">
        <f t="shared" si="58"/>
        <v>38.5</v>
      </c>
      <c r="L148" s="128">
        <f t="shared" si="59"/>
        <v>0.2673611111111111</v>
      </c>
      <c r="M148" s="129" t="s">
        <v>599</v>
      </c>
      <c r="N148" s="130">
        <v>42817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42</v>
      </c>
      <c r="B149" s="105">
        <v>42291</v>
      </c>
      <c r="C149" s="105"/>
      <c r="D149" s="106" t="s">
        <v>685</v>
      </c>
      <c r="E149" s="107" t="s">
        <v>623</v>
      </c>
      <c r="F149" s="108">
        <v>264</v>
      </c>
      <c r="G149" s="107"/>
      <c r="H149" s="107">
        <v>311</v>
      </c>
      <c r="I149" s="125">
        <v>311</v>
      </c>
      <c r="J149" s="126" t="s">
        <v>682</v>
      </c>
      <c r="K149" s="127">
        <f t="shared" si="58"/>
        <v>47</v>
      </c>
      <c r="L149" s="128">
        <f t="shared" si="59"/>
        <v>0.17803030303030304</v>
      </c>
      <c r="M149" s="129" t="s">
        <v>599</v>
      </c>
      <c r="N149" s="130">
        <v>42604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43</v>
      </c>
      <c r="B150" s="105">
        <v>42318</v>
      </c>
      <c r="C150" s="105"/>
      <c r="D150" s="106" t="s">
        <v>686</v>
      </c>
      <c r="E150" s="107" t="s">
        <v>600</v>
      </c>
      <c r="F150" s="108">
        <v>549.5</v>
      </c>
      <c r="G150" s="107"/>
      <c r="H150" s="107">
        <v>630</v>
      </c>
      <c r="I150" s="125">
        <v>630</v>
      </c>
      <c r="J150" s="126" t="s">
        <v>682</v>
      </c>
      <c r="K150" s="127">
        <f t="shared" si="58"/>
        <v>80.5</v>
      </c>
      <c r="L150" s="128">
        <f t="shared" si="59"/>
        <v>0.1464968152866242</v>
      </c>
      <c r="M150" s="129" t="s">
        <v>599</v>
      </c>
      <c r="N150" s="130">
        <v>42419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44</v>
      </c>
      <c r="B151" s="105">
        <v>42342</v>
      </c>
      <c r="C151" s="105"/>
      <c r="D151" s="106" t="s">
        <v>687</v>
      </c>
      <c r="E151" s="107" t="s">
        <v>623</v>
      </c>
      <c r="F151" s="108">
        <v>1027.5</v>
      </c>
      <c r="G151" s="107"/>
      <c r="H151" s="107">
        <v>1315</v>
      </c>
      <c r="I151" s="125">
        <v>1250</v>
      </c>
      <c r="J151" s="126" t="s">
        <v>682</v>
      </c>
      <c r="K151" s="127">
        <f t="shared" si="58"/>
        <v>287.5</v>
      </c>
      <c r="L151" s="128">
        <f t="shared" si="59"/>
        <v>0.27980535279805352</v>
      </c>
      <c r="M151" s="129" t="s">
        <v>599</v>
      </c>
      <c r="N151" s="130">
        <v>43244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45</v>
      </c>
      <c r="B152" s="105">
        <v>42367</v>
      </c>
      <c r="C152" s="105"/>
      <c r="D152" s="106" t="s">
        <v>688</v>
      </c>
      <c r="E152" s="107" t="s">
        <v>623</v>
      </c>
      <c r="F152" s="108">
        <v>465</v>
      </c>
      <c r="G152" s="107"/>
      <c r="H152" s="107">
        <v>540</v>
      </c>
      <c r="I152" s="125">
        <v>540</v>
      </c>
      <c r="J152" s="126" t="s">
        <v>682</v>
      </c>
      <c r="K152" s="127">
        <f t="shared" si="58"/>
        <v>75</v>
      </c>
      <c r="L152" s="128">
        <f t="shared" si="59"/>
        <v>0.16129032258064516</v>
      </c>
      <c r="M152" s="129" t="s">
        <v>599</v>
      </c>
      <c r="N152" s="130">
        <v>42530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46</v>
      </c>
      <c r="B153" s="105">
        <v>42380</v>
      </c>
      <c r="C153" s="105"/>
      <c r="D153" s="106" t="s">
        <v>390</v>
      </c>
      <c r="E153" s="107" t="s">
        <v>600</v>
      </c>
      <c r="F153" s="108">
        <v>81</v>
      </c>
      <c r="G153" s="107"/>
      <c r="H153" s="107">
        <v>110</v>
      </c>
      <c r="I153" s="125">
        <v>110</v>
      </c>
      <c r="J153" s="126" t="s">
        <v>682</v>
      </c>
      <c r="K153" s="127">
        <f t="shared" si="58"/>
        <v>29</v>
      </c>
      <c r="L153" s="128">
        <f t="shared" si="59"/>
        <v>0.35802469135802467</v>
      </c>
      <c r="M153" s="129" t="s">
        <v>599</v>
      </c>
      <c r="N153" s="130">
        <v>42745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47</v>
      </c>
      <c r="B154" s="105">
        <v>42382</v>
      </c>
      <c r="C154" s="105"/>
      <c r="D154" s="106" t="s">
        <v>689</v>
      </c>
      <c r="E154" s="107" t="s">
        <v>600</v>
      </c>
      <c r="F154" s="108">
        <v>417.5</v>
      </c>
      <c r="G154" s="107"/>
      <c r="H154" s="107">
        <v>547</v>
      </c>
      <c r="I154" s="125">
        <v>535</v>
      </c>
      <c r="J154" s="126" t="s">
        <v>682</v>
      </c>
      <c r="K154" s="127">
        <f t="shared" si="58"/>
        <v>129.5</v>
      </c>
      <c r="L154" s="128">
        <f t="shared" si="59"/>
        <v>0.31017964071856285</v>
      </c>
      <c r="M154" s="129" t="s">
        <v>599</v>
      </c>
      <c r="N154" s="130">
        <v>42578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48</v>
      </c>
      <c r="B155" s="105">
        <v>42408</v>
      </c>
      <c r="C155" s="105"/>
      <c r="D155" s="106" t="s">
        <v>690</v>
      </c>
      <c r="E155" s="107" t="s">
        <v>623</v>
      </c>
      <c r="F155" s="108">
        <v>650</v>
      </c>
      <c r="G155" s="107"/>
      <c r="H155" s="107">
        <v>800</v>
      </c>
      <c r="I155" s="125">
        <v>800</v>
      </c>
      <c r="J155" s="126" t="s">
        <v>682</v>
      </c>
      <c r="K155" s="127">
        <f t="shared" si="58"/>
        <v>150</v>
      </c>
      <c r="L155" s="128">
        <f t="shared" si="59"/>
        <v>0.23076923076923078</v>
      </c>
      <c r="M155" s="129" t="s">
        <v>599</v>
      </c>
      <c r="N155" s="130">
        <v>43154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49</v>
      </c>
      <c r="B156" s="105">
        <v>42433</v>
      </c>
      <c r="C156" s="105"/>
      <c r="D156" s="106" t="s">
        <v>197</v>
      </c>
      <c r="E156" s="107" t="s">
        <v>623</v>
      </c>
      <c r="F156" s="108">
        <v>437.5</v>
      </c>
      <c r="G156" s="107"/>
      <c r="H156" s="107">
        <v>504.5</v>
      </c>
      <c r="I156" s="125">
        <v>522</v>
      </c>
      <c r="J156" s="126" t="s">
        <v>691</v>
      </c>
      <c r="K156" s="127">
        <f t="shared" si="58"/>
        <v>67</v>
      </c>
      <c r="L156" s="128">
        <f t="shared" si="59"/>
        <v>0.15314285714285714</v>
      </c>
      <c r="M156" s="129" t="s">
        <v>599</v>
      </c>
      <c r="N156" s="130">
        <v>42480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50</v>
      </c>
      <c r="B157" s="105">
        <v>42438</v>
      </c>
      <c r="C157" s="105"/>
      <c r="D157" s="106" t="s">
        <v>692</v>
      </c>
      <c r="E157" s="107" t="s">
        <v>623</v>
      </c>
      <c r="F157" s="108">
        <v>189.5</v>
      </c>
      <c r="G157" s="107"/>
      <c r="H157" s="107">
        <v>218</v>
      </c>
      <c r="I157" s="125">
        <v>218</v>
      </c>
      <c r="J157" s="126" t="s">
        <v>682</v>
      </c>
      <c r="K157" s="127">
        <f t="shared" si="58"/>
        <v>28.5</v>
      </c>
      <c r="L157" s="128">
        <f t="shared" si="59"/>
        <v>0.15039577836411611</v>
      </c>
      <c r="M157" s="129" t="s">
        <v>599</v>
      </c>
      <c r="N157" s="130">
        <v>43034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363">
        <v>51</v>
      </c>
      <c r="B158" s="114">
        <v>42471</v>
      </c>
      <c r="C158" s="114"/>
      <c r="D158" s="115" t="s">
        <v>693</v>
      </c>
      <c r="E158" s="116" t="s">
        <v>623</v>
      </c>
      <c r="F158" s="117">
        <v>36.5</v>
      </c>
      <c r="G158" s="118"/>
      <c r="H158" s="118">
        <v>15.85</v>
      </c>
      <c r="I158" s="118">
        <v>60</v>
      </c>
      <c r="J158" s="137" t="s">
        <v>694</v>
      </c>
      <c r="K158" s="133">
        <f t="shared" si="58"/>
        <v>-20.65</v>
      </c>
      <c r="L158" s="167">
        <f t="shared" si="59"/>
        <v>-0.5657534246575342</v>
      </c>
      <c r="M158" s="135" t="s">
        <v>663</v>
      </c>
      <c r="N158" s="168">
        <v>43627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52</v>
      </c>
      <c r="B159" s="105">
        <v>42472</v>
      </c>
      <c r="C159" s="105"/>
      <c r="D159" s="106" t="s">
        <v>695</v>
      </c>
      <c r="E159" s="107" t="s">
        <v>623</v>
      </c>
      <c r="F159" s="108">
        <v>93</v>
      </c>
      <c r="G159" s="107"/>
      <c r="H159" s="107">
        <v>149</v>
      </c>
      <c r="I159" s="125">
        <v>140</v>
      </c>
      <c r="J159" s="140" t="s">
        <v>696</v>
      </c>
      <c r="K159" s="127">
        <f t="shared" si="58"/>
        <v>56</v>
      </c>
      <c r="L159" s="128">
        <f t="shared" si="59"/>
        <v>0.60215053763440862</v>
      </c>
      <c r="M159" s="129" t="s">
        <v>599</v>
      </c>
      <c r="N159" s="130">
        <v>42740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53</v>
      </c>
      <c r="B160" s="105">
        <v>42472</v>
      </c>
      <c r="C160" s="105"/>
      <c r="D160" s="106" t="s">
        <v>697</v>
      </c>
      <c r="E160" s="107" t="s">
        <v>623</v>
      </c>
      <c r="F160" s="108">
        <v>130</v>
      </c>
      <c r="G160" s="107"/>
      <c r="H160" s="107">
        <v>150</v>
      </c>
      <c r="I160" s="125" t="s">
        <v>698</v>
      </c>
      <c r="J160" s="126" t="s">
        <v>682</v>
      </c>
      <c r="K160" s="127">
        <f t="shared" si="58"/>
        <v>20</v>
      </c>
      <c r="L160" s="128">
        <f t="shared" si="59"/>
        <v>0.15384615384615385</v>
      </c>
      <c r="M160" s="129" t="s">
        <v>599</v>
      </c>
      <c r="N160" s="130">
        <v>42564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54</v>
      </c>
      <c r="B161" s="105">
        <v>42473</v>
      </c>
      <c r="C161" s="105"/>
      <c r="D161" s="106" t="s">
        <v>354</v>
      </c>
      <c r="E161" s="107" t="s">
        <v>623</v>
      </c>
      <c r="F161" s="108">
        <v>196</v>
      </c>
      <c r="G161" s="107"/>
      <c r="H161" s="107">
        <v>299</v>
      </c>
      <c r="I161" s="125">
        <v>299</v>
      </c>
      <c r="J161" s="126" t="s">
        <v>682</v>
      </c>
      <c r="K161" s="127">
        <v>103</v>
      </c>
      <c r="L161" s="128">
        <v>0.52551020408163296</v>
      </c>
      <c r="M161" s="129" t="s">
        <v>599</v>
      </c>
      <c r="N161" s="130">
        <v>42620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55</v>
      </c>
      <c r="B162" s="105">
        <v>42473</v>
      </c>
      <c r="C162" s="105"/>
      <c r="D162" s="106" t="s">
        <v>756</v>
      </c>
      <c r="E162" s="107" t="s">
        <v>623</v>
      </c>
      <c r="F162" s="108">
        <v>88</v>
      </c>
      <c r="G162" s="107"/>
      <c r="H162" s="107">
        <v>103</v>
      </c>
      <c r="I162" s="125">
        <v>103</v>
      </c>
      <c r="J162" s="126" t="s">
        <v>682</v>
      </c>
      <c r="K162" s="127">
        <v>15</v>
      </c>
      <c r="L162" s="128">
        <v>0.170454545454545</v>
      </c>
      <c r="M162" s="129" t="s">
        <v>599</v>
      </c>
      <c r="N162" s="130">
        <v>42530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56</v>
      </c>
      <c r="B163" s="105">
        <v>42492</v>
      </c>
      <c r="C163" s="105"/>
      <c r="D163" s="106" t="s">
        <v>699</v>
      </c>
      <c r="E163" s="107" t="s">
        <v>623</v>
      </c>
      <c r="F163" s="108">
        <v>127.5</v>
      </c>
      <c r="G163" s="107"/>
      <c r="H163" s="107">
        <v>148</v>
      </c>
      <c r="I163" s="125" t="s">
        <v>700</v>
      </c>
      <c r="J163" s="126" t="s">
        <v>682</v>
      </c>
      <c r="K163" s="127">
        <f>H163-F163</f>
        <v>20.5</v>
      </c>
      <c r="L163" s="128">
        <f>K163/F163</f>
        <v>0.16078431372549021</v>
      </c>
      <c r="M163" s="129" t="s">
        <v>599</v>
      </c>
      <c r="N163" s="130">
        <v>42564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57</v>
      </c>
      <c r="B164" s="105">
        <v>42493</v>
      </c>
      <c r="C164" s="105"/>
      <c r="D164" s="106" t="s">
        <v>701</v>
      </c>
      <c r="E164" s="107" t="s">
        <v>623</v>
      </c>
      <c r="F164" s="108">
        <v>675</v>
      </c>
      <c r="G164" s="107"/>
      <c r="H164" s="107">
        <v>815</v>
      </c>
      <c r="I164" s="125" t="s">
        <v>702</v>
      </c>
      <c r="J164" s="126" t="s">
        <v>682</v>
      </c>
      <c r="K164" s="127">
        <f>H164-F164</f>
        <v>140</v>
      </c>
      <c r="L164" s="128">
        <f>K164/F164</f>
        <v>0.2074074074074074</v>
      </c>
      <c r="M164" s="129" t="s">
        <v>599</v>
      </c>
      <c r="N164" s="130">
        <v>43154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58</v>
      </c>
      <c r="B165" s="109">
        <v>42522</v>
      </c>
      <c r="C165" s="109"/>
      <c r="D165" s="110" t="s">
        <v>757</v>
      </c>
      <c r="E165" s="111" t="s">
        <v>623</v>
      </c>
      <c r="F165" s="112">
        <v>500</v>
      </c>
      <c r="G165" s="112"/>
      <c r="H165" s="113">
        <v>232.5</v>
      </c>
      <c r="I165" s="131" t="s">
        <v>758</v>
      </c>
      <c r="J165" s="132" t="s">
        <v>759</v>
      </c>
      <c r="K165" s="133">
        <f>H165-F165</f>
        <v>-267.5</v>
      </c>
      <c r="L165" s="134">
        <f>K165/F165</f>
        <v>-0.53500000000000003</v>
      </c>
      <c r="M165" s="135" t="s">
        <v>663</v>
      </c>
      <c r="N165" s="136">
        <v>43735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59</v>
      </c>
      <c r="B166" s="105">
        <v>42527</v>
      </c>
      <c r="C166" s="105"/>
      <c r="D166" s="106" t="s">
        <v>703</v>
      </c>
      <c r="E166" s="107" t="s">
        <v>623</v>
      </c>
      <c r="F166" s="108">
        <v>110</v>
      </c>
      <c r="G166" s="107"/>
      <c r="H166" s="107">
        <v>126.5</v>
      </c>
      <c r="I166" s="125">
        <v>125</v>
      </c>
      <c r="J166" s="126" t="s">
        <v>632</v>
      </c>
      <c r="K166" s="127">
        <f>H166-F166</f>
        <v>16.5</v>
      </c>
      <c r="L166" s="128">
        <f>K166/F166</f>
        <v>0.15</v>
      </c>
      <c r="M166" s="129" t="s">
        <v>599</v>
      </c>
      <c r="N166" s="130">
        <v>42552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60</v>
      </c>
      <c r="B167" s="105">
        <v>42538</v>
      </c>
      <c r="C167" s="105"/>
      <c r="D167" s="106" t="s">
        <v>704</v>
      </c>
      <c r="E167" s="107" t="s">
        <v>623</v>
      </c>
      <c r="F167" s="108">
        <v>44</v>
      </c>
      <c r="G167" s="107"/>
      <c r="H167" s="107">
        <v>69.5</v>
      </c>
      <c r="I167" s="125">
        <v>69.5</v>
      </c>
      <c r="J167" s="126" t="s">
        <v>705</v>
      </c>
      <c r="K167" s="127">
        <f>H167-F167</f>
        <v>25.5</v>
      </c>
      <c r="L167" s="128">
        <f>K167/F167</f>
        <v>0.57954545454545459</v>
      </c>
      <c r="M167" s="129" t="s">
        <v>599</v>
      </c>
      <c r="N167" s="130">
        <v>42977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61</v>
      </c>
      <c r="B168" s="105">
        <v>42549</v>
      </c>
      <c r="C168" s="105"/>
      <c r="D168" s="147" t="s">
        <v>760</v>
      </c>
      <c r="E168" s="107" t="s">
        <v>623</v>
      </c>
      <c r="F168" s="108">
        <v>262.5</v>
      </c>
      <c r="G168" s="107"/>
      <c r="H168" s="107">
        <v>340</v>
      </c>
      <c r="I168" s="125">
        <v>333</v>
      </c>
      <c r="J168" s="126" t="s">
        <v>761</v>
      </c>
      <c r="K168" s="127">
        <v>77.5</v>
      </c>
      <c r="L168" s="128">
        <v>0.29523809523809502</v>
      </c>
      <c r="M168" s="129" t="s">
        <v>599</v>
      </c>
      <c r="N168" s="130">
        <v>43017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62</v>
      </c>
      <c r="B169" s="105">
        <v>42549</v>
      </c>
      <c r="C169" s="105"/>
      <c r="D169" s="147" t="s">
        <v>762</v>
      </c>
      <c r="E169" s="107" t="s">
        <v>623</v>
      </c>
      <c r="F169" s="108">
        <v>840</v>
      </c>
      <c r="G169" s="107"/>
      <c r="H169" s="107">
        <v>1230</v>
      </c>
      <c r="I169" s="125">
        <v>1230</v>
      </c>
      <c r="J169" s="126" t="s">
        <v>682</v>
      </c>
      <c r="K169" s="127">
        <v>390</v>
      </c>
      <c r="L169" s="128">
        <v>0.46428571428571402</v>
      </c>
      <c r="M169" s="129" t="s">
        <v>599</v>
      </c>
      <c r="N169" s="130">
        <v>42649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364">
        <v>63</v>
      </c>
      <c r="B170" s="142">
        <v>42556</v>
      </c>
      <c r="C170" s="142"/>
      <c r="D170" s="143" t="s">
        <v>706</v>
      </c>
      <c r="E170" s="144" t="s">
        <v>623</v>
      </c>
      <c r="F170" s="145">
        <v>395</v>
      </c>
      <c r="G170" s="146"/>
      <c r="H170" s="146">
        <f>(468.5+342.5)/2</f>
        <v>405.5</v>
      </c>
      <c r="I170" s="146">
        <v>510</v>
      </c>
      <c r="J170" s="169" t="s">
        <v>707</v>
      </c>
      <c r="K170" s="170">
        <f t="shared" ref="K170:K176" si="60">H170-F170</f>
        <v>10.5</v>
      </c>
      <c r="L170" s="171">
        <f t="shared" ref="L170:L176" si="61">K170/F170</f>
        <v>2.6582278481012658E-2</v>
      </c>
      <c r="M170" s="172" t="s">
        <v>708</v>
      </c>
      <c r="N170" s="173">
        <v>43606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64</v>
      </c>
      <c r="B171" s="109">
        <v>42584</v>
      </c>
      <c r="C171" s="109"/>
      <c r="D171" s="110" t="s">
        <v>709</v>
      </c>
      <c r="E171" s="111" t="s">
        <v>600</v>
      </c>
      <c r="F171" s="112">
        <f>169.5-12.8</f>
        <v>156.69999999999999</v>
      </c>
      <c r="G171" s="112"/>
      <c r="H171" s="113">
        <v>77</v>
      </c>
      <c r="I171" s="131" t="s">
        <v>710</v>
      </c>
      <c r="J171" s="383" t="s">
        <v>3401</v>
      </c>
      <c r="K171" s="133">
        <f t="shared" si="60"/>
        <v>-79.699999999999989</v>
      </c>
      <c r="L171" s="134">
        <f t="shared" si="61"/>
        <v>-0.50861518825781749</v>
      </c>
      <c r="M171" s="135" t="s">
        <v>663</v>
      </c>
      <c r="N171" s="136">
        <v>43522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65</v>
      </c>
      <c r="B172" s="109">
        <v>42586</v>
      </c>
      <c r="C172" s="109"/>
      <c r="D172" s="110" t="s">
        <v>711</v>
      </c>
      <c r="E172" s="111" t="s">
        <v>623</v>
      </c>
      <c r="F172" s="112">
        <v>400</v>
      </c>
      <c r="G172" s="112"/>
      <c r="H172" s="113">
        <v>305</v>
      </c>
      <c r="I172" s="131">
        <v>475</v>
      </c>
      <c r="J172" s="132" t="s">
        <v>712</v>
      </c>
      <c r="K172" s="133">
        <f t="shared" si="60"/>
        <v>-95</v>
      </c>
      <c r="L172" s="134">
        <f t="shared" si="61"/>
        <v>-0.23749999999999999</v>
      </c>
      <c r="M172" s="135" t="s">
        <v>663</v>
      </c>
      <c r="N172" s="136">
        <v>43606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66</v>
      </c>
      <c r="B173" s="105">
        <v>42593</v>
      </c>
      <c r="C173" s="105"/>
      <c r="D173" s="106" t="s">
        <v>713</v>
      </c>
      <c r="E173" s="107" t="s">
        <v>623</v>
      </c>
      <c r="F173" s="108">
        <v>86.5</v>
      </c>
      <c r="G173" s="107"/>
      <c r="H173" s="107">
        <v>130</v>
      </c>
      <c r="I173" s="125">
        <v>130</v>
      </c>
      <c r="J173" s="140" t="s">
        <v>714</v>
      </c>
      <c r="K173" s="127">
        <f t="shared" si="60"/>
        <v>43.5</v>
      </c>
      <c r="L173" s="128">
        <f t="shared" si="61"/>
        <v>0.50289017341040465</v>
      </c>
      <c r="M173" s="129" t="s">
        <v>599</v>
      </c>
      <c r="N173" s="130">
        <v>43091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67</v>
      </c>
      <c r="B174" s="109">
        <v>42600</v>
      </c>
      <c r="C174" s="109"/>
      <c r="D174" s="110" t="s">
        <v>381</v>
      </c>
      <c r="E174" s="111" t="s">
        <v>623</v>
      </c>
      <c r="F174" s="112">
        <v>133.5</v>
      </c>
      <c r="G174" s="112"/>
      <c r="H174" s="113">
        <v>126.5</v>
      </c>
      <c r="I174" s="131">
        <v>178</v>
      </c>
      <c r="J174" s="132" t="s">
        <v>715</v>
      </c>
      <c r="K174" s="133">
        <f t="shared" si="60"/>
        <v>-7</v>
      </c>
      <c r="L174" s="134">
        <f t="shared" si="61"/>
        <v>-5.2434456928838954E-2</v>
      </c>
      <c r="M174" s="135" t="s">
        <v>663</v>
      </c>
      <c r="N174" s="136">
        <v>42615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68</v>
      </c>
      <c r="B175" s="105">
        <v>42613</v>
      </c>
      <c r="C175" s="105"/>
      <c r="D175" s="106" t="s">
        <v>716</v>
      </c>
      <c r="E175" s="107" t="s">
        <v>623</v>
      </c>
      <c r="F175" s="108">
        <v>560</v>
      </c>
      <c r="G175" s="107"/>
      <c r="H175" s="107">
        <v>725</v>
      </c>
      <c r="I175" s="125">
        <v>725</v>
      </c>
      <c r="J175" s="126" t="s">
        <v>625</v>
      </c>
      <c r="K175" s="127">
        <f t="shared" si="60"/>
        <v>165</v>
      </c>
      <c r="L175" s="128">
        <f t="shared" si="61"/>
        <v>0.29464285714285715</v>
      </c>
      <c r="M175" s="129" t="s">
        <v>599</v>
      </c>
      <c r="N175" s="130">
        <v>42456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69</v>
      </c>
      <c r="B176" s="105">
        <v>42614</v>
      </c>
      <c r="C176" s="105"/>
      <c r="D176" s="106" t="s">
        <v>717</v>
      </c>
      <c r="E176" s="107" t="s">
        <v>623</v>
      </c>
      <c r="F176" s="108">
        <v>160.5</v>
      </c>
      <c r="G176" s="107"/>
      <c r="H176" s="107">
        <v>210</v>
      </c>
      <c r="I176" s="125">
        <v>210</v>
      </c>
      <c r="J176" s="126" t="s">
        <v>625</v>
      </c>
      <c r="K176" s="127">
        <f t="shared" si="60"/>
        <v>49.5</v>
      </c>
      <c r="L176" s="128">
        <f t="shared" si="61"/>
        <v>0.30841121495327101</v>
      </c>
      <c r="M176" s="129" t="s">
        <v>599</v>
      </c>
      <c r="N176" s="130">
        <v>42871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70</v>
      </c>
      <c r="B177" s="105">
        <v>42646</v>
      </c>
      <c r="C177" s="105"/>
      <c r="D177" s="147" t="s">
        <v>405</v>
      </c>
      <c r="E177" s="107" t="s">
        <v>623</v>
      </c>
      <c r="F177" s="108">
        <v>430</v>
      </c>
      <c r="G177" s="107"/>
      <c r="H177" s="107">
        <v>596</v>
      </c>
      <c r="I177" s="125">
        <v>575</v>
      </c>
      <c r="J177" s="126" t="s">
        <v>763</v>
      </c>
      <c r="K177" s="127">
        <v>166</v>
      </c>
      <c r="L177" s="128">
        <v>0.38604651162790699</v>
      </c>
      <c r="M177" s="129" t="s">
        <v>599</v>
      </c>
      <c r="N177" s="130">
        <v>42769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71</v>
      </c>
      <c r="B178" s="105">
        <v>42657</v>
      </c>
      <c r="C178" s="105"/>
      <c r="D178" s="106" t="s">
        <v>718</v>
      </c>
      <c r="E178" s="107" t="s">
        <v>623</v>
      </c>
      <c r="F178" s="108">
        <v>280</v>
      </c>
      <c r="G178" s="107"/>
      <c r="H178" s="107">
        <v>345</v>
      </c>
      <c r="I178" s="125">
        <v>345</v>
      </c>
      <c r="J178" s="126" t="s">
        <v>625</v>
      </c>
      <c r="K178" s="127">
        <f t="shared" ref="K178:K183" si="62">H178-F178</f>
        <v>65</v>
      </c>
      <c r="L178" s="128">
        <f>K178/F178</f>
        <v>0.23214285714285715</v>
      </c>
      <c r="M178" s="129" t="s">
        <v>599</v>
      </c>
      <c r="N178" s="130">
        <v>42814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72</v>
      </c>
      <c r="B179" s="105">
        <v>42657</v>
      </c>
      <c r="C179" s="105"/>
      <c r="D179" s="106" t="s">
        <v>719</v>
      </c>
      <c r="E179" s="107" t="s">
        <v>623</v>
      </c>
      <c r="F179" s="108">
        <v>245</v>
      </c>
      <c r="G179" s="107"/>
      <c r="H179" s="107">
        <v>325.5</v>
      </c>
      <c r="I179" s="125">
        <v>330</v>
      </c>
      <c r="J179" s="126" t="s">
        <v>720</v>
      </c>
      <c r="K179" s="127">
        <f t="shared" si="62"/>
        <v>80.5</v>
      </c>
      <c r="L179" s="128">
        <f>K179/F179</f>
        <v>0.32857142857142857</v>
      </c>
      <c r="M179" s="129" t="s">
        <v>599</v>
      </c>
      <c r="N179" s="130">
        <v>42769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73</v>
      </c>
      <c r="B180" s="105">
        <v>42660</v>
      </c>
      <c r="C180" s="105"/>
      <c r="D180" s="106" t="s">
        <v>349</v>
      </c>
      <c r="E180" s="107" t="s">
        <v>623</v>
      </c>
      <c r="F180" s="108">
        <v>125</v>
      </c>
      <c r="G180" s="107"/>
      <c r="H180" s="107">
        <v>160</v>
      </c>
      <c r="I180" s="125">
        <v>160</v>
      </c>
      <c r="J180" s="126" t="s">
        <v>682</v>
      </c>
      <c r="K180" s="127">
        <f t="shared" si="62"/>
        <v>35</v>
      </c>
      <c r="L180" s="128">
        <v>0.28000000000000003</v>
      </c>
      <c r="M180" s="129" t="s">
        <v>599</v>
      </c>
      <c r="N180" s="130">
        <v>42803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74</v>
      </c>
      <c r="B181" s="105">
        <v>42660</v>
      </c>
      <c r="C181" s="105"/>
      <c r="D181" s="106" t="s">
        <v>483</v>
      </c>
      <c r="E181" s="107" t="s">
        <v>623</v>
      </c>
      <c r="F181" s="108">
        <v>114</v>
      </c>
      <c r="G181" s="107"/>
      <c r="H181" s="107">
        <v>145</v>
      </c>
      <c r="I181" s="125">
        <v>145</v>
      </c>
      <c r="J181" s="126" t="s">
        <v>682</v>
      </c>
      <c r="K181" s="127">
        <f t="shared" si="62"/>
        <v>31</v>
      </c>
      <c r="L181" s="128">
        <f>K181/F181</f>
        <v>0.27192982456140352</v>
      </c>
      <c r="M181" s="129" t="s">
        <v>599</v>
      </c>
      <c r="N181" s="130">
        <v>42859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75</v>
      </c>
      <c r="B182" s="105">
        <v>42660</v>
      </c>
      <c r="C182" s="105"/>
      <c r="D182" s="106" t="s">
        <v>721</v>
      </c>
      <c r="E182" s="107" t="s">
        <v>623</v>
      </c>
      <c r="F182" s="108">
        <v>212</v>
      </c>
      <c r="G182" s="107"/>
      <c r="H182" s="107">
        <v>280</v>
      </c>
      <c r="I182" s="125">
        <v>276</v>
      </c>
      <c r="J182" s="126" t="s">
        <v>722</v>
      </c>
      <c r="K182" s="127">
        <f t="shared" si="62"/>
        <v>68</v>
      </c>
      <c r="L182" s="128">
        <f>K182/F182</f>
        <v>0.32075471698113206</v>
      </c>
      <c r="M182" s="129" t="s">
        <v>599</v>
      </c>
      <c r="N182" s="130">
        <v>42858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76</v>
      </c>
      <c r="B183" s="105">
        <v>42678</v>
      </c>
      <c r="C183" s="105"/>
      <c r="D183" s="106" t="s">
        <v>151</v>
      </c>
      <c r="E183" s="107" t="s">
        <v>623</v>
      </c>
      <c r="F183" s="108">
        <v>155</v>
      </c>
      <c r="G183" s="107"/>
      <c r="H183" s="107">
        <v>210</v>
      </c>
      <c r="I183" s="125">
        <v>210</v>
      </c>
      <c r="J183" s="126" t="s">
        <v>723</v>
      </c>
      <c r="K183" s="127">
        <f t="shared" si="62"/>
        <v>55</v>
      </c>
      <c r="L183" s="128">
        <f>K183/F183</f>
        <v>0.35483870967741937</v>
      </c>
      <c r="M183" s="129" t="s">
        <v>599</v>
      </c>
      <c r="N183" s="130">
        <v>42944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77</v>
      </c>
      <c r="B184" s="109">
        <v>42710</v>
      </c>
      <c r="C184" s="109"/>
      <c r="D184" s="110" t="s">
        <v>764</v>
      </c>
      <c r="E184" s="111" t="s">
        <v>623</v>
      </c>
      <c r="F184" s="112">
        <v>150.5</v>
      </c>
      <c r="G184" s="112"/>
      <c r="H184" s="113">
        <v>72.5</v>
      </c>
      <c r="I184" s="131">
        <v>174</v>
      </c>
      <c r="J184" s="132" t="s">
        <v>765</v>
      </c>
      <c r="K184" s="133">
        <v>-78</v>
      </c>
      <c r="L184" s="134">
        <v>-0.51827242524916906</v>
      </c>
      <c r="M184" s="135" t="s">
        <v>663</v>
      </c>
      <c r="N184" s="136">
        <v>43333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78</v>
      </c>
      <c r="B185" s="105">
        <v>42712</v>
      </c>
      <c r="C185" s="105"/>
      <c r="D185" s="106" t="s">
        <v>125</v>
      </c>
      <c r="E185" s="107" t="s">
        <v>623</v>
      </c>
      <c r="F185" s="108">
        <v>380</v>
      </c>
      <c r="G185" s="107"/>
      <c r="H185" s="107">
        <v>478</v>
      </c>
      <c r="I185" s="125">
        <v>468</v>
      </c>
      <c r="J185" s="126" t="s">
        <v>682</v>
      </c>
      <c r="K185" s="127">
        <f>H185-F185</f>
        <v>98</v>
      </c>
      <c r="L185" s="128">
        <f>K185/F185</f>
        <v>0.25789473684210529</v>
      </c>
      <c r="M185" s="129" t="s">
        <v>599</v>
      </c>
      <c r="N185" s="130">
        <v>43025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79</v>
      </c>
      <c r="B186" s="105">
        <v>42734</v>
      </c>
      <c r="C186" s="105"/>
      <c r="D186" s="106" t="s">
        <v>248</v>
      </c>
      <c r="E186" s="107" t="s">
        <v>623</v>
      </c>
      <c r="F186" s="108">
        <v>305</v>
      </c>
      <c r="G186" s="107"/>
      <c r="H186" s="107">
        <v>375</v>
      </c>
      <c r="I186" s="125">
        <v>375</v>
      </c>
      <c r="J186" s="126" t="s">
        <v>682</v>
      </c>
      <c r="K186" s="127">
        <f>H186-F186</f>
        <v>70</v>
      </c>
      <c r="L186" s="128">
        <f>K186/F186</f>
        <v>0.22950819672131148</v>
      </c>
      <c r="M186" s="129" t="s">
        <v>599</v>
      </c>
      <c r="N186" s="130">
        <v>42768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80</v>
      </c>
      <c r="B187" s="105">
        <v>42739</v>
      </c>
      <c r="C187" s="105"/>
      <c r="D187" s="106" t="s">
        <v>351</v>
      </c>
      <c r="E187" s="107" t="s">
        <v>623</v>
      </c>
      <c r="F187" s="108">
        <v>99.5</v>
      </c>
      <c r="G187" s="107"/>
      <c r="H187" s="107">
        <v>158</v>
      </c>
      <c r="I187" s="125">
        <v>158</v>
      </c>
      <c r="J187" s="126" t="s">
        <v>682</v>
      </c>
      <c r="K187" s="127">
        <f>H187-F187</f>
        <v>58.5</v>
      </c>
      <c r="L187" s="128">
        <f>K187/F187</f>
        <v>0.5879396984924623</v>
      </c>
      <c r="M187" s="129" t="s">
        <v>599</v>
      </c>
      <c r="N187" s="130">
        <v>42898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81</v>
      </c>
      <c r="B188" s="105">
        <v>42739</v>
      </c>
      <c r="C188" s="105"/>
      <c r="D188" s="106" t="s">
        <v>351</v>
      </c>
      <c r="E188" s="107" t="s">
        <v>623</v>
      </c>
      <c r="F188" s="108">
        <v>99.5</v>
      </c>
      <c r="G188" s="107"/>
      <c r="H188" s="107">
        <v>158</v>
      </c>
      <c r="I188" s="125">
        <v>158</v>
      </c>
      <c r="J188" s="126" t="s">
        <v>682</v>
      </c>
      <c r="K188" s="127">
        <v>58.5</v>
      </c>
      <c r="L188" s="128">
        <v>0.58793969849246197</v>
      </c>
      <c r="M188" s="129" t="s">
        <v>599</v>
      </c>
      <c r="N188" s="130">
        <v>42898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82</v>
      </c>
      <c r="B189" s="105">
        <v>42786</v>
      </c>
      <c r="C189" s="105"/>
      <c r="D189" s="106" t="s">
        <v>169</v>
      </c>
      <c r="E189" s="107" t="s">
        <v>623</v>
      </c>
      <c r="F189" s="108">
        <v>140.5</v>
      </c>
      <c r="G189" s="107"/>
      <c r="H189" s="107">
        <v>220</v>
      </c>
      <c r="I189" s="125">
        <v>220</v>
      </c>
      <c r="J189" s="126" t="s">
        <v>682</v>
      </c>
      <c r="K189" s="127">
        <f>H189-F189</f>
        <v>79.5</v>
      </c>
      <c r="L189" s="128">
        <f>K189/F189</f>
        <v>0.5658362989323843</v>
      </c>
      <c r="M189" s="129" t="s">
        <v>599</v>
      </c>
      <c r="N189" s="130">
        <v>42864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83</v>
      </c>
      <c r="B190" s="105">
        <v>42786</v>
      </c>
      <c r="C190" s="105"/>
      <c r="D190" s="106" t="s">
        <v>766</v>
      </c>
      <c r="E190" s="107" t="s">
        <v>623</v>
      </c>
      <c r="F190" s="108">
        <v>202.5</v>
      </c>
      <c r="G190" s="107"/>
      <c r="H190" s="107">
        <v>234</v>
      </c>
      <c r="I190" s="125">
        <v>234</v>
      </c>
      <c r="J190" s="126" t="s">
        <v>682</v>
      </c>
      <c r="K190" s="127">
        <v>31.5</v>
      </c>
      <c r="L190" s="128">
        <v>0.155555555555556</v>
      </c>
      <c r="M190" s="129" t="s">
        <v>599</v>
      </c>
      <c r="N190" s="130">
        <v>42836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84</v>
      </c>
      <c r="B191" s="105">
        <v>42818</v>
      </c>
      <c r="C191" s="105"/>
      <c r="D191" s="106" t="s">
        <v>557</v>
      </c>
      <c r="E191" s="107" t="s">
        <v>623</v>
      </c>
      <c r="F191" s="108">
        <v>300.5</v>
      </c>
      <c r="G191" s="107"/>
      <c r="H191" s="107">
        <v>417.5</v>
      </c>
      <c r="I191" s="125">
        <v>420</v>
      </c>
      <c r="J191" s="126" t="s">
        <v>724</v>
      </c>
      <c r="K191" s="127">
        <f>H191-F191</f>
        <v>117</v>
      </c>
      <c r="L191" s="128">
        <f>K191/F191</f>
        <v>0.38935108153078202</v>
      </c>
      <c r="M191" s="129" t="s">
        <v>599</v>
      </c>
      <c r="N191" s="130">
        <v>43070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85</v>
      </c>
      <c r="B192" s="105">
        <v>42818</v>
      </c>
      <c r="C192" s="105"/>
      <c r="D192" s="106" t="s">
        <v>762</v>
      </c>
      <c r="E192" s="107" t="s">
        <v>623</v>
      </c>
      <c r="F192" s="108">
        <v>850</v>
      </c>
      <c r="G192" s="107"/>
      <c r="H192" s="107">
        <v>1042.5</v>
      </c>
      <c r="I192" s="125">
        <v>1023</v>
      </c>
      <c r="J192" s="126" t="s">
        <v>767</v>
      </c>
      <c r="K192" s="127">
        <v>192.5</v>
      </c>
      <c r="L192" s="128">
        <v>0.22647058823529401</v>
      </c>
      <c r="M192" s="129" t="s">
        <v>599</v>
      </c>
      <c r="N192" s="130">
        <v>42830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86</v>
      </c>
      <c r="B193" s="105">
        <v>42830</v>
      </c>
      <c r="C193" s="105"/>
      <c r="D193" s="106" t="s">
        <v>501</v>
      </c>
      <c r="E193" s="107" t="s">
        <v>623</v>
      </c>
      <c r="F193" s="108">
        <v>785</v>
      </c>
      <c r="G193" s="107"/>
      <c r="H193" s="107">
        <v>930</v>
      </c>
      <c r="I193" s="125">
        <v>920</v>
      </c>
      <c r="J193" s="126" t="s">
        <v>725</v>
      </c>
      <c r="K193" s="127">
        <f>H193-F193</f>
        <v>145</v>
      </c>
      <c r="L193" s="128">
        <f>K193/F193</f>
        <v>0.18471337579617833</v>
      </c>
      <c r="M193" s="129" t="s">
        <v>599</v>
      </c>
      <c r="N193" s="130">
        <v>42976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87</v>
      </c>
      <c r="B194" s="109">
        <v>42831</v>
      </c>
      <c r="C194" s="109"/>
      <c r="D194" s="110" t="s">
        <v>768</v>
      </c>
      <c r="E194" s="111" t="s">
        <v>623</v>
      </c>
      <c r="F194" s="112">
        <v>40</v>
      </c>
      <c r="G194" s="112"/>
      <c r="H194" s="113">
        <v>13.1</v>
      </c>
      <c r="I194" s="131">
        <v>60</v>
      </c>
      <c r="J194" s="137" t="s">
        <v>769</v>
      </c>
      <c r="K194" s="133">
        <v>-26.9</v>
      </c>
      <c r="L194" s="134">
        <v>-0.67249999999999999</v>
      </c>
      <c r="M194" s="135" t="s">
        <v>663</v>
      </c>
      <c r="N194" s="136">
        <v>43138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88</v>
      </c>
      <c r="B195" s="105">
        <v>42837</v>
      </c>
      <c r="C195" s="105"/>
      <c r="D195" s="106" t="s">
        <v>88</v>
      </c>
      <c r="E195" s="107" t="s">
        <v>623</v>
      </c>
      <c r="F195" s="108">
        <v>289.5</v>
      </c>
      <c r="G195" s="107"/>
      <c r="H195" s="107">
        <v>354</v>
      </c>
      <c r="I195" s="125">
        <v>360</v>
      </c>
      <c r="J195" s="126" t="s">
        <v>726</v>
      </c>
      <c r="K195" s="127">
        <f t="shared" ref="K195:K203" si="63">H195-F195</f>
        <v>64.5</v>
      </c>
      <c r="L195" s="128">
        <f t="shared" ref="L195:L203" si="64">K195/F195</f>
        <v>0.22279792746113988</v>
      </c>
      <c r="M195" s="129" t="s">
        <v>599</v>
      </c>
      <c r="N195" s="130">
        <v>43040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89</v>
      </c>
      <c r="B196" s="105">
        <v>42845</v>
      </c>
      <c r="C196" s="105"/>
      <c r="D196" s="106" t="s">
        <v>438</v>
      </c>
      <c r="E196" s="107" t="s">
        <v>623</v>
      </c>
      <c r="F196" s="108">
        <v>700</v>
      </c>
      <c r="G196" s="107"/>
      <c r="H196" s="107">
        <v>840</v>
      </c>
      <c r="I196" s="125">
        <v>840</v>
      </c>
      <c r="J196" s="126" t="s">
        <v>727</v>
      </c>
      <c r="K196" s="127">
        <f t="shared" si="63"/>
        <v>140</v>
      </c>
      <c r="L196" s="128">
        <f t="shared" si="64"/>
        <v>0.2</v>
      </c>
      <c r="M196" s="129" t="s">
        <v>599</v>
      </c>
      <c r="N196" s="130">
        <v>42893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90</v>
      </c>
      <c r="B197" s="105">
        <v>42887</v>
      </c>
      <c r="C197" s="105"/>
      <c r="D197" s="147" t="s">
        <v>363</v>
      </c>
      <c r="E197" s="107" t="s">
        <v>623</v>
      </c>
      <c r="F197" s="108">
        <v>130</v>
      </c>
      <c r="G197" s="107"/>
      <c r="H197" s="107">
        <v>144.25</v>
      </c>
      <c r="I197" s="125">
        <v>170</v>
      </c>
      <c r="J197" s="126" t="s">
        <v>728</v>
      </c>
      <c r="K197" s="127">
        <f t="shared" si="63"/>
        <v>14.25</v>
      </c>
      <c r="L197" s="128">
        <f t="shared" si="64"/>
        <v>0.10961538461538461</v>
      </c>
      <c r="M197" s="129" t="s">
        <v>599</v>
      </c>
      <c r="N197" s="130">
        <v>43675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91</v>
      </c>
      <c r="B198" s="105">
        <v>42901</v>
      </c>
      <c r="C198" s="105"/>
      <c r="D198" s="147" t="s">
        <v>729</v>
      </c>
      <c r="E198" s="107" t="s">
        <v>623</v>
      </c>
      <c r="F198" s="108">
        <v>214.5</v>
      </c>
      <c r="G198" s="107"/>
      <c r="H198" s="107">
        <v>262</v>
      </c>
      <c r="I198" s="125">
        <v>262</v>
      </c>
      <c r="J198" s="126" t="s">
        <v>730</v>
      </c>
      <c r="K198" s="127">
        <f t="shared" si="63"/>
        <v>47.5</v>
      </c>
      <c r="L198" s="128">
        <f t="shared" si="64"/>
        <v>0.22144522144522144</v>
      </c>
      <c r="M198" s="129" t="s">
        <v>599</v>
      </c>
      <c r="N198" s="130">
        <v>42977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92</v>
      </c>
      <c r="B199" s="153">
        <v>42933</v>
      </c>
      <c r="C199" s="153"/>
      <c r="D199" s="154" t="s">
        <v>731</v>
      </c>
      <c r="E199" s="155" t="s">
        <v>623</v>
      </c>
      <c r="F199" s="156">
        <v>370</v>
      </c>
      <c r="G199" s="155"/>
      <c r="H199" s="155">
        <v>447.5</v>
      </c>
      <c r="I199" s="177">
        <v>450</v>
      </c>
      <c r="J199" s="230" t="s">
        <v>682</v>
      </c>
      <c r="K199" s="127">
        <f t="shared" si="63"/>
        <v>77.5</v>
      </c>
      <c r="L199" s="179">
        <f t="shared" si="64"/>
        <v>0.20945945945945946</v>
      </c>
      <c r="M199" s="180" t="s">
        <v>599</v>
      </c>
      <c r="N199" s="181">
        <v>43035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93</v>
      </c>
      <c r="B200" s="153">
        <v>42943</v>
      </c>
      <c r="C200" s="153"/>
      <c r="D200" s="154" t="s">
        <v>167</v>
      </c>
      <c r="E200" s="155" t="s">
        <v>623</v>
      </c>
      <c r="F200" s="156">
        <v>657.5</v>
      </c>
      <c r="G200" s="155"/>
      <c r="H200" s="155">
        <v>825</v>
      </c>
      <c r="I200" s="177">
        <v>820</v>
      </c>
      <c r="J200" s="230" t="s">
        <v>682</v>
      </c>
      <c r="K200" s="127">
        <f t="shared" si="63"/>
        <v>167.5</v>
      </c>
      <c r="L200" s="179">
        <f t="shared" si="64"/>
        <v>0.25475285171102663</v>
      </c>
      <c r="M200" s="180" t="s">
        <v>599</v>
      </c>
      <c r="N200" s="181">
        <v>43090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94</v>
      </c>
      <c r="B201" s="105">
        <v>42964</v>
      </c>
      <c r="C201" s="105"/>
      <c r="D201" s="106" t="s">
        <v>368</v>
      </c>
      <c r="E201" s="107" t="s">
        <v>623</v>
      </c>
      <c r="F201" s="108">
        <v>605</v>
      </c>
      <c r="G201" s="107"/>
      <c r="H201" s="107">
        <v>750</v>
      </c>
      <c r="I201" s="125">
        <v>750</v>
      </c>
      <c r="J201" s="126" t="s">
        <v>725</v>
      </c>
      <c r="K201" s="127">
        <f t="shared" si="63"/>
        <v>145</v>
      </c>
      <c r="L201" s="128">
        <f t="shared" si="64"/>
        <v>0.23966942148760331</v>
      </c>
      <c r="M201" s="129" t="s">
        <v>599</v>
      </c>
      <c r="N201" s="130">
        <v>43027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65">
        <v>95</v>
      </c>
      <c r="B202" s="148">
        <v>42979</v>
      </c>
      <c r="C202" s="148"/>
      <c r="D202" s="149" t="s">
        <v>509</v>
      </c>
      <c r="E202" s="150" t="s">
        <v>623</v>
      </c>
      <c r="F202" s="151">
        <v>255</v>
      </c>
      <c r="G202" s="152"/>
      <c r="H202" s="152">
        <v>217.25</v>
      </c>
      <c r="I202" s="152">
        <v>320</v>
      </c>
      <c r="J202" s="174" t="s">
        <v>732</v>
      </c>
      <c r="K202" s="133">
        <f t="shared" si="63"/>
        <v>-37.75</v>
      </c>
      <c r="L202" s="175">
        <f t="shared" si="64"/>
        <v>-0.14803921568627451</v>
      </c>
      <c r="M202" s="135" t="s">
        <v>663</v>
      </c>
      <c r="N202" s="176">
        <v>43661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96</v>
      </c>
      <c r="B203" s="105">
        <v>42997</v>
      </c>
      <c r="C203" s="105"/>
      <c r="D203" s="106" t="s">
        <v>733</v>
      </c>
      <c r="E203" s="107" t="s">
        <v>623</v>
      </c>
      <c r="F203" s="108">
        <v>215</v>
      </c>
      <c r="G203" s="107"/>
      <c r="H203" s="107">
        <v>258</v>
      </c>
      <c r="I203" s="125">
        <v>258</v>
      </c>
      <c r="J203" s="126" t="s">
        <v>682</v>
      </c>
      <c r="K203" s="127">
        <f t="shared" si="63"/>
        <v>43</v>
      </c>
      <c r="L203" s="128">
        <f t="shared" si="64"/>
        <v>0.2</v>
      </c>
      <c r="M203" s="129" t="s">
        <v>599</v>
      </c>
      <c r="N203" s="130">
        <v>43040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97</v>
      </c>
      <c r="B204" s="105">
        <v>42997</v>
      </c>
      <c r="C204" s="105"/>
      <c r="D204" s="106" t="s">
        <v>733</v>
      </c>
      <c r="E204" s="107" t="s">
        <v>623</v>
      </c>
      <c r="F204" s="108">
        <v>215</v>
      </c>
      <c r="G204" s="107"/>
      <c r="H204" s="107">
        <v>258</v>
      </c>
      <c r="I204" s="125">
        <v>258</v>
      </c>
      <c r="J204" s="230" t="s">
        <v>682</v>
      </c>
      <c r="K204" s="127">
        <v>43</v>
      </c>
      <c r="L204" s="128">
        <v>0.2</v>
      </c>
      <c r="M204" s="129" t="s">
        <v>599</v>
      </c>
      <c r="N204" s="130">
        <v>43040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98</v>
      </c>
      <c r="B205" s="206">
        <v>42998</v>
      </c>
      <c r="C205" s="206"/>
      <c r="D205" s="374" t="s">
        <v>2979</v>
      </c>
      <c r="E205" s="207" t="s">
        <v>623</v>
      </c>
      <c r="F205" s="208">
        <v>75</v>
      </c>
      <c r="G205" s="207"/>
      <c r="H205" s="207">
        <v>90</v>
      </c>
      <c r="I205" s="231">
        <v>90</v>
      </c>
      <c r="J205" s="126" t="s">
        <v>734</v>
      </c>
      <c r="K205" s="127">
        <f t="shared" ref="K205:K210" si="65">H205-F205</f>
        <v>15</v>
      </c>
      <c r="L205" s="128">
        <f t="shared" ref="L205:L210" si="66">K205/F205</f>
        <v>0.2</v>
      </c>
      <c r="M205" s="129" t="s">
        <v>599</v>
      </c>
      <c r="N205" s="130">
        <v>43019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99</v>
      </c>
      <c r="B206" s="153">
        <v>43011</v>
      </c>
      <c r="C206" s="153"/>
      <c r="D206" s="154" t="s">
        <v>735</v>
      </c>
      <c r="E206" s="155" t="s">
        <v>623</v>
      </c>
      <c r="F206" s="156">
        <v>315</v>
      </c>
      <c r="G206" s="155"/>
      <c r="H206" s="155">
        <v>392</v>
      </c>
      <c r="I206" s="177">
        <v>384</v>
      </c>
      <c r="J206" s="230" t="s">
        <v>736</v>
      </c>
      <c r="K206" s="127">
        <f t="shared" si="65"/>
        <v>77</v>
      </c>
      <c r="L206" s="179">
        <f t="shared" si="66"/>
        <v>0.24444444444444444</v>
      </c>
      <c r="M206" s="180" t="s">
        <v>599</v>
      </c>
      <c r="N206" s="181">
        <v>43017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100</v>
      </c>
      <c r="B207" s="153">
        <v>43013</v>
      </c>
      <c r="C207" s="153"/>
      <c r="D207" s="154" t="s">
        <v>737</v>
      </c>
      <c r="E207" s="155" t="s">
        <v>623</v>
      </c>
      <c r="F207" s="156">
        <v>145</v>
      </c>
      <c r="G207" s="155"/>
      <c r="H207" s="155">
        <v>179</v>
      </c>
      <c r="I207" s="177">
        <v>180</v>
      </c>
      <c r="J207" s="230" t="s">
        <v>613</v>
      </c>
      <c r="K207" s="127">
        <f t="shared" si="65"/>
        <v>34</v>
      </c>
      <c r="L207" s="179">
        <f t="shared" si="66"/>
        <v>0.23448275862068965</v>
      </c>
      <c r="M207" s="180" t="s">
        <v>599</v>
      </c>
      <c r="N207" s="181">
        <v>43025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101</v>
      </c>
      <c r="B208" s="153">
        <v>43014</v>
      </c>
      <c r="C208" s="153"/>
      <c r="D208" s="154" t="s">
        <v>339</v>
      </c>
      <c r="E208" s="155" t="s">
        <v>623</v>
      </c>
      <c r="F208" s="156">
        <v>256</v>
      </c>
      <c r="G208" s="155"/>
      <c r="H208" s="155">
        <v>323</v>
      </c>
      <c r="I208" s="177">
        <v>320</v>
      </c>
      <c r="J208" s="230" t="s">
        <v>682</v>
      </c>
      <c r="K208" s="127">
        <f t="shared" si="65"/>
        <v>67</v>
      </c>
      <c r="L208" s="179">
        <f t="shared" si="66"/>
        <v>0.26171875</v>
      </c>
      <c r="M208" s="180" t="s">
        <v>599</v>
      </c>
      <c r="N208" s="181">
        <v>43067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102</v>
      </c>
      <c r="B209" s="153">
        <v>43017</v>
      </c>
      <c r="C209" s="153"/>
      <c r="D209" s="154" t="s">
        <v>360</v>
      </c>
      <c r="E209" s="155" t="s">
        <v>623</v>
      </c>
      <c r="F209" s="156">
        <v>137.5</v>
      </c>
      <c r="G209" s="155"/>
      <c r="H209" s="155">
        <v>184</v>
      </c>
      <c r="I209" s="177">
        <v>183</v>
      </c>
      <c r="J209" s="178" t="s">
        <v>738</v>
      </c>
      <c r="K209" s="127">
        <f t="shared" si="65"/>
        <v>46.5</v>
      </c>
      <c r="L209" s="179">
        <f t="shared" si="66"/>
        <v>0.33818181818181819</v>
      </c>
      <c r="M209" s="180" t="s">
        <v>599</v>
      </c>
      <c r="N209" s="181">
        <v>43108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103</v>
      </c>
      <c r="B210" s="153">
        <v>43018</v>
      </c>
      <c r="C210" s="153"/>
      <c r="D210" s="154" t="s">
        <v>739</v>
      </c>
      <c r="E210" s="155" t="s">
        <v>623</v>
      </c>
      <c r="F210" s="156">
        <v>125.5</v>
      </c>
      <c r="G210" s="155"/>
      <c r="H210" s="155">
        <v>158</v>
      </c>
      <c r="I210" s="177">
        <v>155</v>
      </c>
      <c r="J210" s="178" t="s">
        <v>740</v>
      </c>
      <c r="K210" s="127">
        <f t="shared" si="65"/>
        <v>32.5</v>
      </c>
      <c r="L210" s="179">
        <f t="shared" si="66"/>
        <v>0.25896414342629481</v>
      </c>
      <c r="M210" s="180" t="s">
        <v>599</v>
      </c>
      <c r="N210" s="181">
        <v>43067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104</v>
      </c>
      <c r="B211" s="153">
        <v>43018</v>
      </c>
      <c r="C211" s="153"/>
      <c r="D211" s="154" t="s">
        <v>770</v>
      </c>
      <c r="E211" s="155" t="s">
        <v>623</v>
      </c>
      <c r="F211" s="156">
        <v>895</v>
      </c>
      <c r="G211" s="155"/>
      <c r="H211" s="155">
        <v>1122.5</v>
      </c>
      <c r="I211" s="177">
        <v>1078</v>
      </c>
      <c r="J211" s="178" t="s">
        <v>771</v>
      </c>
      <c r="K211" s="127">
        <v>227.5</v>
      </c>
      <c r="L211" s="179">
        <v>0.25418994413407803</v>
      </c>
      <c r="M211" s="180" t="s">
        <v>599</v>
      </c>
      <c r="N211" s="181">
        <v>43117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105</v>
      </c>
      <c r="B212" s="153">
        <v>43020</v>
      </c>
      <c r="C212" s="153"/>
      <c r="D212" s="154" t="s">
        <v>347</v>
      </c>
      <c r="E212" s="155" t="s">
        <v>623</v>
      </c>
      <c r="F212" s="156">
        <v>525</v>
      </c>
      <c r="G212" s="155"/>
      <c r="H212" s="155">
        <v>629</v>
      </c>
      <c r="I212" s="177">
        <v>629</v>
      </c>
      <c r="J212" s="230" t="s">
        <v>682</v>
      </c>
      <c r="K212" s="127">
        <v>104</v>
      </c>
      <c r="L212" s="179">
        <v>0.19809523809523799</v>
      </c>
      <c r="M212" s="180" t="s">
        <v>599</v>
      </c>
      <c r="N212" s="181">
        <v>43119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106</v>
      </c>
      <c r="B213" s="153">
        <v>43046</v>
      </c>
      <c r="C213" s="153"/>
      <c r="D213" s="154" t="s">
        <v>393</v>
      </c>
      <c r="E213" s="155" t="s">
        <v>623</v>
      </c>
      <c r="F213" s="156">
        <v>740</v>
      </c>
      <c r="G213" s="155"/>
      <c r="H213" s="155">
        <v>892.5</v>
      </c>
      <c r="I213" s="177">
        <v>900</v>
      </c>
      <c r="J213" s="178" t="s">
        <v>741</v>
      </c>
      <c r="K213" s="127">
        <f>H213-F213</f>
        <v>152.5</v>
      </c>
      <c r="L213" s="179">
        <f>K213/F213</f>
        <v>0.20608108108108109</v>
      </c>
      <c r="M213" s="180" t="s">
        <v>599</v>
      </c>
      <c r="N213" s="181">
        <v>43052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107</v>
      </c>
      <c r="B214" s="105">
        <v>43073</v>
      </c>
      <c r="C214" s="105"/>
      <c r="D214" s="106" t="s">
        <v>742</v>
      </c>
      <c r="E214" s="107" t="s">
        <v>623</v>
      </c>
      <c r="F214" s="108">
        <v>118.5</v>
      </c>
      <c r="G214" s="107"/>
      <c r="H214" s="107">
        <v>143.5</v>
      </c>
      <c r="I214" s="125">
        <v>145</v>
      </c>
      <c r="J214" s="140" t="s">
        <v>743</v>
      </c>
      <c r="K214" s="127">
        <f>H214-F214</f>
        <v>25</v>
      </c>
      <c r="L214" s="128">
        <f>K214/F214</f>
        <v>0.2109704641350211</v>
      </c>
      <c r="M214" s="129" t="s">
        <v>599</v>
      </c>
      <c r="N214" s="130">
        <v>43097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108</v>
      </c>
      <c r="B215" s="109">
        <v>43090</v>
      </c>
      <c r="C215" s="109"/>
      <c r="D215" s="157" t="s">
        <v>443</v>
      </c>
      <c r="E215" s="111" t="s">
        <v>623</v>
      </c>
      <c r="F215" s="112">
        <v>715</v>
      </c>
      <c r="G215" s="112"/>
      <c r="H215" s="113">
        <v>500</v>
      </c>
      <c r="I215" s="131">
        <v>872</v>
      </c>
      <c r="J215" s="137" t="s">
        <v>744</v>
      </c>
      <c r="K215" s="133">
        <f>H215-F215</f>
        <v>-215</v>
      </c>
      <c r="L215" s="134">
        <f>K215/F215</f>
        <v>-0.30069930069930068</v>
      </c>
      <c r="M215" s="135" t="s">
        <v>663</v>
      </c>
      <c r="N215" s="136">
        <v>43670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109</v>
      </c>
      <c r="B216" s="105">
        <v>43098</v>
      </c>
      <c r="C216" s="105"/>
      <c r="D216" s="106" t="s">
        <v>735</v>
      </c>
      <c r="E216" s="107" t="s">
        <v>623</v>
      </c>
      <c r="F216" s="108">
        <v>435</v>
      </c>
      <c r="G216" s="107"/>
      <c r="H216" s="107">
        <v>542.5</v>
      </c>
      <c r="I216" s="125">
        <v>539</v>
      </c>
      <c r="J216" s="140" t="s">
        <v>682</v>
      </c>
      <c r="K216" s="127">
        <v>107.5</v>
      </c>
      <c r="L216" s="128">
        <v>0.247126436781609</v>
      </c>
      <c r="M216" s="129" t="s">
        <v>599</v>
      </c>
      <c r="N216" s="130">
        <v>43206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110</v>
      </c>
      <c r="B217" s="105">
        <v>43098</v>
      </c>
      <c r="C217" s="105"/>
      <c r="D217" s="106" t="s">
        <v>571</v>
      </c>
      <c r="E217" s="107" t="s">
        <v>623</v>
      </c>
      <c r="F217" s="108">
        <v>885</v>
      </c>
      <c r="G217" s="107"/>
      <c r="H217" s="107">
        <v>1090</v>
      </c>
      <c r="I217" s="125">
        <v>1084</v>
      </c>
      <c r="J217" s="140" t="s">
        <v>682</v>
      </c>
      <c r="K217" s="127">
        <v>205</v>
      </c>
      <c r="L217" s="128">
        <v>0.23163841807909599</v>
      </c>
      <c r="M217" s="129" t="s">
        <v>599</v>
      </c>
      <c r="N217" s="130">
        <v>43213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66">
        <v>111</v>
      </c>
      <c r="B218" s="347">
        <v>43192</v>
      </c>
      <c r="C218" s="347"/>
      <c r="D218" s="115" t="s">
        <v>752</v>
      </c>
      <c r="E218" s="350" t="s">
        <v>623</v>
      </c>
      <c r="F218" s="353">
        <v>478.5</v>
      </c>
      <c r="G218" s="350"/>
      <c r="H218" s="350">
        <v>442</v>
      </c>
      <c r="I218" s="356">
        <v>613</v>
      </c>
      <c r="J218" s="383" t="s">
        <v>3403</v>
      </c>
      <c r="K218" s="133">
        <f>H218-F218</f>
        <v>-36.5</v>
      </c>
      <c r="L218" s="134">
        <f>K218/F218</f>
        <v>-7.6280041797283177E-2</v>
      </c>
      <c r="M218" s="135" t="s">
        <v>663</v>
      </c>
      <c r="N218" s="136">
        <v>43762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112</v>
      </c>
      <c r="B219" s="109">
        <v>43194</v>
      </c>
      <c r="C219" s="109"/>
      <c r="D219" s="373" t="s">
        <v>2978</v>
      </c>
      <c r="E219" s="111" t="s">
        <v>623</v>
      </c>
      <c r="F219" s="112">
        <f>141.5-7.3</f>
        <v>134.19999999999999</v>
      </c>
      <c r="G219" s="112"/>
      <c r="H219" s="113">
        <v>77</v>
      </c>
      <c r="I219" s="131">
        <v>180</v>
      </c>
      <c r="J219" s="383" t="s">
        <v>3402</v>
      </c>
      <c r="K219" s="133">
        <f>H219-F219</f>
        <v>-57.199999999999989</v>
      </c>
      <c r="L219" s="134">
        <f>K219/F219</f>
        <v>-0.42622950819672129</v>
      </c>
      <c r="M219" s="135" t="s">
        <v>663</v>
      </c>
      <c r="N219" s="136">
        <v>43522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113</v>
      </c>
      <c r="B220" s="109">
        <v>43209</v>
      </c>
      <c r="C220" s="109"/>
      <c r="D220" s="110" t="s">
        <v>745</v>
      </c>
      <c r="E220" s="111" t="s">
        <v>623</v>
      </c>
      <c r="F220" s="112">
        <v>430</v>
      </c>
      <c r="G220" s="112"/>
      <c r="H220" s="113">
        <v>220</v>
      </c>
      <c r="I220" s="131">
        <v>537</v>
      </c>
      <c r="J220" s="137" t="s">
        <v>746</v>
      </c>
      <c r="K220" s="133">
        <f>H220-F220</f>
        <v>-210</v>
      </c>
      <c r="L220" s="134">
        <f>K220/F220</f>
        <v>-0.48837209302325579</v>
      </c>
      <c r="M220" s="135" t="s">
        <v>663</v>
      </c>
      <c r="N220" s="136">
        <v>43252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67">
        <v>114</v>
      </c>
      <c r="B221" s="158">
        <v>43220</v>
      </c>
      <c r="C221" s="158"/>
      <c r="D221" s="159" t="s">
        <v>394</v>
      </c>
      <c r="E221" s="160" t="s">
        <v>623</v>
      </c>
      <c r="F221" s="162">
        <v>153.5</v>
      </c>
      <c r="G221" s="162"/>
      <c r="H221" s="162">
        <v>196</v>
      </c>
      <c r="I221" s="162">
        <v>196</v>
      </c>
      <c r="J221" s="358" t="s">
        <v>3494</v>
      </c>
      <c r="K221" s="182">
        <f>H221-F221</f>
        <v>42.5</v>
      </c>
      <c r="L221" s="183">
        <f>K221/F221</f>
        <v>0.27687296416938112</v>
      </c>
      <c r="M221" s="161" t="s">
        <v>599</v>
      </c>
      <c r="N221" s="184">
        <v>43605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115</v>
      </c>
      <c r="B222" s="109">
        <v>43306</v>
      </c>
      <c r="C222" s="109"/>
      <c r="D222" s="110" t="s">
        <v>768</v>
      </c>
      <c r="E222" s="111" t="s">
        <v>623</v>
      </c>
      <c r="F222" s="112">
        <v>27.5</v>
      </c>
      <c r="G222" s="112"/>
      <c r="H222" s="113">
        <v>13.1</v>
      </c>
      <c r="I222" s="131">
        <v>60</v>
      </c>
      <c r="J222" s="137" t="s">
        <v>772</v>
      </c>
      <c r="K222" s="133">
        <v>-14.4</v>
      </c>
      <c r="L222" s="134">
        <v>-0.52363636363636401</v>
      </c>
      <c r="M222" s="135" t="s">
        <v>663</v>
      </c>
      <c r="N222" s="136">
        <v>43138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66">
        <v>116</v>
      </c>
      <c r="B223" s="347">
        <v>43318</v>
      </c>
      <c r="C223" s="347"/>
      <c r="D223" s="115" t="s">
        <v>747</v>
      </c>
      <c r="E223" s="350" t="s">
        <v>623</v>
      </c>
      <c r="F223" s="350">
        <v>148.5</v>
      </c>
      <c r="G223" s="350"/>
      <c r="H223" s="350">
        <v>102</v>
      </c>
      <c r="I223" s="356">
        <v>182</v>
      </c>
      <c r="J223" s="137" t="s">
        <v>3493</v>
      </c>
      <c r="K223" s="133">
        <f>H223-F223</f>
        <v>-46.5</v>
      </c>
      <c r="L223" s="134">
        <f>K223/F223</f>
        <v>-0.31313131313131315</v>
      </c>
      <c r="M223" s="135" t="s">
        <v>663</v>
      </c>
      <c r="N223" s="136">
        <v>43661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117</v>
      </c>
      <c r="B224" s="105">
        <v>43335</v>
      </c>
      <c r="C224" s="105"/>
      <c r="D224" s="106" t="s">
        <v>773</v>
      </c>
      <c r="E224" s="107" t="s">
        <v>623</v>
      </c>
      <c r="F224" s="155">
        <v>285</v>
      </c>
      <c r="G224" s="107"/>
      <c r="H224" s="107">
        <v>355</v>
      </c>
      <c r="I224" s="125">
        <v>364</v>
      </c>
      <c r="J224" s="140" t="s">
        <v>774</v>
      </c>
      <c r="K224" s="127">
        <v>70</v>
      </c>
      <c r="L224" s="128">
        <v>0.24561403508771901</v>
      </c>
      <c r="M224" s="129" t="s">
        <v>599</v>
      </c>
      <c r="N224" s="130">
        <v>43455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118</v>
      </c>
      <c r="B225" s="105">
        <v>43341</v>
      </c>
      <c r="C225" s="105"/>
      <c r="D225" s="106" t="s">
        <v>384</v>
      </c>
      <c r="E225" s="107" t="s">
        <v>623</v>
      </c>
      <c r="F225" s="155">
        <v>525</v>
      </c>
      <c r="G225" s="107"/>
      <c r="H225" s="107">
        <v>585</v>
      </c>
      <c r="I225" s="125">
        <v>635</v>
      </c>
      <c r="J225" s="140" t="s">
        <v>748</v>
      </c>
      <c r="K225" s="127">
        <f t="shared" ref="K225:K237" si="67">H225-F225</f>
        <v>60</v>
      </c>
      <c r="L225" s="128">
        <f t="shared" ref="L225:L237" si="68">K225/F225</f>
        <v>0.11428571428571428</v>
      </c>
      <c r="M225" s="129" t="s">
        <v>599</v>
      </c>
      <c r="N225" s="130">
        <v>43662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119</v>
      </c>
      <c r="B226" s="105">
        <v>43395</v>
      </c>
      <c r="C226" s="105"/>
      <c r="D226" s="106" t="s">
        <v>368</v>
      </c>
      <c r="E226" s="107" t="s">
        <v>623</v>
      </c>
      <c r="F226" s="155">
        <v>475</v>
      </c>
      <c r="G226" s="107"/>
      <c r="H226" s="107">
        <v>574</v>
      </c>
      <c r="I226" s="125">
        <v>570</v>
      </c>
      <c r="J226" s="140" t="s">
        <v>682</v>
      </c>
      <c r="K226" s="127">
        <f t="shared" si="67"/>
        <v>99</v>
      </c>
      <c r="L226" s="128">
        <f t="shared" si="68"/>
        <v>0.20842105263157895</v>
      </c>
      <c r="M226" s="129" t="s">
        <v>599</v>
      </c>
      <c r="N226" s="130">
        <v>43403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120</v>
      </c>
      <c r="B227" s="153">
        <v>43397</v>
      </c>
      <c r="C227" s="153"/>
      <c r="D227" s="400" t="s">
        <v>391</v>
      </c>
      <c r="E227" s="155" t="s">
        <v>623</v>
      </c>
      <c r="F227" s="155">
        <v>707.5</v>
      </c>
      <c r="G227" s="155"/>
      <c r="H227" s="155">
        <v>872</v>
      </c>
      <c r="I227" s="177">
        <v>872</v>
      </c>
      <c r="J227" s="178" t="s">
        <v>682</v>
      </c>
      <c r="K227" s="127">
        <f t="shared" si="67"/>
        <v>164.5</v>
      </c>
      <c r="L227" s="179">
        <f t="shared" si="68"/>
        <v>0.23250883392226149</v>
      </c>
      <c r="M227" s="180" t="s">
        <v>599</v>
      </c>
      <c r="N227" s="181">
        <v>43482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121</v>
      </c>
      <c r="B228" s="153">
        <v>43398</v>
      </c>
      <c r="C228" s="153"/>
      <c r="D228" s="400" t="s">
        <v>348</v>
      </c>
      <c r="E228" s="155" t="s">
        <v>623</v>
      </c>
      <c r="F228" s="155">
        <v>162</v>
      </c>
      <c r="G228" s="155"/>
      <c r="H228" s="155">
        <v>204</v>
      </c>
      <c r="I228" s="177">
        <v>209</v>
      </c>
      <c r="J228" s="178" t="s">
        <v>3492</v>
      </c>
      <c r="K228" s="127">
        <f t="shared" si="67"/>
        <v>42</v>
      </c>
      <c r="L228" s="179">
        <f t="shared" si="68"/>
        <v>0.25925925925925924</v>
      </c>
      <c r="M228" s="180" t="s">
        <v>599</v>
      </c>
      <c r="N228" s="181">
        <v>43539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122</v>
      </c>
      <c r="B229" s="206">
        <v>43399</v>
      </c>
      <c r="C229" s="206"/>
      <c r="D229" s="154" t="s">
        <v>495</v>
      </c>
      <c r="E229" s="207" t="s">
        <v>623</v>
      </c>
      <c r="F229" s="207">
        <v>240</v>
      </c>
      <c r="G229" s="207"/>
      <c r="H229" s="207">
        <v>297</v>
      </c>
      <c r="I229" s="231">
        <v>297</v>
      </c>
      <c r="J229" s="178" t="s">
        <v>682</v>
      </c>
      <c r="K229" s="232">
        <f t="shared" si="67"/>
        <v>57</v>
      </c>
      <c r="L229" s="233">
        <f t="shared" si="68"/>
        <v>0.23749999999999999</v>
      </c>
      <c r="M229" s="234" t="s">
        <v>599</v>
      </c>
      <c r="N229" s="235">
        <v>43417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123</v>
      </c>
      <c r="B230" s="105">
        <v>43439</v>
      </c>
      <c r="C230" s="105"/>
      <c r="D230" s="147" t="s">
        <v>749</v>
      </c>
      <c r="E230" s="107" t="s">
        <v>623</v>
      </c>
      <c r="F230" s="107">
        <v>202.5</v>
      </c>
      <c r="G230" s="107"/>
      <c r="H230" s="107">
        <v>255</v>
      </c>
      <c r="I230" s="125">
        <v>252</v>
      </c>
      <c r="J230" s="140" t="s">
        <v>682</v>
      </c>
      <c r="K230" s="127">
        <f t="shared" si="67"/>
        <v>52.5</v>
      </c>
      <c r="L230" s="128">
        <f t="shared" si="68"/>
        <v>0.25925925925925924</v>
      </c>
      <c r="M230" s="129" t="s">
        <v>599</v>
      </c>
      <c r="N230" s="130">
        <v>43542</v>
      </c>
      <c r="O230" s="57"/>
      <c r="P230" s="16"/>
      <c r="Q230" s="16"/>
      <c r="R230" s="93" t="s">
        <v>751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124</v>
      </c>
      <c r="B231" s="206">
        <v>43465</v>
      </c>
      <c r="C231" s="105"/>
      <c r="D231" s="400" t="s">
        <v>423</v>
      </c>
      <c r="E231" s="207" t="s">
        <v>623</v>
      </c>
      <c r="F231" s="207">
        <v>710</v>
      </c>
      <c r="G231" s="207"/>
      <c r="H231" s="207">
        <v>866</v>
      </c>
      <c r="I231" s="231">
        <v>866</v>
      </c>
      <c r="J231" s="178" t="s">
        <v>682</v>
      </c>
      <c r="K231" s="127">
        <f t="shared" si="67"/>
        <v>156</v>
      </c>
      <c r="L231" s="128">
        <f t="shared" si="68"/>
        <v>0.21971830985915494</v>
      </c>
      <c r="M231" s="129" t="s">
        <v>599</v>
      </c>
      <c r="N231" s="361">
        <v>43553</v>
      </c>
      <c r="O231" s="57"/>
      <c r="P231" s="16"/>
      <c r="Q231" s="16"/>
      <c r="R231" s="17" t="s">
        <v>751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125</v>
      </c>
      <c r="B232" s="206">
        <v>43522</v>
      </c>
      <c r="C232" s="206"/>
      <c r="D232" s="400" t="s">
        <v>141</v>
      </c>
      <c r="E232" s="207" t="s">
        <v>623</v>
      </c>
      <c r="F232" s="207">
        <v>337.25</v>
      </c>
      <c r="G232" s="207"/>
      <c r="H232" s="207">
        <v>398.5</v>
      </c>
      <c r="I232" s="231">
        <v>411</v>
      </c>
      <c r="J232" s="140" t="s">
        <v>3491</v>
      </c>
      <c r="K232" s="127">
        <f t="shared" si="67"/>
        <v>61.25</v>
      </c>
      <c r="L232" s="128">
        <f t="shared" si="68"/>
        <v>0.1816160118606375</v>
      </c>
      <c r="M232" s="129" t="s">
        <v>599</v>
      </c>
      <c r="N232" s="361">
        <v>43760</v>
      </c>
      <c r="O232" s="57"/>
      <c r="P232" s="16"/>
      <c r="Q232" s="16"/>
      <c r="R232" s="93" t="s">
        <v>751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8">
        <v>126</v>
      </c>
      <c r="B233" s="163">
        <v>43559</v>
      </c>
      <c r="C233" s="163"/>
      <c r="D233" s="164" t="s">
        <v>410</v>
      </c>
      <c r="E233" s="165" t="s">
        <v>623</v>
      </c>
      <c r="F233" s="165">
        <v>130</v>
      </c>
      <c r="G233" s="165"/>
      <c r="H233" s="165">
        <v>65</v>
      </c>
      <c r="I233" s="185">
        <v>158</v>
      </c>
      <c r="J233" s="137" t="s">
        <v>750</v>
      </c>
      <c r="K233" s="133">
        <f t="shared" si="67"/>
        <v>-65</v>
      </c>
      <c r="L233" s="134">
        <f t="shared" si="68"/>
        <v>-0.5</v>
      </c>
      <c r="M233" s="135" t="s">
        <v>663</v>
      </c>
      <c r="N233" s="136">
        <v>43726</v>
      </c>
      <c r="O233" s="57"/>
      <c r="P233" s="16"/>
      <c r="Q233" s="16"/>
      <c r="R233" s="17" t="s">
        <v>753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69">
        <v>127</v>
      </c>
      <c r="B234" s="186">
        <v>43017</v>
      </c>
      <c r="C234" s="186"/>
      <c r="D234" s="187" t="s">
        <v>169</v>
      </c>
      <c r="E234" s="188" t="s">
        <v>623</v>
      </c>
      <c r="F234" s="189">
        <v>141.5</v>
      </c>
      <c r="G234" s="190"/>
      <c r="H234" s="190">
        <v>183.5</v>
      </c>
      <c r="I234" s="190">
        <v>210</v>
      </c>
      <c r="J234" s="217" t="s">
        <v>3440</v>
      </c>
      <c r="K234" s="218">
        <f t="shared" si="67"/>
        <v>42</v>
      </c>
      <c r="L234" s="219">
        <f t="shared" si="68"/>
        <v>0.29681978798586572</v>
      </c>
      <c r="M234" s="189" t="s">
        <v>599</v>
      </c>
      <c r="N234" s="220">
        <v>43042</v>
      </c>
      <c r="O234" s="57"/>
      <c r="P234" s="16"/>
      <c r="Q234" s="16"/>
      <c r="R234" s="93" t="s">
        <v>753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68">
        <v>128</v>
      </c>
      <c r="B235" s="163">
        <v>43074</v>
      </c>
      <c r="C235" s="163"/>
      <c r="D235" s="164" t="s">
        <v>303</v>
      </c>
      <c r="E235" s="165" t="s">
        <v>623</v>
      </c>
      <c r="F235" s="166">
        <v>172</v>
      </c>
      <c r="G235" s="165"/>
      <c r="H235" s="165">
        <v>155.25</v>
      </c>
      <c r="I235" s="185">
        <v>230</v>
      </c>
      <c r="J235" s="383" t="s">
        <v>3400</v>
      </c>
      <c r="K235" s="133">
        <f t="shared" ref="K235" si="69">H235-F235</f>
        <v>-16.75</v>
      </c>
      <c r="L235" s="134">
        <f t="shared" ref="L235" si="70">K235/F235</f>
        <v>-9.7383720930232565E-2</v>
      </c>
      <c r="M235" s="135" t="s">
        <v>663</v>
      </c>
      <c r="N235" s="136">
        <v>43787</v>
      </c>
      <c r="O235" s="57"/>
      <c r="P235" s="16"/>
      <c r="Q235" s="16"/>
      <c r="R235" s="17" t="s">
        <v>753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69">
        <v>129</v>
      </c>
      <c r="B236" s="186">
        <v>43398</v>
      </c>
      <c r="C236" s="186"/>
      <c r="D236" s="187" t="s">
        <v>104</v>
      </c>
      <c r="E236" s="188" t="s">
        <v>623</v>
      </c>
      <c r="F236" s="190">
        <v>698.5</v>
      </c>
      <c r="G236" s="190"/>
      <c r="H236" s="190">
        <v>850</v>
      </c>
      <c r="I236" s="190">
        <v>890</v>
      </c>
      <c r="J236" s="221" t="s">
        <v>3488</v>
      </c>
      <c r="K236" s="218">
        <f t="shared" si="67"/>
        <v>151.5</v>
      </c>
      <c r="L236" s="219">
        <f t="shared" si="68"/>
        <v>0.21689334287759485</v>
      </c>
      <c r="M236" s="189" t="s">
        <v>599</v>
      </c>
      <c r="N236" s="220">
        <v>43453</v>
      </c>
      <c r="O236" s="57"/>
      <c r="P236" s="16"/>
      <c r="Q236" s="16"/>
      <c r="R236" s="17" t="s">
        <v>751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130</v>
      </c>
      <c r="B237" s="158">
        <v>42877</v>
      </c>
      <c r="C237" s="158"/>
      <c r="D237" s="159" t="s">
        <v>383</v>
      </c>
      <c r="E237" s="160" t="s">
        <v>623</v>
      </c>
      <c r="F237" s="161">
        <v>127.6</v>
      </c>
      <c r="G237" s="162"/>
      <c r="H237" s="162">
        <v>138</v>
      </c>
      <c r="I237" s="162">
        <v>190</v>
      </c>
      <c r="J237" s="384" t="s">
        <v>3404</v>
      </c>
      <c r="K237" s="182">
        <f t="shared" si="67"/>
        <v>10.400000000000006</v>
      </c>
      <c r="L237" s="183">
        <f t="shared" si="68"/>
        <v>8.1504702194357417E-2</v>
      </c>
      <c r="M237" s="161" t="s">
        <v>599</v>
      </c>
      <c r="N237" s="184">
        <v>43774</v>
      </c>
      <c r="O237" s="57"/>
      <c r="P237" s="16"/>
      <c r="Q237" s="16"/>
      <c r="R237" s="93" t="s">
        <v>753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0">
        <v>131</v>
      </c>
      <c r="B238" s="194">
        <v>43158</v>
      </c>
      <c r="C238" s="194"/>
      <c r="D238" s="191" t="s">
        <v>754</v>
      </c>
      <c r="E238" s="195" t="s">
        <v>623</v>
      </c>
      <c r="F238" s="196">
        <v>317</v>
      </c>
      <c r="G238" s="195"/>
      <c r="H238" s="195"/>
      <c r="I238" s="224">
        <v>398</v>
      </c>
      <c r="J238" s="237" t="s">
        <v>601</v>
      </c>
      <c r="K238" s="193"/>
      <c r="L238" s="192"/>
      <c r="M238" s="223" t="s">
        <v>601</v>
      </c>
      <c r="N238" s="222"/>
      <c r="O238" s="57"/>
      <c r="P238" s="16"/>
      <c r="Q238" s="16"/>
      <c r="R238" s="341" t="s">
        <v>753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8">
        <v>132</v>
      </c>
      <c r="B239" s="163">
        <v>43164</v>
      </c>
      <c r="C239" s="163"/>
      <c r="D239" s="164" t="s">
        <v>135</v>
      </c>
      <c r="E239" s="165" t="s">
        <v>623</v>
      </c>
      <c r="F239" s="166">
        <f>510-14.4</f>
        <v>495.6</v>
      </c>
      <c r="G239" s="165"/>
      <c r="H239" s="165">
        <v>350</v>
      </c>
      <c r="I239" s="185">
        <v>672</v>
      </c>
      <c r="J239" s="383" t="s">
        <v>3461</v>
      </c>
      <c r="K239" s="133">
        <f t="shared" ref="K239" si="71">H239-F239</f>
        <v>-145.60000000000002</v>
      </c>
      <c r="L239" s="134">
        <f t="shared" ref="L239" si="72">K239/F239</f>
        <v>-0.29378531073446329</v>
      </c>
      <c r="M239" s="135" t="s">
        <v>663</v>
      </c>
      <c r="N239" s="136">
        <v>43887</v>
      </c>
      <c r="O239" s="57"/>
      <c r="P239" s="16"/>
      <c r="Q239" s="16"/>
      <c r="R239" s="17" t="s">
        <v>751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68">
        <v>133</v>
      </c>
      <c r="B240" s="163">
        <v>43237</v>
      </c>
      <c r="C240" s="163"/>
      <c r="D240" s="164" t="s">
        <v>489</v>
      </c>
      <c r="E240" s="165" t="s">
        <v>623</v>
      </c>
      <c r="F240" s="166">
        <v>230.3</v>
      </c>
      <c r="G240" s="165"/>
      <c r="H240" s="165">
        <v>102.5</v>
      </c>
      <c r="I240" s="185">
        <v>348</v>
      </c>
      <c r="J240" s="383" t="s">
        <v>3482</v>
      </c>
      <c r="K240" s="133">
        <f t="shared" ref="K240" si="73">H240-F240</f>
        <v>-127.80000000000001</v>
      </c>
      <c r="L240" s="134">
        <f t="shared" ref="L240" si="74">K240/F240</f>
        <v>-0.55492835432045162</v>
      </c>
      <c r="M240" s="135" t="s">
        <v>663</v>
      </c>
      <c r="N240" s="136">
        <v>43896</v>
      </c>
      <c r="O240" s="57"/>
      <c r="P240" s="16"/>
      <c r="Q240" s="16"/>
      <c r="R240" s="343" t="s">
        <v>751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14">
        <v>134</v>
      </c>
      <c r="B241" s="197">
        <v>43258</v>
      </c>
      <c r="C241" s="197"/>
      <c r="D241" s="200" t="s">
        <v>449</v>
      </c>
      <c r="E241" s="198" t="s">
        <v>623</v>
      </c>
      <c r="F241" s="196">
        <f>342.5-5.1</f>
        <v>337.4</v>
      </c>
      <c r="G241" s="198"/>
      <c r="H241" s="198"/>
      <c r="I241" s="225">
        <v>439</v>
      </c>
      <c r="J241" s="237" t="s">
        <v>601</v>
      </c>
      <c r="K241" s="227"/>
      <c r="L241" s="228"/>
      <c r="M241" s="226" t="s">
        <v>601</v>
      </c>
      <c r="N241" s="229"/>
      <c r="O241" s="57"/>
      <c r="P241" s="16"/>
      <c r="Q241" s="16"/>
      <c r="R241" s="341" t="s">
        <v>753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14">
        <v>135</v>
      </c>
      <c r="B242" s="197">
        <v>43285</v>
      </c>
      <c r="C242" s="197"/>
      <c r="D242" s="201" t="s">
        <v>49</v>
      </c>
      <c r="E242" s="198" t="s">
        <v>623</v>
      </c>
      <c r="F242" s="196">
        <f>127.5-5.53</f>
        <v>121.97</v>
      </c>
      <c r="G242" s="198"/>
      <c r="H242" s="198"/>
      <c r="I242" s="225">
        <v>170</v>
      </c>
      <c r="J242" s="237" t="s">
        <v>601</v>
      </c>
      <c r="K242" s="227"/>
      <c r="L242" s="228"/>
      <c r="M242" s="226" t="s">
        <v>601</v>
      </c>
      <c r="N242" s="229"/>
      <c r="O242" s="57"/>
      <c r="P242" s="16"/>
      <c r="Q242" s="16"/>
      <c r="R242" s="17" t="s">
        <v>751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68">
        <v>136</v>
      </c>
      <c r="B243" s="163">
        <v>43294</v>
      </c>
      <c r="C243" s="163"/>
      <c r="D243" s="164" t="s">
        <v>243</v>
      </c>
      <c r="E243" s="165" t="s">
        <v>623</v>
      </c>
      <c r="F243" s="166">
        <v>46.5</v>
      </c>
      <c r="G243" s="165"/>
      <c r="H243" s="165">
        <v>17</v>
      </c>
      <c r="I243" s="185">
        <v>59</v>
      </c>
      <c r="J243" s="383" t="s">
        <v>3460</v>
      </c>
      <c r="K243" s="133">
        <f t="shared" ref="K243" si="75">H243-F243</f>
        <v>-29.5</v>
      </c>
      <c r="L243" s="134">
        <f t="shared" ref="L243" si="76">K243/F243</f>
        <v>-0.63440860215053763</v>
      </c>
      <c r="M243" s="135" t="s">
        <v>663</v>
      </c>
      <c r="N243" s="136">
        <v>43887</v>
      </c>
      <c r="O243" s="57"/>
      <c r="P243" s="16"/>
      <c r="Q243" s="16"/>
      <c r="R243" s="17" t="s">
        <v>751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0">
        <v>137</v>
      </c>
      <c r="B244" s="194">
        <v>43396</v>
      </c>
      <c r="C244" s="194"/>
      <c r="D244" s="201" t="s">
        <v>425</v>
      </c>
      <c r="E244" s="198" t="s">
        <v>623</v>
      </c>
      <c r="F244" s="199">
        <v>156.5</v>
      </c>
      <c r="G244" s="198"/>
      <c r="H244" s="198"/>
      <c r="I244" s="225">
        <v>191</v>
      </c>
      <c r="J244" s="237" t="s">
        <v>601</v>
      </c>
      <c r="K244" s="227"/>
      <c r="L244" s="228"/>
      <c r="M244" s="226" t="s">
        <v>601</v>
      </c>
      <c r="N244" s="229"/>
      <c r="O244" s="57"/>
      <c r="P244" s="16"/>
      <c r="Q244" s="16"/>
      <c r="R244" s="17" t="s">
        <v>751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70">
        <v>138</v>
      </c>
      <c r="B245" s="194">
        <v>43439</v>
      </c>
      <c r="C245" s="194"/>
      <c r="D245" s="201" t="s">
        <v>330</v>
      </c>
      <c r="E245" s="198" t="s">
        <v>623</v>
      </c>
      <c r="F245" s="199">
        <v>259.5</v>
      </c>
      <c r="G245" s="198"/>
      <c r="H245" s="198"/>
      <c r="I245" s="225">
        <v>321</v>
      </c>
      <c r="J245" s="237" t="s">
        <v>601</v>
      </c>
      <c r="K245" s="227"/>
      <c r="L245" s="228"/>
      <c r="M245" s="226" t="s">
        <v>601</v>
      </c>
      <c r="N245" s="229"/>
      <c r="O245" s="16"/>
      <c r="P245" s="16"/>
      <c r="Q245" s="16"/>
      <c r="R245" s="17" t="s">
        <v>751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68">
        <v>139</v>
      </c>
      <c r="B246" s="163">
        <v>43439</v>
      </c>
      <c r="C246" s="163"/>
      <c r="D246" s="164" t="s">
        <v>775</v>
      </c>
      <c r="E246" s="165" t="s">
        <v>623</v>
      </c>
      <c r="F246" s="165">
        <v>715</v>
      </c>
      <c r="G246" s="165"/>
      <c r="H246" s="165">
        <v>445</v>
      </c>
      <c r="I246" s="185">
        <v>840</v>
      </c>
      <c r="J246" s="137" t="s">
        <v>2994</v>
      </c>
      <c r="K246" s="133">
        <f t="shared" ref="K246:K249" si="77">H246-F246</f>
        <v>-270</v>
      </c>
      <c r="L246" s="134">
        <f t="shared" ref="L246:L249" si="78">K246/F246</f>
        <v>-0.3776223776223776</v>
      </c>
      <c r="M246" s="135" t="s">
        <v>663</v>
      </c>
      <c r="N246" s="136">
        <v>43800</v>
      </c>
      <c r="O246" s="57"/>
      <c r="P246" s="16"/>
      <c r="Q246" s="16"/>
      <c r="R246" s="17" t="s">
        <v>751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5">
        <v>140</v>
      </c>
      <c r="B247" s="206">
        <v>43469</v>
      </c>
      <c r="C247" s="206"/>
      <c r="D247" s="154" t="s">
        <v>145</v>
      </c>
      <c r="E247" s="207" t="s">
        <v>623</v>
      </c>
      <c r="F247" s="207">
        <v>875</v>
      </c>
      <c r="G247" s="207"/>
      <c r="H247" s="207">
        <v>1165</v>
      </c>
      <c r="I247" s="231">
        <v>1185</v>
      </c>
      <c r="J247" s="140" t="s">
        <v>3489</v>
      </c>
      <c r="K247" s="127">
        <f t="shared" si="77"/>
        <v>290</v>
      </c>
      <c r="L247" s="128">
        <f t="shared" si="78"/>
        <v>0.33142857142857141</v>
      </c>
      <c r="M247" s="129" t="s">
        <v>599</v>
      </c>
      <c r="N247" s="361">
        <v>43847</v>
      </c>
      <c r="O247" s="57"/>
      <c r="P247" s="16"/>
      <c r="Q247" s="16"/>
      <c r="R247" s="343" t="s">
        <v>751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141</v>
      </c>
      <c r="B248" s="206">
        <v>43559</v>
      </c>
      <c r="C248" s="206"/>
      <c r="D248" s="400" t="s">
        <v>345</v>
      </c>
      <c r="E248" s="207" t="s">
        <v>623</v>
      </c>
      <c r="F248" s="207">
        <f>387-14.63</f>
        <v>372.37</v>
      </c>
      <c r="G248" s="207"/>
      <c r="H248" s="207">
        <v>490</v>
      </c>
      <c r="I248" s="231">
        <v>490</v>
      </c>
      <c r="J248" s="140" t="s">
        <v>682</v>
      </c>
      <c r="K248" s="127">
        <f t="shared" si="77"/>
        <v>117.63</v>
      </c>
      <c r="L248" s="128">
        <f t="shared" si="78"/>
        <v>0.31589548030185027</v>
      </c>
      <c r="M248" s="129" t="s">
        <v>599</v>
      </c>
      <c r="N248" s="361">
        <v>43850</v>
      </c>
      <c r="O248" s="57"/>
      <c r="P248" s="16"/>
      <c r="Q248" s="16"/>
      <c r="R248" s="343" t="s">
        <v>751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8">
        <v>142</v>
      </c>
      <c r="B249" s="163">
        <v>43578</v>
      </c>
      <c r="C249" s="163"/>
      <c r="D249" s="164" t="s">
        <v>776</v>
      </c>
      <c r="E249" s="165" t="s">
        <v>600</v>
      </c>
      <c r="F249" s="165">
        <v>220</v>
      </c>
      <c r="G249" s="165"/>
      <c r="H249" s="165">
        <v>127.5</v>
      </c>
      <c r="I249" s="185">
        <v>284</v>
      </c>
      <c r="J249" s="383" t="s">
        <v>3483</v>
      </c>
      <c r="K249" s="133">
        <f t="shared" si="77"/>
        <v>-92.5</v>
      </c>
      <c r="L249" s="134">
        <f t="shared" si="78"/>
        <v>-0.42045454545454547</v>
      </c>
      <c r="M249" s="135" t="s">
        <v>663</v>
      </c>
      <c r="N249" s="136">
        <v>43896</v>
      </c>
      <c r="O249" s="57"/>
      <c r="P249" s="16"/>
      <c r="Q249" s="16"/>
      <c r="R249" s="17" t="s">
        <v>751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143</v>
      </c>
      <c r="B250" s="206">
        <v>43622</v>
      </c>
      <c r="C250" s="206"/>
      <c r="D250" s="400" t="s">
        <v>496</v>
      </c>
      <c r="E250" s="207" t="s">
        <v>600</v>
      </c>
      <c r="F250" s="207">
        <v>332.8</v>
      </c>
      <c r="G250" s="207"/>
      <c r="H250" s="207">
        <v>405</v>
      </c>
      <c r="I250" s="231">
        <v>419</v>
      </c>
      <c r="J250" s="140" t="s">
        <v>3490</v>
      </c>
      <c r="K250" s="127">
        <f t="shared" ref="K250" si="79">H250-F250</f>
        <v>72.199999999999989</v>
      </c>
      <c r="L250" s="128">
        <f t="shared" ref="L250" si="80">K250/F250</f>
        <v>0.21694711538461534</v>
      </c>
      <c r="M250" s="129" t="s">
        <v>599</v>
      </c>
      <c r="N250" s="361">
        <v>43860</v>
      </c>
      <c r="O250" s="57"/>
      <c r="P250" s="16"/>
      <c r="Q250" s="16"/>
      <c r="R250" s="17" t="s">
        <v>753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143">
        <v>144</v>
      </c>
      <c r="B251" s="142">
        <v>43641</v>
      </c>
      <c r="C251" s="142"/>
      <c r="D251" s="143" t="s">
        <v>139</v>
      </c>
      <c r="E251" s="144" t="s">
        <v>623</v>
      </c>
      <c r="F251" s="145">
        <v>386</v>
      </c>
      <c r="G251" s="146"/>
      <c r="H251" s="146">
        <v>395</v>
      </c>
      <c r="I251" s="146">
        <v>452</v>
      </c>
      <c r="J251" s="169" t="s">
        <v>3405</v>
      </c>
      <c r="K251" s="170">
        <f t="shared" ref="K251" si="81">H251-F251</f>
        <v>9</v>
      </c>
      <c r="L251" s="171">
        <f t="shared" ref="L251" si="82">K251/F251</f>
        <v>2.3316062176165803E-2</v>
      </c>
      <c r="M251" s="172" t="s">
        <v>708</v>
      </c>
      <c r="N251" s="173">
        <v>43868</v>
      </c>
      <c r="O251" s="16"/>
      <c r="P251" s="16"/>
      <c r="Q251" s="16"/>
      <c r="R251" s="17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1">
        <v>145</v>
      </c>
      <c r="B252" s="194">
        <v>43707</v>
      </c>
      <c r="C252" s="194"/>
      <c r="D252" s="201" t="s">
        <v>260</v>
      </c>
      <c r="E252" s="198" t="s">
        <v>623</v>
      </c>
      <c r="F252" s="198" t="s">
        <v>755</v>
      </c>
      <c r="G252" s="198"/>
      <c r="H252" s="198"/>
      <c r="I252" s="225">
        <v>190</v>
      </c>
      <c r="J252" s="237" t="s">
        <v>601</v>
      </c>
      <c r="K252" s="227"/>
      <c r="L252" s="228"/>
      <c r="M252" s="357" t="s">
        <v>601</v>
      </c>
      <c r="N252" s="229"/>
      <c r="O252" s="16"/>
      <c r="P252" s="16"/>
      <c r="Q252" s="16"/>
      <c r="R252" s="343" t="s">
        <v>751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5">
        <v>146</v>
      </c>
      <c r="B253" s="206">
        <v>43731</v>
      </c>
      <c r="C253" s="206"/>
      <c r="D253" s="154" t="s">
        <v>440</v>
      </c>
      <c r="E253" s="207" t="s">
        <v>623</v>
      </c>
      <c r="F253" s="207">
        <v>235</v>
      </c>
      <c r="G253" s="207"/>
      <c r="H253" s="207">
        <v>295</v>
      </c>
      <c r="I253" s="231">
        <v>296</v>
      </c>
      <c r="J253" s="140" t="s">
        <v>3147</v>
      </c>
      <c r="K253" s="127">
        <f t="shared" ref="K253" si="83">H253-F253</f>
        <v>60</v>
      </c>
      <c r="L253" s="128">
        <f t="shared" ref="L253" si="84">K253/F253</f>
        <v>0.25531914893617019</v>
      </c>
      <c r="M253" s="129" t="s">
        <v>599</v>
      </c>
      <c r="N253" s="361">
        <v>43844</v>
      </c>
      <c r="O253" s="57"/>
      <c r="P253" s="16"/>
      <c r="Q253" s="16"/>
      <c r="R253" s="17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5">
        <v>147</v>
      </c>
      <c r="B254" s="206">
        <v>43752</v>
      </c>
      <c r="C254" s="206"/>
      <c r="D254" s="154" t="s">
        <v>2977</v>
      </c>
      <c r="E254" s="207" t="s">
        <v>623</v>
      </c>
      <c r="F254" s="207">
        <v>277.5</v>
      </c>
      <c r="G254" s="207"/>
      <c r="H254" s="207">
        <v>333</v>
      </c>
      <c r="I254" s="231">
        <v>333</v>
      </c>
      <c r="J254" s="140" t="s">
        <v>3148</v>
      </c>
      <c r="K254" s="127">
        <f t="shared" ref="K254" si="85">H254-F254</f>
        <v>55.5</v>
      </c>
      <c r="L254" s="128">
        <f t="shared" ref="L254" si="86">K254/F254</f>
        <v>0.2</v>
      </c>
      <c r="M254" s="129" t="s">
        <v>599</v>
      </c>
      <c r="N254" s="361">
        <v>43846</v>
      </c>
      <c r="O254" s="57"/>
      <c r="P254" s="16"/>
      <c r="Q254" s="16"/>
      <c r="R254" s="343" t="s">
        <v>751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5">
        <v>148</v>
      </c>
      <c r="B255" s="206">
        <v>43752</v>
      </c>
      <c r="C255" s="206"/>
      <c r="D255" s="154" t="s">
        <v>2976</v>
      </c>
      <c r="E255" s="207" t="s">
        <v>623</v>
      </c>
      <c r="F255" s="207">
        <v>930</v>
      </c>
      <c r="G255" s="207"/>
      <c r="H255" s="207">
        <v>1165</v>
      </c>
      <c r="I255" s="231">
        <v>1200</v>
      </c>
      <c r="J255" s="140" t="s">
        <v>3150</v>
      </c>
      <c r="K255" s="127">
        <f t="shared" ref="K255" si="87">H255-F255</f>
        <v>235</v>
      </c>
      <c r="L255" s="128">
        <f t="shared" ref="L255" si="88">K255/F255</f>
        <v>0.25268817204301075</v>
      </c>
      <c r="M255" s="129" t="s">
        <v>599</v>
      </c>
      <c r="N255" s="361">
        <v>43847</v>
      </c>
      <c r="O255" s="57"/>
      <c r="P255" s="16"/>
      <c r="Q255" s="16"/>
      <c r="R255" s="343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0">
        <v>149</v>
      </c>
      <c r="B256" s="346">
        <v>43753</v>
      </c>
      <c r="C256" s="211"/>
      <c r="D256" s="372" t="s">
        <v>2975</v>
      </c>
      <c r="E256" s="349" t="s">
        <v>623</v>
      </c>
      <c r="F256" s="352">
        <v>111</v>
      </c>
      <c r="G256" s="349"/>
      <c r="H256" s="349"/>
      <c r="I256" s="355">
        <v>141</v>
      </c>
      <c r="J256" s="237" t="s">
        <v>601</v>
      </c>
      <c r="K256" s="237"/>
      <c r="L256" s="122"/>
      <c r="M256" s="360" t="s">
        <v>601</v>
      </c>
      <c r="N256" s="239"/>
      <c r="O256" s="16"/>
      <c r="P256" s="16"/>
      <c r="Q256" s="16"/>
      <c r="R256" s="343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5">
        <v>150</v>
      </c>
      <c r="B257" s="206">
        <v>43753</v>
      </c>
      <c r="C257" s="206"/>
      <c r="D257" s="154" t="s">
        <v>2974</v>
      </c>
      <c r="E257" s="207" t="s">
        <v>623</v>
      </c>
      <c r="F257" s="208">
        <v>296</v>
      </c>
      <c r="G257" s="207"/>
      <c r="H257" s="207">
        <v>370</v>
      </c>
      <c r="I257" s="231">
        <v>370</v>
      </c>
      <c r="J257" s="140" t="s">
        <v>682</v>
      </c>
      <c r="K257" s="127">
        <f t="shared" ref="K257" si="89">H257-F257</f>
        <v>74</v>
      </c>
      <c r="L257" s="128">
        <f t="shared" ref="L257" si="90">K257/F257</f>
        <v>0.25</v>
      </c>
      <c r="M257" s="129" t="s">
        <v>599</v>
      </c>
      <c r="N257" s="361">
        <v>43853</v>
      </c>
      <c r="O257" s="57"/>
      <c r="P257" s="16"/>
      <c r="Q257" s="16"/>
      <c r="R257" s="343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1">
        <v>151</v>
      </c>
      <c r="B258" s="210">
        <v>43754</v>
      </c>
      <c r="C258" s="210"/>
      <c r="D258" s="191" t="s">
        <v>2973</v>
      </c>
      <c r="E258" s="348" t="s">
        <v>623</v>
      </c>
      <c r="F258" s="351" t="s">
        <v>2939</v>
      </c>
      <c r="G258" s="348"/>
      <c r="H258" s="348"/>
      <c r="I258" s="354">
        <v>344</v>
      </c>
      <c r="J258" s="237" t="s">
        <v>601</v>
      </c>
      <c r="K258" s="240"/>
      <c r="L258" s="359"/>
      <c r="M258" s="342" t="s">
        <v>601</v>
      </c>
      <c r="N258" s="362"/>
      <c r="O258" s="16"/>
      <c r="P258" s="16"/>
      <c r="Q258" s="16"/>
      <c r="R258" s="343" t="s">
        <v>753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45">
        <v>152</v>
      </c>
      <c r="B259" s="211">
        <v>43832</v>
      </c>
      <c r="C259" s="211"/>
      <c r="D259" s="215" t="s">
        <v>2253</v>
      </c>
      <c r="E259" s="212" t="s">
        <v>623</v>
      </c>
      <c r="F259" s="213" t="s">
        <v>3135</v>
      </c>
      <c r="G259" s="212"/>
      <c r="H259" s="212"/>
      <c r="I259" s="236">
        <v>590</v>
      </c>
      <c r="J259" s="237" t="s">
        <v>601</v>
      </c>
      <c r="K259" s="237"/>
      <c r="L259" s="122"/>
      <c r="M259" s="342" t="s">
        <v>601</v>
      </c>
      <c r="N259" s="239"/>
      <c r="O259" s="16"/>
      <c r="P259" s="16"/>
      <c r="Q259" s="16"/>
      <c r="R259" s="343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5">
        <v>153</v>
      </c>
      <c r="B260" s="206">
        <v>43966</v>
      </c>
      <c r="C260" s="206"/>
      <c r="D260" s="154" t="s">
        <v>65</v>
      </c>
      <c r="E260" s="207" t="s">
        <v>623</v>
      </c>
      <c r="F260" s="208">
        <v>67.5</v>
      </c>
      <c r="G260" s="207"/>
      <c r="H260" s="207">
        <v>86</v>
      </c>
      <c r="I260" s="231">
        <v>86</v>
      </c>
      <c r="J260" s="140" t="s">
        <v>3628</v>
      </c>
      <c r="K260" s="127">
        <f t="shared" ref="K260" si="91">H260-F260</f>
        <v>18.5</v>
      </c>
      <c r="L260" s="128">
        <f t="shared" ref="L260" si="92">K260/F260</f>
        <v>0.27407407407407408</v>
      </c>
      <c r="M260" s="129" t="s">
        <v>599</v>
      </c>
      <c r="N260" s="361">
        <v>44008</v>
      </c>
      <c r="O260" s="57"/>
      <c r="P260" s="16"/>
      <c r="Q260" s="16"/>
      <c r="R260" s="343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9">
        <v>154</v>
      </c>
      <c r="B261" s="211">
        <v>44035</v>
      </c>
      <c r="C261" s="211"/>
      <c r="D261" s="215" t="s">
        <v>495</v>
      </c>
      <c r="E261" s="212" t="s">
        <v>623</v>
      </c>
      <c r="F261" s="213" t="s">
        <v>3631</v>
      </c>
      <c r="G261" s="212"/>
      <c r="H261" s="212"/>
      <c r="I261" s="236">
        <v>296</v>
      </c>
      <c r="J261" s="237" t="s">
        <v>601</v>
      </c>
      <c r="K261" s="237"/>
      <c r="L261" s="122"/>
      <c r="M261" s="238"/>
      <c r="N261" s="239"/>
      <c r="O261" s="16"/>
      <c r="P261" s="16"/>
      <c r="Q261" s="16"/>
      <c r="R261" s="343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9">
        <v>155</v>
      </c>
      <c r="B262" s="211">
        <v>44092</v>
      </c>
      <c r="C262" s="211"/>
      <c r="D262" s="215" t="s">
        <v>416</v>
      </c>
      <c r="E262" s="212" t="s">
        <v>623</v>
      </c>
      <c r="F262" s="213" t="s">
        <v>3635</v>
      </c>
      <c r="G262" s="212"/>
      <c r="H262" s="212"/>
      <c r="I262" s="236">
        <v>248</v>
      </c>
      <c r="J262" s="237" t="s">
        <v>601</v>
      </c>
      <c r="K262" s="237"/>
      <c r="L262" s="122"/>
      <c r="M262" s="238"/>
      <c r="N262" s="239"/>
      <c r="O262" s="16"/>
      <c r="P262" s="16"/>
      <c r="Q262" s="16"/>
      <c r="R262" s="343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69">
        <v>156</v>
      </c>
      <c r="B263" s="186">
        <v>44140</v>
      </c>
      <c r="C263" s="186"/>
      <c r="D263" s="187" t="s">
        <v>416</v>
      </c>
      <c r="E263" s="188" t="s">
        <v>623</v>
      </c>
      <c r="F263" s="190">
        <v>182.5</v>
      </c>
      <c r="G263" s="190"/>
      <c r="H263" s="190">
        <v>221</v>
      </c>
      <c r="I263" s="190">
        <v>248</v>
      </c>
      <c r="J263" s="483" t="s">
        <v>3639</v>
      </c>
      <c r="K263" s="218">
        <f t="shared" ref="K263" si="93">H263-F263</f>
        <v>38.5</v>
      </c>
      <c r="L263" s="219">
        <f t="shared" ref="L263" si="94">K263/F263</f>
        <v>0.21095890410958903</v>
      </c>
      <c r="M263" s="189" t="s">
        <v>599</v>
      </c>
      <c r="N263" s="220">
        <v>44167</v>
      </c>
      <c r="O263" s="16"/>
      <c r="P263" s="16"/>
      <c r="Q263" s="16"/>
      <c r="R263" s="343" t="s">
        <v>753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9">
        <v>157</v>
      </c>
      <c r="B264" s="211">
        <v>44140</v>
      </c>
      <c r="C264" s="211"/>
      <c r="D264" s="215" t="s">
        <v>330</v>
      </c>
      <c r="E264" s="212" t="s">
        <v>623</v>
      </c>
      <c r="F264" s="213" t="s">
        <v>3636</v>
      </c>
      <c r="G264" s="212"/>
      <c r="H264" s="212"/>
      <c r="I264" s="236">
        <v>320</v>
      </c>
      <c r="J264" s="237" t="s">
        <v>601</v>
      </c>
      <c r="K264" s="237"/>
      <c r="L264" s="122"/>
      <c r="M264" s="238"/>
      <c r="N264" s="239"/>
      <c r="O264" s="16"/>
      <c r="P264" s="16"/>
      <c r="Q264" s="16"/>
      <c r="R264" s="343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5">
        <v>158</v>
      </c>
      <c r="B265" s="206">
        <v>44140</v>
      </c>
      <c r="C265" s="206"/>
      <c r="D265" s="154" t="s">
        <v>491</v>
      </c>
      <c r="E265" s="207" t="s">
        <v>623</v>
      </c>
      <c r="F265" s="208">
        <v>925</v>
      </c>
      <c r="G265" s="207"/>
      <c r="H265" s="207">
        <v>1095</v>
      </c>
      <c r="I265" s="231">
        <v>1093</v>
      </c>
      <c r="J265" s="546" t="s">
        <v>3696</v>
      </c>
      <c r="K265" s="127">
        <f t="shared" ref="K265" si="95">H265-F265</f>
        <v>170</v>
      </c>
      <c r="L265" s="128">
        <f t="shared" ref="L265" si="96">K265/F265</f>
        <v>0.18378378378378379</v>
      </c>
      <c r="M265" s="129" t="s">
        <v>599</v>
      </c>
      <c r="N265" s="361">
        <v>44201</v>
      </c>
      <c r="O265" s="16"/>
      <c r="P265" s="16"/>
      <c r="Q265" s="16"/>
      <c r="R265" s="343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9">
        <v>159</v>
      </c>
      <c r="B266" s="211">
        <v>44140</v>
      </c>
      <c r="C266" s="211"/>
      <c r="D266" s="215" t="s">
        <v>345</v>
      </c>
      <c r="E266" s="212" t="s">
        <v>623</v>
      </c>
      <c r="F266" s="213" t="s">
        <v>3637</v>
      </c>
      <c r="G266" s="212"/>
      <c r="H266" s="212"/>
      <c r="I266" s="236">
        <v>406</v>
      </c>
      <c r="J266" s="237" t="s">
        <v>601</v>
      </c>
      <c r="K266" s="237"/>
      <c r="L266" s="122"/>
      <c r="M266" s="238"/>
      <c r="N266" s="239"/>
      <c r="O266" s="16"/>
      <c r="P266" s="16"/>
      <c r="Q266" s="16"/>
      <c r="R266" s="343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9">
        <v>160</v>
      </c>
      <c r="B267" s="211">
        <v>44141</v>
      </c>
      <c r="C267" s="211"/>
      <c r="D267" s="215" t="s">
        <v>495</v>
      </c>
      <c r="E267" s="212" t="s">
        <v>623</v>
      </c>
      <c r="F267" s="213" t="s">
        <v>3638</v>
      </c>
      <c r="G267" s="212"/>
      <c r="H267" s="212"/>
      <c r="I267" s="236">
        <v>290</v>
      </c>
      <c r="J267" s="237" t="s">
        <v>601</v>
      </c>
      <c r="K267" s="237"/>
      <c r="L267" s="122"/>
      <c r="M267" s="238"/>
      <c r="N267" s="239"/>
      <c r="O267" s="16"/>
      <c r="P267" s="16"/>
      <c r="Q267" s="16"/>
      <c r="R267" s="343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9">
        <v>161</v>
      </c>
      <c r="B268" s="211">
        <v>44187</v>
      </c>
      <c r="C268" s="211"/>
      <c r="D268" s="215" t="s">
        <v>1975</v>
      </c>
      <c r="E268" s="212" t="s">
        <v>623</v>
      </c>
      <c r="F268" s="515" t="s">
        <v>3649</v>
      </c>
      <c r="G268" s="212"/>
      <c r="H268" s="212"/>
      <c r="I268" s="236">
        <v>239</v>
      </c>
      <c r="J268" s="516" t="s">
        <v>601</v>
      </c>
      <c r="K268" s="237"/>
      <c r="L268" s="122"/>
      <c r="M268" s="238"/>
      <c r="N268" s="239"/>
      <c r="O268" s="16"/>
      <c r="P268" s="16"/>
      <c r="Q268" s="16"/>
      <c r="R268" s="343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9"/>
      <c r="B269" s="211"/>
      <c r="C269" s="211"/>
      <c r="D269" s="215"/>
      <c r="E269" s="212"/>
      <c r="F269" s="213"/>
      <c r="G269" s="212"/>
      <c r="H269" s="212"/>
      <c r="I269" s="236"/>
      <c r="J269" s="237"/>
      <c r="K269" s="237"/>
      <c r="L269" s="122"/>
      <c r="M269" s="238"/>
      <c r="N269" s="239"/>
      <c r="O269" s="16"/>
      <c r="P269" s="16"/>
      <c r="R269" s="343"/>
    </row>
    <row r="270" spans="1:26">
      <c r="A270" s="209"/>
      <c r="B270" s="211"/>
      <c r="C270" s="211"/>
      <c r="D270" s="215"/>
      <c r="E270" s="212"/>
      <c r="F270" s="213"/>
      <c r="G270" s="212"/>
      <c r="H270" s="212"/>
      <c r="I270" s="236"/>
      <c r="J270" s="237"/>
      <c r="K270" s="237"/>
      <c r="L270" s="122"/>
      <c r="M270" s="238"/>
      <c r="N270" s="239"/>
      <c r="O270" s="16"/>
      <c r="R270" s="241"/>
    </row>
    <row r="271" spans="1:26">
      <c r="A271" s="209"/>
      <c r="B271" s="211"/>
      <c r="C271" s="211"/>
      <c r="D271" s="215"/>
      <c r="E271" s="212"/>
      <c r="F271" s="213"/>
      <c r="G271" s="212"/>
      <c r="H271" s="212"/>
      <c r="I271" s="236"/>
      <c r="J271" s="237"/>
      <c r="K271" s="237"/>
      <c r="L271" s="122"/>
      <c r="M271" s="238"/>
      <c r="N271" s="239"/>
      <c r="O271" s="16"/>
      <c r="R271" s="241"/>
    </row>
    <row r="272" spans="1:26">
      <c r="A272" s="209"/>
      <c r="B272" s="211"/>
      <c r="C272" s="211"/>
      <c r="D272" s="215"/>
      <c r="E272" s="212"/>
      <c r="F272" s="213"/>
      <c r="G272" s="212"/>
      <c r="H272" s="212"/>
      <c r="I272" s="236"/>
      <c r="J272" s="237"/>
      <c r="K272" s="237"/>
      <c r="L272" s="122"/>
      <c r="M272" s="238"/>
      <c r="N272" s="239"/>
      <c r="O272" s="16"/>
      <c r="R272" s="241"/>
    </row>
    <row r="273" spans="1:18">
      <c r="A273" s="209"/>
      <c r="B273" s="199" t="s">
        <v>2980</v>
      </c>
      <c r="O273" s="16"/>
      <c r="R273" s="241"/>
    </row>
    <row r="274" spans="1:18">
      <c r="R274" s="241"/>
    </row>
    <row r="275" spans="1:18">
      <c r="R275" s="241"/>
    </row>
    <row r="276" spans="1:18">
      <c r="R276" s="241"/>
    </row>
    <row r="277" spans="1:18">
      <c r="R277" s="241"/>
    </row>
    <row r="278" spans="1:18">
      <c r="R278" s="241"/>
    </row>
    <row r="279" spans="1:18">
      <c r="R279" s="241"/>
    </row>
    <row r="280" spans="1:18">
      <c r="R280" s="241"/>
    </row>
    <row r="290" spans="1:6">
      <c r="A290" s="216"/>
    </row>
    <row r="291" spans="1:6">
      <c r="A291" s="216"/>
      <c r="F291" s="517"/>
    </row>
    <row r="292" spans="1:6">
      <c r="A292" s="212"/>
    </row>
  </sheetData>
  <autoFilter ref="R1:R288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2021-01-08T02:36:23Z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