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35" i="7"/>
  <c r="K35"/>
  <c r="M35" l="1"/>
  <c r="K78"/>
  <c r="M78" s="1"/>
  <c r="L62"/>
  <c r="K62"/>
  <c r="L60"/>
  <c r="K60"/>
  <c r="L63"/>
  <c r="K63"/>
  <c r="L29"/>
  <c r="K29"/>
  <c r="M29" s="1"/>
  <c r="L36"/>
  <c r="K36"/>
  <c r="K77"/>
  <c r="M77" s="1"/>
  <c r="L39"/>
  <c r="K39"/>
  <c r="L41"/>
  <c r="K41"/>
  <c r="K76"/>
  <c r="M76" s="1"/>
  <c r="L38"/>
  <c r="K38"/>
  <c r="L59"/>
  <c r="K59"/>
  <c r="L56"/>
  <c r="K56"/>
  <c r="L14"/>
  <c r="K14"/>
  <c r="L11"/>
  <c r="K11"/>
  <c r="L37"/>
  <c r="K37"/>
  <c r="L31"/>
  <c r="K31"/>
  <c r="L58"/>
  <c r="K58"/>
  <c r="M39" l="1"/>
  <c r="M11"/>
  <c r="M36"/>
  <c r="M62"/>
  <c r="M41"/>
  <c r="M37"/>
  <c r="M60"/>
  <c r="M63"/>
  <c r="M31"/>
  <c r="M56"/>
  <c r="M59"/>
  <c r="M38"/>
  <c r="M14"/>
  <c r="M58"/>
  <c r="L57"/>
  <c r="K57"/>
  <c r="L55"/>
  <c r="K55"/>
  <c r="L34"/>
  <c r="K34"/>
  <c r="K70"/>
  <c r="M70" s="1"/>
  <c r="K72"/>
  <c r="M72" s="1"/>
  <c r="K75"/>
  <c r="M75" s="1"/>
  <c r="K74"/>
  <c r="M74" s="1"/>
  <c r="L33"/>
  <c r="K33"/>
  <c r="L53"/>
  <c r="K53"/>
  <c r="M51"/>
  <c r="L51"/>
  <c r="K51"/>
  <c r="M34" l="1"/>
  <c r="M57"/>
  <c r="M55"/>
  <c r="M53"/>
  <c r="M33"/>
  <c r="L28" l="1"/>
  <c r="K28"/>
  <c r="K73"/>
  <c r="M73" s="1"/>
  <c r="L30"/>
  <c r="K30"/>
  <c r="M30" s="1"/>
  <c r="K265"/>
  <c r="L265" s="1"/>
  <c r="L54"/>
  <c r="K54"/>
  <c r="K71"/>
  <c r="M71" s="1"/>
  <c r="L26"/>
  <c r="K26"/>
  <c r="L25"/>
  <c r="K25"/>
  <c r="M25" s="1"/>
  <c r="M28" l="1"/>
  <c r="M54"/>
  <c r="M26"/>
  <c r="L13"/>
  <c r="K13"/>
  <c r="M13" l="1"/>
  <c r="L10" l="1"/>
  <c r="K10"/>
  <c r="M10" l="1"/>
  <c r="K262" l="1"/>
  <c r="L262" s="1"/>
  <c r="M7" l="1"/>
  <c r="F250" l="1"/>
  <c r="K251"/>
  <c r="L251" s="1"/>
  <c r="K242"/>
  <c r="L242" s="1"/>
  <c r="K245"/>
  <c r="L245" s="1"/>
  <c r="K253" l="1"/>
  <c r="L253" s="1"/>
  <c r="F244"/>
  <c r="F243"/>
  <c r="F241"/>
  <c r="K241" s="1"/>
  <c r="L241" s="1"/>
  <c r="F221"/>
  <c r="F173"/>
  <c r="K252" l="1"/>
  <c r="L252" s="1"/>
  <c r="K250"/>
  <c r="L250" s="1"/>
  <c r="K256"/>
  <c r="L256" s="1"/>
  <c r="K257"/>
  <c r="L257" s="1"/>
  <c r="K249"/>
  <c r="L249" s="1"/>
  <c r="K259"/>
  <c r="L259" s="1"/>
  <c r="K255"/>
  <c r="L255" s="1"/>
  <c r="K248" l="1"/>
  <c r="L248" s="1"/>
  <c r="K237"/>
  <c r="L237" s="1"/>
  <c r="K239"/>
  <c r="L239" s="1"/>
  <c r="K236"/>
  <c r="L236" s="1"/>
  <c r="K238"/>
  <c r="L238" s="1"/>
  <c r="K167"/>
  <c r="L167" s="1"/>
  <c r="K220"/>
  <c r="L220" s="1"/>
  <c r="K234"/>
  <c r="L234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3"/>
  <c r="L223" s="1"/>
  <c r="K222"/>
  <c r="L222" s="1"/>
  <c r="K221"/>
  <c r="L221" s="1"/>
  <c r="K217"/>
  <c r="L217" s="1"/>
  <c r="K216"/>
  <c r="L216" s="1"/>
  <c r="K215"/>
  <c r="L215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1"/>
  <c r="L191" s="1"/>
  <c r="K189"/>
  <c r="L189" s="1"/>
  <c r="K188"/>
  <c r="L188" s="1"/>
  <c r="K187"/>
  <c r="L187" s="1"/>
  <c r="K185"/>
  <c r="L185" s="1"/>
  <c r="K184"/>
  <c r="L184" s="1"/>
  <c r="K183"/>
  <c r="L183" s="1"/>
  <c r="K182"/>
  <c r="K181"/>
  <c r="L181" s="1"/>
  <c r="K180"/>
  <c r="L180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K169"/>
  <c r="L169" s="1"/>
  <c r="K168"/>
  <c r="L168" s="1"/>
  <c r="K166"/>
  <c r="L166" s="1"/>
  <c r="K165"/>
  <c r="L165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H138"/>
  <c r="K138" s="1"/>
  <c r="L138" s="1"/>
  <c r="F137"/>
  <c r="K137" s="1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D7" i="6"/>
  <c r="K6" i="4"/>
  <c r="K6" i="3"/>
  <c r="L6" i="2"/>
</calcChain>
</file>

<file path=xl/sharedStrings.xml><?xml version="1.0" encoding="utf-8"?>
<sst xmlns="http://schemas.openxmlformats.org/spreadsheetml/2006/main" count="7612" uniqueCount="3815">
  <si>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</si>
  <si>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</si>
  <si>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</si>
  <si>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</si>
  <si>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</si>
  <si>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</si>
  <si>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</si>
  <si>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</si>
  <si>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</si>
  <si>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</si>
  <si>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</si>
  <si>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</si>
  <si>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</si>
  <si>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</si>
  <si>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</si>
  <si>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</si>
  <si>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</si>
  <si>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</si>
  <si>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</si>
  <si>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</si>
  <si>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</si>
  <si>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</si>
  <si>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</si>
  <si>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</si>
  <si>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</si>
  <si>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</si>
  <si>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</si>
  <si>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</si>
  <si>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</si>
  <si>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</si>
  <si>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</si>
  <si>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</si>
  <si>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</si>
  <si>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</si>
  <si>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</si>
  <si>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</si>
  <si>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</si>
  <si>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</si>
  <si>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</si>
  <si>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</si>
  <si>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</si>
  <si>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</si>
  <si>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</si>
  <si>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</si>
  <si>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</si>
  <si>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</si>
  <si>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</si>
  <si>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</si>
  <si>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</si>
  <si>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</si>
  <si>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</si>
  <si>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</si>
  <si>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</si>
  <si>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</si>
  <si>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</si>
  <si>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</si>
  <si>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</si>
  <si>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</si>
  <si>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</si>
  <si>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</si>
  <si>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</si>
  <si>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</si>
  <si>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</si>
  <si>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</si>
  <si>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</si>
  <si>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</si>
  <si>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</si>
  <si>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</si>
  <si>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</si>
  <si>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</si>
  <si>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</si>
  <si>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</si>
  <si>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</si>
  <si>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</si>
  <si>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</si>
  <si>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</si>
  <si>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</si>
  <si>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</si>
  <si>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</si>
  <si>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</si>
  <si>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</si>
  <si>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</si>
  <si>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</si>
  <si>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</si>
  <si>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</si>
  <si>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</si>
  <si>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</si>
  <si>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</si>
  <si>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</si>
  <si>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</si>
  <si>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</si>
  <si>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</si>
  <si>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</si>
  <si>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</si>
  <si>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</si>
  <si>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</si>
  <si>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</si>
  <si>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</si>
  <si>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</si>
  <si>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</si>
  <si>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</si>
  <si>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</si>
  <si>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</si>
  <si>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</si>
  <si>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</si>
  <si>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</si>
  <si>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</si>
  <si>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</si>
  <si>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</si>
  <si>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</si>
  <si>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</si>
  <si>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</si>
  <si>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</si>
  <si>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</si>
  <si>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</si>
  <si>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</si>
  <si>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</si>
  <si>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</si>
  <si>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</si>
  <si>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</si>
  <si>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</si>
  <si>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</si>
  <si>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</si>
  <si>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</si>
  <si>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</si>
  <si>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</si>
  <si>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</si>
  <si>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</si>
  <si>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</si>
  <si>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</si>
  <si>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</si>
  <si>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</si>
  <si>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</si>
  <si>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</si>
  <si>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</si>
  <si>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</si>
  <si>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</si>
  <si>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</si>
  <si>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</si>
  <si>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</si>
  <si>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</si>
  <si>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</si>
  <si>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</si>
  <si>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</si>
  <si>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</si>
  <si>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</si>
  <si>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</si>
  <si>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</si>
  <si>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</si>
  <si>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</si>
  <si>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</si>
  <si>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</si>
  <si>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</si>
  <si>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</si>
  <si>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</si>
  <si>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</si>
  <si>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</si>
  <si>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</si>
  <si>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</si>
  <si>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</si>
  <si>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</si>
  <si>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</si>
  <si>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</si>
  <si>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</si>
  <si>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</si>
  <si>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</si>
  <si>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</si>
  <si>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</si>
  <si>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</si>
  <si>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</si>
  <si>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</si>
  <si>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</si>
  <si>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</si>
  <si>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</si>
  <si>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</si>
  <si>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</si>
  <si>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</si>
  <si>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</si>
  <si>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</si>
  <si>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</si>
  <si>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</si>
  <si>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</si>
  <si>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</si>
  <si>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</si>
  <si>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</si>
  <si>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</si>
  <si>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</si>
  <si>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</si>
  <si>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</si>
  <si>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</si>
  <si>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</si>
  <si>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</si>
  <si>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</si>
  <si>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</si>
  <si>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</si>
  <si>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</si>
  <si>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</si>
  <si>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</si>
  <si>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</si>
  <si>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</si>
  <si>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</si>
  <si>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</si>
  <si>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</si>
  <si>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</si>
  <si>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</si>
  <si>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</si>
  <si>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</si>
  <si>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</si>
  <si>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</si>
  <si>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</si>
  <si>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</si>
  <si>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</si>
  <si>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</si>
  <si>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</si>
  <si>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</si>
  <si>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</si>
  <si>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</si>
  <si>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</si>
  <si>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</si>
  <si>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</si>
  <si>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</si>
  <si>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</si>
  <si>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</si>
  <si>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</si>
  <si>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</si>
  <si>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</si>
  <si>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</si>
  <si>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</si>
  <si>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</si>
  <si>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</si>
  <si>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</si>
  <si>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</si>
  <si>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</si>
  <si>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</si>
  <si>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</si>
  <si>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</si>
  <si>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</si>
  <si>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</si>
  <si>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</si>
  <si>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</si>
  <si>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</si>
  <si>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</si>
  <si>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</si>
  <si>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</si>
  <si>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</si>
  <si>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</si>
  <si>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</si>
  <si>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</si>
  <si>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</si>
  <si>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</si>
  <si>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</si>
  <si>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</si>
  <si>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</si>
  <si>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</si>
  <si>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</si>
  <si>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</si>
  <si>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</si>
  <si>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</si>
  <si>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</si>
  <si>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</si>
  <si>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</si>
  <si>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</si>
  <si>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</si>
  <si>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</si>
  <si>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</si>
  <si>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</si>
  <si>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</si>
  <si>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</si>
  <si>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</si>
  <si>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</si>
  <si>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</si>
  <si>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</si>
  <si>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</si>
  <si>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</si>
  <si>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</si>
  <si>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</si>
  <si>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</si>
  <si>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</si>
  <si>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</si>
  <si>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</si>
  <si>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</si>
  <si>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</si>
  <si>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</si>
  <si>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</si>
  <si>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</si>
  <si>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</si>
  <si>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</si>
  <si>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</si>
  <si>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</si>
  <si>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</si>
  <si>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</si>
  <si>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</si>
  <si>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</si>
  <si>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</si>
  <si>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</si>
  <si>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</si>
  <si>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</si>
  <si>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</si>
  <si>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</si>
  <si>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</si>
  <si>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</si>
  <si>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</si>
  <si>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</si>
  <si>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</si>
  <si>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</si>
  <si>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</si>
  <si>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</si>
  <si>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</si>
  <si>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</si>
  <si>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</si>
  <si>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</si>
  <si>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</si>
  <si>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</si>
  <si>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</si>
  <si>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</si>
  <si>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</si>
  <si>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</si>
  <si>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</si>
  <si>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</si>
  <si>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</si>
  <si>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</si>
  <si>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</si>
  <si>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</si>
  <si>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</si>
  <si>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</si>
  <si>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</si>
  <si>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</si>
  <si>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</si>
  <si>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</si>
  <si>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</si>
  <si>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</si>
  <si>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</si>
  <si>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</si>
  <si>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</si>
  <si>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</si>
  <si>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</si>
  <si>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</si>
  <si>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</si>
  <si>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</si>
  <si>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</si>
  <si>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</si>
  <si>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</si>
  <si>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</si>
  <si>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</si>
  <si>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</si>
  <si>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</si>
  <si>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</si>
  <si>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</si>
  <si>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</si>
  <si>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</si>
  <si>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</si>
  <si>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</si>
  <si>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</si>
  <si>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</si>
  <si>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</si>
  <si>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</si>
  <si>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</si>
  <si>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</si>
  <si>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</si>
  <si>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</si>
  <si>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</si>
  <si>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</si>
  <si>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</si>
  <si>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</si>
  <si>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</si>
  <si>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</si>
  <si>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</si>
  <si>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</si>
  <si>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</si>
  <si>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</si>
  <si>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</si>
  <si>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</si>
  <si>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</si>
  <si>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</si>
  <si>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</si>
  <si>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</si>
  <si>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</si>
  <si>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</si>
  <si>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</si>
  <si>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</si>
  <si>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</si>
  <si>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</si>
  <si>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</si>
  <si>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</si>
  <si>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</si>
  <si>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</si>
  <si>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</si>
  <si>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</si>
  <si>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</si>
  <si>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</si>
  <si>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</si>
  <si>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</si>
  <si>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</si>
  <si>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</si>
  <si>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</si>
  <si>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</si>
  <si>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</si>
  <si>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</si>
  <si>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</si>
  <si>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</si>
  <si>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</si>
  <si>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</si>
  <si>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</si>
  <si>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</si>
  <si>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</si>
  <si>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</si>
  <si>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</si>
  <si>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</si>
  <si>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</si>
  <si>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</si>
  <si>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</si>
  <si>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</si>
  <si>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</si>
  <si>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</si>
  <si>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</si>
  <si>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</si>
  <si>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</si>
  <si>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</si>
  <si>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</si>
  <si>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</si>
  <si>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</si>
  <si>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</si>
  <si>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</si>
  <si>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</si>
  <si>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</si>
  <si>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</si>
  <si>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</si>
  <si>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</si>
  <si>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</si>
  <si>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</si>
  <si>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</si>
  <si>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</si>
  <si>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</si>
  <si>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</si>
  <si>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</si>
  <si>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</si>
  <si>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</si>
  <si>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</si>
  <si>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</si>
  <si>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</si>
  <si>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</si>
  <si>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</si>
  <si>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</si>
  <si>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</si>
  <si>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</si>
  <si>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</si>
  <si>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</si>
  <si>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</si>
  <si>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</si>
  <si>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</si>
  <si>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</si>
  <si>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</si>
  <si>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</si>
  <si>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</si>
  <si>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</si>
  <si>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</si>
  <si>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</si>
  <si>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</si>
  <si>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</si>
  <si>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</si>
  <si>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</si>
  <si>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</si>
  <si>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</si>
  <si>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</si>
  <si>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</si>
  <si>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</si>
  <si>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</si>
  <si>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</si>
  <si>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</si>
  <si>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</si>
  <si>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</si>
  <si>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</si>
  <si>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</si>
  <si>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</si>
  <si>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</si>
  <si>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</si>
  <si>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</si>
  <si>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</si>
  <si>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</si>
  <si>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</si>
  <si>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</si>
  <si>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</si>
  <si>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</si>
  <si>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</si>
  <si>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</si>
  <si>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</si>
  <si>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</si>
  <si>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</si>
  <si>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</si>
  <si>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</si>
  <si>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</si>
  <si>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</si>
  <si>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</si>
  <si>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</si>
  <si>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</si>
  <si>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</si>
  <si>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</si>
  <si>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</si>
  <si>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</si>
  <si>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</si>
  <si>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</si>
  <si>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</si>
  <si>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</si>
  <si>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</si>
  <si>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</si>
  <si>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</si>
  <si>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</si>
  <si>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</si>
  <si>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</si>
  <si>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</si>
  <si>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</si>
  <si>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</si>
  <si>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</si>
  <si>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</si>
  <si>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</si>
  <si>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</si>
  <si>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</si>
  <si>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</si>
  <si>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</si>
  <si>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</si>
  <si>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</si>
  <si>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</si>
  <si>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</si>
  <si>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</si>
  <si>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</si>
  <si>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</si>
  <si>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</si>
  <si>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</si>
  <si>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</si>
  <si>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</si>
  <si>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</si>
  <si>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</si>
  <si>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</si>
  <si>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</si>
  <si>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</si>
  <si>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</si>
  <si>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</si>
  <si>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</si>
  <si>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</si>
  <si>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</si>
  <si>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</si>
  <si>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</si>
  <si>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</si>
  <si>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</si>
  <si>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</si>
  <si>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</si>
  <si>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</si>
  <si>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</si>
  <si>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</si>
  <si>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</si>
  <si>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</si>
  <si>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</si>
  <si>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</si>
  <si>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</si>
  <si>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</si>
  <si>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</si>
  <si>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</si>
  <si>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</si>
  <si>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</si>
  <si>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</si>
  <si>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</si>
  <si>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</si>
  <si>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</si>
  <si>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</si>
  <si>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</si>
  <si>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</si>
  <si>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</si>
  <si>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</si>
  <si>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</si>
  <si>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</si>
  <si>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</si>
  <si>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</si>
  <si>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</si>
  <si>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</si>
  <si>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</si>
  <si>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</si>
  <si>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</si>
  <si>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</si>
  <si>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</si>
  <si>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</si>
  <si>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</si>
  <si>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</si>
  <si>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</si>
  <si>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</si>
  <si>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</si>
  <si>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</si>
  <si>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</si>
  <si>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</si>
  <si>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</si>
  <si>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</si>
  <si>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</si>
  <si>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</si>
  <si>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</si>
  <si>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</si>
  <si>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</si>
  <si>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</si>
  <si>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</si>
  <si>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</si>
  <si>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</si>
  <si>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</si>
  <si>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</si>
  <si>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</si>
  <si>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</si>
  <si>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</si>
  <si>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</si>
  <si>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</si>
  <si>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</si>
  <si>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</si>
  <si>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</si>
  <si>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</si>
  <si>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</si>
  <si>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</si>
  <si>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</si>
  <si>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</si>
  <si>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</si>
  <si>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</si>
  <si>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</si>
  <si>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</si>
  <si>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</si>
  <si>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</si>
  <si>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</si>
  <si>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</si>
  <si>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</si>
  <si>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</si>
  <si>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</si>
  <si>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</si>
  <si>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</si>
  <si>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</si>
  <si>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</si>
  <si>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</si>
  <si>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</si>
  <si>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</si>
  <si>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</si>
  <si>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</si>
  <si>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</si>
  <si>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</si>
  <si>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</si>
  <si>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</si>
  <si>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</si>
  <si>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</si>
  <si>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</si>
  <si>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</si>
  <si>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</si>
  <si>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</si>
  <si>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</si>
  <si>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</si>
  <si>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</si>
  <si>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</si>
  <si>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</si>
  <si>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</si>
  <si>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</si>
  <si>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</si>
  <si>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</si>
  <si>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</si>
  <si>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</si>
  <si>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</si>
  <si>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</si>
  <si>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</si>
  <si>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</si>
  <si>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</si>
  <si>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</si>
  <si>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</si>
  <si>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</si>
  <si>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</si>
  <si>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</si>
  <si>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</si>
  <si>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</si>
  <si>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</si>
  <si>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</si>
  <si>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</si>
  <si>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</si>
  <si>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</si>
  <si>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</si>
  <si>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</si>
  <si>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</si>
  <si>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</si>
  <si>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</si>
  <si>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</si>
  <si>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</si>
  <si>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</si>
  <si>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</si>
  <si>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</si>
  <si>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</si>
  <si>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</si>
  <si>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</si>
  <si>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</si>
  <si>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</si>
  <si>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</si>
  <si>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</si>
  <si>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</si>
  <si>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</si>
  <si>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</si>
  <si>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</si>
  <si>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</si>
  <si>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</si>
  <si>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</si>
  <si>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</si>
  <si>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</si>
  <si>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</si>
  <si>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</si>
  <si>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</si>
  <si>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</si>
  <si>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</si>
  <si>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</si>
  <si>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</si>
  <si>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</si>
  <si>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</si>
  <si>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</si>
  <si>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</si>
  <si>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</si>
  <si>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</si>
  <si>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</si>
  <si>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</si>
  <si>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</si>
  <si>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</si>
  <si>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</si>
  <si>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</si>
  <si>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</si>
  <si>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</si>
  <si>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</si>
  <si>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</si>
  <si>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</si>
  <si>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</si>
  <si>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</si>
  <si>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</si>
  <si>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</si>
  <si>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</si>
  <si>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</si>
  <si>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</si>
  <si>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</si>
  <si>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</si>
  <si>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</si>
  <si>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</si>
  <si>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</si>
  <si>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</si>
  <si>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</si>
  <si>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</si>
  <si>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</si>
  <si>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</si>
  <si>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</si>
  <si>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</si>
  <si>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</si>
  <si>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</si>
  <si>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</si>
  <si>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</si>
  <si>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</si>
  <si>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</si>
  <si>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</si>
  <si>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</si>
  <si>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</si>
  <si>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</si>
  <si>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</si>
  <si>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</si>
  <si>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</si>
  <si>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</si>
  <si>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</si>
  <si>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</si>
  <si>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</si>
  <si>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</si>
  <si>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</si>
  <si>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</si>
  <si>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</si>
  <si>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</si>
  <si>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</si>
  <si>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</si>
  <si>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</si>
  <si>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</si>
  <si>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</si>
  <si>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</si>
  <si>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</si>
  <si>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</si>
  <si>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</si>
  <si>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</si>
  <si>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</si>
  <si>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</si>
  <si>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</si>
  <si>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</si>
  <si>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</si>
  <si>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</si>
  <si>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</si>
  <si>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</si>
  <si>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</si>
  <si>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</si>
  <si>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</si>
  <si>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</si>
  <si>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</si>
  <si>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</si>
  <si>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</si>
  <si>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</si>
  <si>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</si>
  <si>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</si>
  <si>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</si>
  <si>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</si>
  <si>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</si>
  <si>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</si>
  <si>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</si>
  <si>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</si>
  <si>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</si>
  <si>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</si>
  <si>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</si>
  <si>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</si>
  <si>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</si>
  <si>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</si>
  <si>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</si>
  <si>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</si>
  <si>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</si>
  <si>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</si>
  <si>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</si>
  <si>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</si>
  <si>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</si>
  <si>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</si>
  <si>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</si>
  <si>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</si>
  <si>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</si>
  <si>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</si>
  <si>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</si>
  <si>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</si>
  <si>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</si>
  <si>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</si>
  <si>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</si>
  <si>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</si>
  <si>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</si>
  <si>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</si>
  <si>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</si>
  <si>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</si>
  <si>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</si>
  <si>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</si>
  <si>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</si>
  <si>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</si>
  <si>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</si>
  <si>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</si>
  <si>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</si>
  <si>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</si>
  <si>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</si>
  <si>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</si>
  <si>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</si>
  <si>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</si>
  <si>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</si>
  <si>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</si>
  <si>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</si>
  <si>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</si>
  <si>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</si>
  <si>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</si>
  <si>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</si>
  <si>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</si>
  <si>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</si>
  <si>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</si>
  <si>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</si>
  <si>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</si>
  <si>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</si>
  <si>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</si>
  <si>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</si>
  <si>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</si>
  <si>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</si>
  <si>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</si>
  <si>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</si>
  <si>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</si>
  <si>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</si>
  <si>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</si>
  <si>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</si>
  <si>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</si>
  <si>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</si>
  <si>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</si>
  <si>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</si>
  <si>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</si>
  <si>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</si>
  <si>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</si>
  <si>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</si>
  <si>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</si>
  <si>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</si>
  <si>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</si>
  <si>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</si>
  <si>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</si>
  <si>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</si>
  <si>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</si>
  <si>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</si>
  <si>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</si>
  <si>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</si>
  <si>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</si>
  <si>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</si>
  <si>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</si>
  <si>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</si>
  <si>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</si>
  <si>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</si>
  <si>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</si>
  <si>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</si>
  <si>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</si>
  <si>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</si>
  <si>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</si>
  <si>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</si>
  <si>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</si>
  <si>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</si>
  <si>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</si>
  <si>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</si>
  <si>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</si>
  <si>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</si>
  <si>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</si>
  <si>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</si>
  <si>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</si>
  <si>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</si>
  <si>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</si>
  <si>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</si>
  <si>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</si>
  <si>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</si>
  <si>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</si>
  <si>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</si>
  <si>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</si>
  <si>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</si>
  <si>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</si>
  <si>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</si>
  <si>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</si>
  <si>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</si>
  <si>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</si>
  <si>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</si>
  <si>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</si>
  <si>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</si>
  <si>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</si>
  <si>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</si>
  <si>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</si>
  <si>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</si>
  <si>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</si>
  <si>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</si>
  <si>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</si>
  <si>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</si>
  <si>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</si>
  <si>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</si>
  <si>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</si>
  <si>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</si>
  <si>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</si>
  <si>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</si>
  <si>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</si>
  <si>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</si>
  <si>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</si>
  <si>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</si>
  <si>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</si>
  <si>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</si>
  <si>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</si>
  <si>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</si>
  <si>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</si>
  <si>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</si>
  <si>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</si>
  <si>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</si>
  <si>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</si>
  <si>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</si>
  <si>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</si>
  <si>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</si>
  <si>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</si>
  <si>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</si>
  <si>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</si>
  <si>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</si>
  <si>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</si>
  <si>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</si>
  <si>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</si>
  <si>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</si>
  <si>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</si>
  <si>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</si>
  <si>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</si>
  <si>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</si>
  <si>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</si>
  <si>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</si>
  <si>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</si>
  <si>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</si>
  <si>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</si>
  <si>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</si>
  <si>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</si>
  <si>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</si>
  <si>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</si>
  <si>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</si>
  <si>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</si>
  <si>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</si>
  <si>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</si>
  <si>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</si>
  <si>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</si>
  <si>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</si>
  <si>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</si>
  <si>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</si>
  <si>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</si>
  <si>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</si>
  <si>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</si>
  <si>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</si>
  <si>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</si>
  <si>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</si>
  <si>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</si>
  <si>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</si>
  <si>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</si>
  <si>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</si>
  <si>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</si>
  <si>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</si>
  <si>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</si>
  <si>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</si>
  <si>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</si>
  <si>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</si>
  <si>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</si>
  <si>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</si>
  <si>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</si>
  <si>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</si>
  <si>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</si>
  <si>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</si>
  <si>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</si>
  <si>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</si>
  <si>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</si>
  <si>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</si>
  <si>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</si>
  <si>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</si>
  <si>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</si>
  <si>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</si>
  <si>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</si>
  <si>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</si>
  <si>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</si>
  <si>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</si>
  <si>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</si>
  <si>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</si>
  <si>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</si>
  <si>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</si>
  <si>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</si>
  <si>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</si>
  <si>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</si>
  <si>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</si>
  <si>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</si>
  <si>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</si>
  <si>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</si>
  <si>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</si>
  <si>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</si>
  <si>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</si>
  <si>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</si>
  <si>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</si>
  <si>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</si>
  <si>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</si>
  <si>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</si>
  <si>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</si>
  <si>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</si>
  <si>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</si>
  <si>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</si>
  <si>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</si>
  <si>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</si>
  <si>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</si>
  <si>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</si>
  <si>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</si>
  <si>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</si>
  <si>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</si>
  <si>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</si>
  <si>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</si>
  <si>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</si>
  <si>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</si>
  <si>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</si>
  <si>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</si>
  <si>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</si>
  <si>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</si>
  <si>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</si>
  <si>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</si>
  <si>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</si>
  <si>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</si>
  <si>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</si>
  <si>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</si>
  <si>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</si>
  <si>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</si>
  <si>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</si>
  <si>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</si>
  <si>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</si>
  <si>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</si>
  <si>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</si>
  <si>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</si>
  <si>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</si>
  <si>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</si>
  <si>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</si>
  <si>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</si>
  <si>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</si>
  <si>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</si>
  <si>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</si>
  <si>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</si>
  <si>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</si>
  <si>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</si>
  <si>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</si>
  <si>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</si>
  <si>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</si>
  <si>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</si>
  <si>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</si>
  <si>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</si>
  <si>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</si>
  <si>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</si>
  <si>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</si>
  <si>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</si>
  <si>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</si>
  <si>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</si>
  <si>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</si>
  <si>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</si>
  <si>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</si>
  <si>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</si>
  <si>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</si>
  <si>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</si>
  <si>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</si>
  <si>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</si>
  <si>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</si>
  <si>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</si>
  <si>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</si>
  <si>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</si>
  <si>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</si>
  <si>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</si>
  <si>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</si>
  <si>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</si>
  <si>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</si>
  <si>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</si>
  <si>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</si>
  <si>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</si>
  <si>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</si>
  <si>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</si>
  <si>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</si>
  <si>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</si>
  <si>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</si>
  <si>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</si>
  <si>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</si>
  <si>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</si>
  <si>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</si>
  <si>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</si>
  <si>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</si>
  <si>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</si>
  <si>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</si>
  <si>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</si>
  <si>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</si>
  <si>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</si>
  <si>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</si>
  <si>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</si>
  <si>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</si>
  <si>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</si>
  <si>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</si>
  <si>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</si>
  <si>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</si>
  <si>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</si>
  <si>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</si>
  <si>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</si>
  <si>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</si>
  <si>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</si>
  <si>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</si>
  <si>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</si>
  <si>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</si>
  <si>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</si>
  <si>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</si>
  <si>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</si>
  <si>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</si>
  <si>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</si>
  <si>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</si>
  <si>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</si>
  <si>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</si>
  <si>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</si>
  <si>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</si>
  <si>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</si>
  <si>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</si>
  <si>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</si>
  <si>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</si>
  <si>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</si>
  <si>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</si>
  <si>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</si>
  <si>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</si>
  <si>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</si>
  <si>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</si>
  <si>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</si>
  <si>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</si>
  <si>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</si>
  <si>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</si>
  <si>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</si>
  <si>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</si>
  <si>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</si>
  <si>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</si>
  <si>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</si>
  <si>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</si>
  <si>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</si>
  <si>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</si>
  <si>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</si>
  <si>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</si>
  <si>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</si>
  <si>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</si>
  <si>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</si>
  <si>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</si>
  <si>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</si>
  <si>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</si>
  <si>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</si>
  <si>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</si>
  <si>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</si>
  <si>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</si>
  <si>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</si>
  <si>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</si>
  <si>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</si>
  <si>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</si>
  <si>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</si>
  <si>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</si>
  <si>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</si>
  <si>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</si>
  <si>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</si>
  <si>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</si>
  <si>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</si>
  <si>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</si>
  <si>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</si>
  <si>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</si>
  <si>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</si>
  <si>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</si>
  <si>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</si>
  <si>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</si>
  <si>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</si>
  <si>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</si>
  <si>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</si>
  <si>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</si>
  <si>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</si>
  <si>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</si>
  <si>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</si>
  <si>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</si>
  <si>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</si>
  <si>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</si>
  <si>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</si>
  <si>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</si>
  <si>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</si>
  <si>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</si>
  <si>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</si>
  <si>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</si>
  <si>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</si>
  <si>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</si>
  <si>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</si>
  <si>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</si>
  <si>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</si>
  <si>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</si>
  <si>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</si>
  <si>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</si>
  <si>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</si>
  <si>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</si>
  <si>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</si>
  <si>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</si>
  <si>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</si>
  <si>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</si>
  <si>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</si>
  <si>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</si>
  <si>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</si>
  <si>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</si>
  <si>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</si>
  <si>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</si>
  <si>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</si>
  <si>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</si>
  <si>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</si>
  <si>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</si>
  <si>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</si>
  <si>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</si>
  <si>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</si>
  <si>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</si>
  <si>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</si>
  <si>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</si>
  <si>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</si>
  <si>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</si>
  <si>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</si>
  <si>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</si>
  <si>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</si>
  <si>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</si>
  <si>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</si>
  <si>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</si>
  <si>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</si>
  <si>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</si>
  <si>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</si>
  <si>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</si>
  <si>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</si>
  <si>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</si>
  <si>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</si>
  <si>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</si>
  <si>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</si>
  <si>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</si>
  <si>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</si>
  <si>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</si>
  <si>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</si>
  <si>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</si>
  <si>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</si>
  <si>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</si>
  <si>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</si>
  <si>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</si>
  <si>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</si>
  <si>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</si>
  <si>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</si>
  <si>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</si>
  <si>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</si>
  <si>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</si>
  <si>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</si>
  <si>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</si>
  <si>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</si>
  <si>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</si>
  <si>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</si>
  <si>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</si>
  <si>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</si>
  <si>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</si>
  <si>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</si>
  <si>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</si>
  <si>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</si>
  <si>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</si>
  <si>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</si>
  <si>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</si>
  <si>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</si>
  <si>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</si>
  <si>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</si>
  <si>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</si>
  <si>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</si>
  <si>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</si>
  <si>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</si>
  <si>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</si>
  <si>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</si>
  <si>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</si>
  <si>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</si>
  <si>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</si>
  <si>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</si>
  <si>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</si>
  <si>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</si>
  <si>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</si>
  <si>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</si>
  <si>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</si>
  <si>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</si>
  <si>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</si>
  <si>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</si>
  <si>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</si>
  <si>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</si>
  <si>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</si>
  <si>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</si>
  <si>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</si>
  <si>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</si>
  <si>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</si>
  <si>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</si>
  <si>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</si>
  <si>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</si>
  <si>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</si>
  <si>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</si>
  <si>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</si>
  <si>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</si>
  <si>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</si>
  <si>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</si>
  <si>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</si>
  <si>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</si>
  <si>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</si>
  <si>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</si>
  <si>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</si>
  <si>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</si>
  <si>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</si>
  <si>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</si>
  <si>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</si>
  <si>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</si>
  <si>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</si>
  <si>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</si>
  <si>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</si>
  <si>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</si>
  <si>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</si>
  <si>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</si>
  <si>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</si>
  <si>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</si>
  <si>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</si>
  <si>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</si>
  <si>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</si>
  <si>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</si>
  <si>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</si>
  <si>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</si>
  <si>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</si>
  <si>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</si>
  <si>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</si>
  <si>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</si>
  <si>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</si>
  <si>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</si>
  <si>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</si>
  <si>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</si>
  <si>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</si>
  <si>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</si>
  <si>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</si>
  <si>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</si>
  <si>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</si>
  <si>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</si>
  <si>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</si>
  <si>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</si>
  <si>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</si>
  <si>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</si>
  <si>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</si>
  <si>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</si>
  <si>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</si>
  <si>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</si>
  <si>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</si>
  <si>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</si>
  <si>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</si>
  <si>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</si>
  <si>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</si>
  <si>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</si>
  <si>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</si>
  <si>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</si>
  <si>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</si>
  <si>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</si>
  <si>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</si>
  <si>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</si>
  <si>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</si>
  <si>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</si>
  <si>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</si>
  <si>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</si>
  <si>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</si>
  <si>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</si>
  <si>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</si>
  <si>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</si>
  <si>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</si>
  <si>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</si>
  <si>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</si>
  <si>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</si>
  <si>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</si>
  <si>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</si>
  <si>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</si>
  <si>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</si>
  <si>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</si>
  <si>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</si>
  <si>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</si>
  <si>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</si>
  <si>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</si>
  <si>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</si>
  <si>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</si>
  <si>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</si>
  <si>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</si>
  <si>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</si>
  <si>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</si>
  <si>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</si>
  <si>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</si>
  <si>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</si>
  <si>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</si>
  <si>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</si>
  <si>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</si>
  <si>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</si>
  <si>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</si>
  <si>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</si>
  <si>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</si>
  <si>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</si>
  <si>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</si>
  <si>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</si>
  <si>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</si>
  <si>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</si>
  <si>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</si>
  <si>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</si>
  <si>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</si>
  <si>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</si>
  <si>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</si>
  <si>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</si>
  <si>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</si>
  <si>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</si>
  <si>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</si>
  <si>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</si>
  <si>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</si>
  <si>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</si>
  <si>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</si>
  <si>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</si>
  <si>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</si>
  <si>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</si>
  <si>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</si>
  <si>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</si>
  <si>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</si>
  <si>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</si>
  <si>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</si>
  <si>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</si>
  <si>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</si>
  <si>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</si>
  <si>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</si>
  <si>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</si>
  <si>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</si>
  <si>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</si>
  <si>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</si>
  <si>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</si>
  <si>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</si>
  <si>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</si>
  <si>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</si>
  <si>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</si>
  <si>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</si>
  <si>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</si>
  <si>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</si>
  <si>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</si>
  <si>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</si>
  <si>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</si>
  <si>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</si>
  <si>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</si>
  <si>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</si>
  <si>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</si>
  <si>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</si>
  <si>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</si>
  <si>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</si>
  <si>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</si>
  <si>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</si>
  <si>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</si>
  <si>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</si>
  <si>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</si>
  <si>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</si>
  <si>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</si>
  <si>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</si>
  <si>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</si>
  <si>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</si>
  <si>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</si>
  <si>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</si>
  <si>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</si>
  <si>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</si>
  <si>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</si>
  <si>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</si>
  <si>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</si>
  <si>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</si>
  <si>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</si>
  <si>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</si>
  <si>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</si>
  <si>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</si>
  <si>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</si>
  <si>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</si>
  <si>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</si>
  <si>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</si>
  <si>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</si>
  <si>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</si>
  <si>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</si>
  <si>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</si>
  <si>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</si>
  <si>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</si>
  <si>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</si>
  <si>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</si>
  <si>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</si>
  <si>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</si>
  <si>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</si>
  <si>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</si>
  <si>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</si>
  <si>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</si>
  <si>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</si>
  <si>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</si>
  <si>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</si>
  <si>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</si>
  <si>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</si>
  <si>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</si>
  <si>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</si>
  <si>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</si>
  <si>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</si>
  <si>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</si>
  <si>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</si>
  <si>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</si>
  <si>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</si>
  <si>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</si>
  <si>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</si>
  <si>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</si>
  <si>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</si>
  <si>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</si>
  <si>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</si>
  <si>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</si>
  <si>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</si>
  <si>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</si>
  <si>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</si>
  <si>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</si>
  <si>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</si>
  <si>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</si>
  <si>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</si>
  <si>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</si>
  <si>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</si>
  <si>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</si>
  <si>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</si>
  <si>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</si>
  <si>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</si>
  <si>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</si>
  <si>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</si>
  <si>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</si>
  <si>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</si>
  <si>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</si>
  <si>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</si>
  <si>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</si>
  <si>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</si>
  <si>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</si>
  <si>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</si>
  <si>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</si>
  <si>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</si>
  <si>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</si>
  <si>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</si>
  <si>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</si>
  <si>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</si>
  <si>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</si>
  <si>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</si>
  <si>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</si>
  <si>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</si>
  <si>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</si>
  <si>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</si>
  <si>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</si>
  <si>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</si>
  <si>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</si>
  <si>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</si>
  <si>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</si>
  <si>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</si>
  <si>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</si>
  <si>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</si>
  <si>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</si>
  <si>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</si>
  <si>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</si>
  <si>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</si>
  <si>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</si>
  <si>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</si>
  <si>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</si>
  <si>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</si>
  <si>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</si>
  <si>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</si>
  <si>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</si>
  <si>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</si>
  <si>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</si>
  <si>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</si>
  <si>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</si>
  <si>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</si>
  <si>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</si>
  <si>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</si>
  <si>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</si>
  <si>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</si>
  <si>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</si>
  <si>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</si>
  <si>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</si>
  <si>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</si>
  <si>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</si>
  <si>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</si>
  <si>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</si>
  <si>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</si>
  <si>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</si>
  <si>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</si>
  <si>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</si>
  <si>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</si>
  <si>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</si>
  <si>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</si>
  <si>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</si>
  <si>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</si>
  <si>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</si>
  <si>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</si>
  <si>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</si>
  <si>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</si>
  <si>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</si>
  <si>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</si>
  <si>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</si>
  <si>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</si>
  <si>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</si>
  <si>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</si>
  <si>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</si>
  <si>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</si>
  <si>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</si>
  <si>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</si>
  <si>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</si>
  <si>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</si>
  <si>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</si>
  <si>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</si>
  <si>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</si>
  <si>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</si>
  <si>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</si>
  <si>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</si>
  <si>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</si>
  <si>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</si>
  <si>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</si>
  <si>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</si>
  <si>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</si>
  <si>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</si>
  <si>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</si>
  <si>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</si>
  <si>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</si>
  <si>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</si>
  <si>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</si>
  <si>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</si>
  <si>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</si>
  <si>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</si>
  <si>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</si>
  <si>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</si>
  <si>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</si>
  <si>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</si>
  <si>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</si>
  <si>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</si>
  <si>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</si>
  <si>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</si>
  <si>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</si>
  <si>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</si>
  <si>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</si>
  <si>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</si>
  <si>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</si>
  <si>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</si>
  <si>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</si>
  <si>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</si>
  <si>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</si>
  <si>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</si>
  <si>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</si>
  <si>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</si>
  <si>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</si>
  <si>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</si>
  <si>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</si>
  <si>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</si>
  <si>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</si>
  <si>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</si>
  <si>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</si>
  <si>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</si>
  <si>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</si>
  <si>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</si>
  <si>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</si>
  <si>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</si>
  <si>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</si>
  <si>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</si>
  <si>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</si>
  <si>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</si>
  <si>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</si>
  <si>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</si>
  <si>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</si>
  <si>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</si>
  <si>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</si>
  <si>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</si>
  <si>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</si>
  <si>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</si>
  <si>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</si>
  <si>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</si>
  <si>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</si>
  <si>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</si>
  <si>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</si>
  <si>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</si>
  <si>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</si>
  <si>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</si>
  <si>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</si>
  <si>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</si>
  <si>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</si>
  <si>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</si>
  <si>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</si>
  <si>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</si>
  <si>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</si>
  <si>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</si>
  <si>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</si>
  <si>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</si>
  <si>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</si>
  <si>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</si>
  <si>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</si>
  <si>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</si>
  <si>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</si>
  <si>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</si>
  <si>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</si>
  <si>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</si>
  <si>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</si>
  <si>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</si>
  <si>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</si>
  <si>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</si>
  <si>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</si>
  <si>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</si>
  <si>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</si>
  <si>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</si>
  <si>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</si>
  <si>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</si>
  <si>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</si>
  <si>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</si>
  <si>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</si>
  <si>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</si>
  <si>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</si>
  <si>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</si>
  <si>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</si>
  <si>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</si>
  <si>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</si>
  <si>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</si>
  <si>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</si>
  <si>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</si>
  <si>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</si>
  <si>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</si>
  <si>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</si>
  <si>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</si>
  <si>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</si>
  <si>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</si>
  <si>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</si>
  <si>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</si>
  <si>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</si>
  <si>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</si>
  <si>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</si>
  <si>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</si>
  <si>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</si>
  <si>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</si>
  <si>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</si>
  <si>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</si>
  <si>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</si>
  <si>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</si>
  <si>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</si>
  <si>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</si>
  <si>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</si>
  <si>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</si>
  <si>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</si>
  <si>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</si>
  <si>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</si>
  <si>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</si>
  <si>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</si>
  <si>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</si>
  <si>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</si>
  <si>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</si>
  <si>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</si>
  <si>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</si>
  <si>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</si>
  <si>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</si>
  <si>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</si>
  <si>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</si>
  <si>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</si>
  <si>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</si>
  <si>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</si>
  <si>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</si>
  <si>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</si>
  <si>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</si>
  <si>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</si>
  <si>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</si>
  <si>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</si>
  <si>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</si>
  <si>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</si>
  <si>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</si>
  <si>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</si>
  <si>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</si>
  <si>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</si>
  <si>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</si>
  <si>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</si>
  <si>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</si>
  <si>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</si>
  <si>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</si>
  <si>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</si>
  <si>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</si>
  <si>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</si>
  <si>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</si>
  <si>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</si>
  <si>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</si>
  <si>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</si>
  <si>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</si>
  <si>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</si>
  <si>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</si>
  <si>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</si>
  <si>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</si>
  <si>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</si>
  <si>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</si>
  <si>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</si>
  <si>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</si>
  <si>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</si>
  <si>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</si>
  <si>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</si>
  <si>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</si>
  <si>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</si>
  <si>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</si>
  <si>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</si>
  <si>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</si>
  <si>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</si>
  <si>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</si>
  <si>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</si>
  <si>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</si>
  <si>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</si>
  <si>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</si>
  <si>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</si>
  <si>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</si>
  <si>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</si>
  <si>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</si>
  <si>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</si>
  <si>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</si>
  <si>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</si>
  <si>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</si>
  <si>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</si>
  <si>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</si>
  <si>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</si>
  <si>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</si>
  <si>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</si>
  <si>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</si>
  <si>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</si>
  <si>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</si>
  <si>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</si>
  <si>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</si>
  <si>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</si>
  <si>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</si>
  <si>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</si>
  <si>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</si>
  <si>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</si>
  <si>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</si>
  <si>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</si>
  <si>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</si>
  <si>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</si>
  <si>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</si>
  <si>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</si>
  <si>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</si>
  <si>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</si>
  <si>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</si>
  <si>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</si>
  <si>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</si>
  <si>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</si>
  <si>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</si>
  <si>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</si>
  <si>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</si>
  <si>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</si>
  <si>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</si>
  <si>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</si>
  <si>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</si>
  <si>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</si>
  <si>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</si>
  <si>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</si>
  <si>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</si>
  <si>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</si>
  <si>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</si>
  <si>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</si>
  <si>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</si>
  <si>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</si>
  <si>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</si>
  <si>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</si>
  <si>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</si>
  <si>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</si>
  <si>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</si>
  <si>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</si>
  <si>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</si>
  <si>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</si>
  <si>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</si>
  <si>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</si>
  <si>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</si>
  <si>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</si>
  <si>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</si>
  <si>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</si>
  <si>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</si>
  <si>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</si>
  <si>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</si>
  <si>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</si>
  <si>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</si>
  <si>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</si>
  <si>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</si>
  <si>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</si>
  <si>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</si>
  <si>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</si>
  <si>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</si>
  <si>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</si>
  <si>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</si>
  <si>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</si>
  <si>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</si>
  <si>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</si>
  <si>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</si>
  <si>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</si>
  <si>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</si>
  <si>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</si>
  <si>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</si>
  <si>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</si>
  <si>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</si>
  <si>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</si>
  <si>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</si>
  <si>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</si>
  <si>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</si>
  <si>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</si>
  <si>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</si>
  <si>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</si>
  <si>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</si>
  <si>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</si>
  <si>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</si>
  <si>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</si>
  <si>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</si>
  <si>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</si>
  <si>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</si>
  <si>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</si>
  <si>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</si>
  <si>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</si>
  <si>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</si>
  <si>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</si>
  <si>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</si>
  <si>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</si>
  <si>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</si>
  <si>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</si>
  <si>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</si>
  <si>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</si>
  <si>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</si>
  <si>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</si>
  <si>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</si>
  <si>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</si>
  <si>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</si>
  <si>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</si>
  <si>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</si>
  <si>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</si>
  <si>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</si>
  <si>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</si>
  <si>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</si>
  <si>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</si>
  <si>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</si>
  <si>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</si>
  <si>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</si>
  <si>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</si>
  <si>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</si>
  <si>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</si>
  <si>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</si>
  <si>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</si>
  <si>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</si>
  <si>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</si>
  <si>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</si>
  <si>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</si>
  <si>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</si>
  <si>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</si>
  <si>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</si>
  <si>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</si>
  <si>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</si>
  <si>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</si>
  <si>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</si>
  <si>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</si>
  <si>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</si>
  <si>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</si>
  <si>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</si>
  <si>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</si>
  <si>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</si>
  <si>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</si>
  <si>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</si>
  <si>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</si>
  <si>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</si>
  <si>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</si>
  <si>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</si>
  <si>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</si>
  <si>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</si>
  <si>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</si>
  <si>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</si>
  <si>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</si>
  <si>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</si>
  <si>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</si>
  <si>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</si>
  <si>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</si>
  <si>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</si>
  <si>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</si>
  <si>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</si>
  <si>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</si>
  <si>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</si>
  <si>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</si>
  <si>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</si>
  <si>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</si>
  <si>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</si>
  <si>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</si>
  <si>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</si>
  <si>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</si>
  <si>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</si>
  <si>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</si>
  <si>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</si>
  <si>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</si>
  <si>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</si>
  <si>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</si>
  <si>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</si>
  <si>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</si>
  <si>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</si>
  <si>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</si>
  <si>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</si>
  <si>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</si>
  <si>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</si>
  <si>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</si>
  <si>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</si>
  <si>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</si>
  <si>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</si>
  <si>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</si>
  <si>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</si>
  <si>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</si>
  <si>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</si>
  <si>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</si>
  <si>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</si>
  <si>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</si>
  <si>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</si>
  <si>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</si>
  <si>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</si>
  <si>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</si>
  <si>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</si>
  <si>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</si>
  <si>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</si>
  <si>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</si>
  <si>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</si>
  <si>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</si>
  <si>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</si>
  <si>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</si>
  <si>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</si>
  <si>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</si>
  <si>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</si>
  <si>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</si>
  <si>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</si>
  <si>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</si>
  <si>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</si>
  <si>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</si>
  <si>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</si>
  <si>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</si>
  <si>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</si>
  <si>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</si>
  <si>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</si>
  <si>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</si>
  <si>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</si>
  <si>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</si>
  <si>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</si>
  <si>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</si>
  <si>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</si>
  <si>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</si>
  <si>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</si>
  <si>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</si>
  <si>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</si>
  <si>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</si>
  <si>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</si>
  <si>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</si>
  <si>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</si>
  <si>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</si>
  <si>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</si>
  <si>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</si>
  <si>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</si>
  <si>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</si>
  <si>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</si>
  <si>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</si>
  <si>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</si>
  <si>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</si>
  <si>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</si>
  <si>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</si>
  <si>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</si>
  <si>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</si>
  <si>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</si>
  <si>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</si>
  <si>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</si>
  <si>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</si>
  <si>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</si>
  <si>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</si>
  <si>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</si>
  <si>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</si>
  <si>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</si>
  <si>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</si>
  <si>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</si>
  <si>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</si>
  <si>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</si>
  <si>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</si>
  <si>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</si>
  <si>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</si>
  <si>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</si>
  <si>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</si>
  <si>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</si>
  <si>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</si>
  <si>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</si>
  <si>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</si>
  <si>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</si>
  <si>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</si>
  <si>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</si>
  <si>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</si>
  <si>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</si>
  <si>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</si>
  <si>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</si>
  <si>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</si>
  <si>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</si>
  <si>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</si>
  <si>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</si>
  <si>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</si>
  <si>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</si>
  <si>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</si>
  <si>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</si>
  <si>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</si>
  <si>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</si>
  <si>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</si>
  <si>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</si>
  <si>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</si>
  <si>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</si>
  <si>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</si>
  <si>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</si>
  <si>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</si>
  <si>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</si>
  <si>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</si>
  <si>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</si>
  <si>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</si>
  <si>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</si>
  <si>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</si>
  <si>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</si>
  <si>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</si>
  <si>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</si>
  <si>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</si>
  <si>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</si>
  <si>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</si>
  <si>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</si>
  <si>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</si>
  <si>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</si>
  <si>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</si>
  <si>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</si>
  <si>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</si>
  <si>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</si>
  <si>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</si>
  <si>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</si>
  <si>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</si>
  <si>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</si>
  <si>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</si>
  <si>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</si>
  <si>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</si>
  <si>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</si>
  <si>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</si>
  <si>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</si>
  <si>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</si>
  <si>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</si>
  <si>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</si>
  <si>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</si>
  <si>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</si>
  <si>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</si>
  <si>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</si>
  <si>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</si>
  <si>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</si>
  <si>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</si>
  <si>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</si>
  <si>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</si>
  <si>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</si>
  <si>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</si>
  <si>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</si>
  <si>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</si>
  <si>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</si>
  <si>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</si>
  <si>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</si>
  <si>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</si>
  <si>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</si>
  <si>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</si>
  <si>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</si>
  <si>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</si>
  <si>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</si>
  <si>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</si>
  <si>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</si>
  <si>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</si>
  <si>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</si>
  <si>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</si>
  <si>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</si>
  <si>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</si>
  <si>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</si>
  <si>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</si>
  <si>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</si>
  <si>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</si>
  <si>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</si>
  <si>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</si>
  <si>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</si>
  <si>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</si>
  <si>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</si>
  <si>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</si>
  <si>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</si>
  <si>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</si>
  <si>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</si>
  <si>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</si>
  <si>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</si>
  <si>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</si>
  <si>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</si>
  <si>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</si>
  <si>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</si>
  <si>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</si>
  <si>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</si>
  <si>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</si>
  <si>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</si>
  <si>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</si>
  <si>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</si>
  <si>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</si>
  <si>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</si>
  <si>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</si>
  <si>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</si>
  <si>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</si>
  <si>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</si>
  <si>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</si>
  <si>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</si>
  <si>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</si>
  <si>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</si>
  <si>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</si>
  <si>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</si>
  <si>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</si>
  <si>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</si>
  <si>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</si>
  <si>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</si>
  <si>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</si>
  <si>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</si>
  <si>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</si>
  <si>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</si>
  <si>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</si>
  <si>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</si>
  <si>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</si>
  <si>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</si>
  <si>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</si>
  <si>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</si>
  <si>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</si>
  <si>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</si>
  <si>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</si>
  <si>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</si>
  <si>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</si>
  <si>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</si>
  <si>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</si>
  <si>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</si>
  <si>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</si>
  <si>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</si>
  <si>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</si>
  <si>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</si>
  <si>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</si>
  <si>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</si>
  <si>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</si>
  <si>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</si>
  <si>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</si>
  <si>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</si>
  <si>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</si>
  <si>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</si>
  <si>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</si>
  <si>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</si>
  <si>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</si>
  <si>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</si>
  <si>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</si>
  <si>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</si>
  <si>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</si>
  <si>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</si>
  <si>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</si>
  <si>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</si>
  <si>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</si>
  <si>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</si>
  <si>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</si>
  <si>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</si>
  <si>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</si>
  <si>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</si>
  <si>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</si>
  <si>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</si>
  <si>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</si>
  <si>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</si>
  <si>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</si>
  <si>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</si>
  <si>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</si>
  <si>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</si>
  <si>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</si>
  <si>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</si>
  <si>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</si>
  <si>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</si>
  <si>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</si>
  <si>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</si>
  <si>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</si>
  <si>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</si>
  <si>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</si>
  <si>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</si>
  <si>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</si>
  <si>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</si>
  <si>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</si>
  <si>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</si>
  <si>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</si>
  <si>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</si>
  <si>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</si>
  <si>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</si>
  <si>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</si>
  <si>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</si>
  <si>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</si>
  <si>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</si>
  <si>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</si>
  <si>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</si>
  <si>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</si>
  <si>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</si>
  <si>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</si>
  <si>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</si>
  <si>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</si>
  <si>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</si>
  <si>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</si>
  <si>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</si>
  <si>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</si>
  <si>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</si>
  <si>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</si>
  <si>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</si>
  <si>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</si>
  <si>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</si>
  <si>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</si>
  <si>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</si>
  <si>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</si>
  <si>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</si>
  <si>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</si>
  <si>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</si>
  <si>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</si>
  <si>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</si>
  <si>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</si>
  <si>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</si>
  <si>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</si>
  <si>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</si>
  <si>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</si>
  <si>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</si>
  <si>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</si>
  <si>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</si>
  <si>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</si>
  <si>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</si>
  <si>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</si>
  <si>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</si>
  <si>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</si>
  <si>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</si>
  <si>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</si>
  <si>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</si>
  <si>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</si>
  <si>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</si>
  <si>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</si>
  <si>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</si>
  <si>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</si>
  <si>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</si>
  <si>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</si>
  <si>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</si>
  <si>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</si>
  <si>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</si>
  <si>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</si>
  <si>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</si>
  <si>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</si>
  <si>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</si>
  <si>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</si>
  <si>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</si>
  <si>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</si>
  <si>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</si>
  <si>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</si>
  <si>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</si>
  <si>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</si>
  <si>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</si>
  <si>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</si>
  <si>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</si>
  <si>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</si>
  <si>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</si>
  <si>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</si>
  <si>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</si>
  <si>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</si>
  <si>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</si>
  <si>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</si>
  <si>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</si>
  <si>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</si>
  <si>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</si>
  <si>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</si>
  <si>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</si>
  <si>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</si>
  <si>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</si>
  <si>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</si>
  <si>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</si>
  <si>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</si>
  <si>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</si>
  <si>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</si>
  <si>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</si>
  <si>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</si>
  <si>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</si>
  <si>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</si>
  <si>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</si>
  <si>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</si>
  <si>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</si>
  <si>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</si>
  <si>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</si>
  <si>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</si>
  <si>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</si>
  <si>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</si>
  <si>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</si>
  <si>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</si>
  <si>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</si>
  <si>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</si>
  <si>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</si>
  <si>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</si>
  <si>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</si>
  <si>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</si>
  <si>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</si>
  <si>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</si>
  <si>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</si>
  <si>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</si>
  <si>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</si>
  <si>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</si>
  <si>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</si>
  <si>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</si>
  <si>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</si>
  <si>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</si>
  <si>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</si>
  <si>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</si>
  <si>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</si>
  <si>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</si>
  <si>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</si>
  <si>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</si>
  <si>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</si>
  <si>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</si>
  <si>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</si>
  <si>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</si>
  <si>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</si>
  <si>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</si>
  <si>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</si>
  <si>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</si>
  <si>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</si>
  <si>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</si>
  <si>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</si>
  <si>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</si>
  <si>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</si>
  <si>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</si>
  <si>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</si>
  <si>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</si>
  <si>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</si>
  <si>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</si>
  <si>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</si>
  <si>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</si>
  <si>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</si>
  <si>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</si>
  <si>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</si>
  <si>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</si>
  <si>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</si>
  <si>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</si>
  <si>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</si>
  <si>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</si>
  <si>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</si>
  <si>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</si>
  <si>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</si>
  <si>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</si>
  <si>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</si>
  <si>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</si>
  <si>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</si>
  <si>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</si>
  <si>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</si>
  <si>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</si>
  <si>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</si>
  <si>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</si>
  <si>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</si>
  <si>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</si>
  <si>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</si>
  <si>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</si>
  <si>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</si>
  <si>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</si>
  <si>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</si>
  <si>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</si>
  <si>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</si>
  <si>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</si>
  <si>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</si>
  <si>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</si>
  <si>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</si>
  <si>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</si>
  <si>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</si>
  <si>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</si>
  <si>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</si>
  <si>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</si>
  <si>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</si>
  <si>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</si>
  <si>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</si>
  <si>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</si>
  <si>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</si>
  <si>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</si>
  <si>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</si>
  <si>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</si>
  <si>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</si>
  <si>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</si>
  <si>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</si>
  <si>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</si>
  <si>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</si>
  <si>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</si>
  <si>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</si>
  <si>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</si>
  <si>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</si>
  <si>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</si>
  <si>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</si>
  <si>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</si>
  <si>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</si>
  <si>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</si>
  <si>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</si>
  <si>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</si>
  <si>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</si>
  <si>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</si>
  <si>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</si>
  <si>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</si>
  <si>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</si>
  <si>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</si>
  <si>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</si>
  <si>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</si>
  <si>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</si>
  <si>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</si>
  <si>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</si>
  <si>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</si>
  <si>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</si>
  <si>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</si>
  <si>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</si>
  <si>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</si>
  <si>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</si>
  <si>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</si>
  <si>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</si>
  <si>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</si>
  <si>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</si>
  <si>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</si>
  <si>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</si>
  <si>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</si>
  <si>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</si>
  <si>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</si>
  <si>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</si>
  <si>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</si>
  <si>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</si>
  <si>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</si>
  <si>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</si>
  <si>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</si>
  <si>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</si>
  <si>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</si>
  <si>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</si>
  <si>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</si>
  <si>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</si>
  <si>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</si>
  <si>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</si>
  <si>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</si>
  <si>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</si>
  <si>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</si>
  <si>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</si>
  <si>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</si>
  <si>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</si>
  <si>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</si>
  <si>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</si>
  <si>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</si>
  <si>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</si>
  <si>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</si>
  <si>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</si>
  <si>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</si>
  <si>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</si>
  <si>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</si>
  <si>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</si>
  <si>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</si>
  <si>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</si>
  <si>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</si>
  <si>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</si>
  <si>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</si>
  <si>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</si>
  <si>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</si>
  <si>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</si>
  <si>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</si>
  <si>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</si>
  <si>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</si>
  <si>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</si>
  <si>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</si>
  <si>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</si>
  <si>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</si>
  <si>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</si>
  <si>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</si>
  <si>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</si>
  <si>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</si>
  <si>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</si>
  <si>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</si>
  <si>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</si>
  <si>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</si>
  <si>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</si>
  <si>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</si>
  <si>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</si>
  <si>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</si>
  <si>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</si>
  <si>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</si>
  <si>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</si>
  <si>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</si>
  <si>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</si>
  <si>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</si>
  <si>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</si>
  <si>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</si>
  <si>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</si>
  <si>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</si>
  <si>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</si>
  <si>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</si>
  <si>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</si>
  <si>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</si>
  <si>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</si>
  <si>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</si>
  <si>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</si>
  <si>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</si>
  <si>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</si>
  <si>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</si>
  <si>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</si>
  <si>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</si>
  <si>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</si>
  <si>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</si>
  <si>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</si>
  <si>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</si>
  <si>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</si>
  <si>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</si>
  <si>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</si>
  <si>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</si>
  <si>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</si>
  <si>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</si>
  <si>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</si>
  <si>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</si>
  <si>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</si>
  <si>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</si>
  <si>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</si>
  <si>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</si>
  <si>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</si>
  <si>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</si>
  <si>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</si>
  <si>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</si>
  <si>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</si>
  <si>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</si>
  <si>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</si>
  <si>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</si>
  <si>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</si>
  <si>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</si>
  <si>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</si>
  <si>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</si>
  <si>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</si>
  <si>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</si>
  <si>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</si>
  <si>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</si>
  <si>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</si>
  <si>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</si>
  <si>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</si>
  <si>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</si>
  <si>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</si>
  <si>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</si>
  <si>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</si>
  <si>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</si>
  <si>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</si>
  <si>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</si>
  <si>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</si>
  <si>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</si>
  <si>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</si>
  <si>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</si>
  <si>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</si>
  <si>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</si>
  <si>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</si>
  <si>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</si>
  <si>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</si>
  <si>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</si>
  <si>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</si>
  <si>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</si>
  <si>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</si>
  <si>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</si>
  <si>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</si>
  <si>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</si>
  <si>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</si>
  <si>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</si>
  <si>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</si>
  <si>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</si>
  <si>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</si>
  <si>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</si>
  <si>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</si>
  <si>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</si>
  <si>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</si>
  <si>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</si>
  <si>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</si>
  <si>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</si>
  <si>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</si>
  <si>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</si>
  <si>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</si>
  <si>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</si>
  <si>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</si>
  <si>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</si>
  <si>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</si>
  <si>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</si>
  <si>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</si>
  <si>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</si>
  <si>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</si>
  <si>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</si>
  <si>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</si>
  <si>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</si>
  <si>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</si>
  <si>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</si>
  <si>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</si>
  <si>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</si>
  <si>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</si>
  <si>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</si>
  <si>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</si>
  <si>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</si>
  <si>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</si>
  <si>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</si>
  <si>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</si>
  <si>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</si>
  <si>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</si>
  <si>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</si>
  <si>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</si>
  <si>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</si>
  <si>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</si>
  <si>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</si>
  <si>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</si>
  <si>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</si>
  <si>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</si>
  <si>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</si>
  <si>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</si>
  <si>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</si>
  <si>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</si>
  <si>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</si>
  <si>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</si>
  <si>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</si>
  <si>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</si>
  <si>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</si>
  <si>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</si>
  <si>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</si>
  <si>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</si>
  <si>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</si>
  <si>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</si>
  <si>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</si>
  <si>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</si>
  <si>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</si>
  <si>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</si>
  <si>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</si>
  <si>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</si>
  <si>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</si>
  <si>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</si>
  <si>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</si>
  <si>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</si>
  <si>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</si>
  <si>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</si>
  <si>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</si>
  <si>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</si>
  <si>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</si>
  <si>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</si>
  <si>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</si>
  <si>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</si>
  <si>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</si>
  <si>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</si>
  <si>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</si>
  <si>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</si>
  <si>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</si>
  <si>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</si>
  <si>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</si>
  <si>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</si>
  <si>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</si>
  <si>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</si>
  <si>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</si>
  <si>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</si>
  <si>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</si>
  <si>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</si>
  <si>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</si>
  <si>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</si>
  <si>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</si>
  <si>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</si>
  <si>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</si>
  <si>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</si>
  <si>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</si>
  <si>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</si>
  <si>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</si>
  <si>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</si>
  <si>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</si>
  <si>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</si>
  <si>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</si>
  <si>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</si>
  <si>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</si>
  <si>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</si>
  <si>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</si>
  <si>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</si>
  <si>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</si>
  <si>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</si>
  <si>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</si>
  <si>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</si>
  <si>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</si>
  <si>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</si>
  <si>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</si>
  <si>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</si>
  <si>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</si>
  <si>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</si>
  <si>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</si>
  <si>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</si>
  <si>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</si>
  <si>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</si>
  <si>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</si>
  <si>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</si>
  <si>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</si>
  <si>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</si>
  <si>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</si>
  <si>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</si>
  <si>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</si>
  <si>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</si>
  <si>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</si>
  <si>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</si>
  <si>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</si>
  <si>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</si>
  <si>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</si>
  <si>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</si>
  <si>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</si>
  <si>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</si>
  <si>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</si>
  <si>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</si>
  <si>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</si>
  <si>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</si>
  <si>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</si>
  <si>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</si>
  <si>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</si>
  <si>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</si>
  <si>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</si>
  <si>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</si>
  <si>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</si>
  <si>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</si>
  <si>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</si>
  <si>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</si>
  <si>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</si>
  <si>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</si>
  <si>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</si>
  <si>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</si>
  <si>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</si>
  <si>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</si>
  <si>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</si>
  <si>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</si>
  <si>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</si>
  <si>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</si>
  <si>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</si>
  <si>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</si>
  <si>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</si>
  <si>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</si>
  <si>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</si>
  <si>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</si>
  <si>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</si>
  <si>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</si>
  <si>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</si>
  <si>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</si>
  <si>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</si>
  <si>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</si>
  <si>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</si>
  <si>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</si>
  <si>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</si>
  <si>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</si>
  <si>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</si>
  <si>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</si>
  <si>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</si>
  <si>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</si>
  <si>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</si>
  <si>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</si>
  <si>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</si>
  <si>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</si>
  <si>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</si>
  <si>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</si>
  <si>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</si>
  <si>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</si>
  <si>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</si>
  <si>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</si>
  <si>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</si>
  <si>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</si>
  <si>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</si>
  <si>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</si>
  <si>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</si>
  <si>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</si>
  <si>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</si>
  <si>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</si>
  <si>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</si>
  <si>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</si>
  <si>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</si>
  <si>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</si>
  <si>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</si>
  <si>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</si>
  <si>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</si>
  <si>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</si>
  <si>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</si>
  <si>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</si>
  <si>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</si>
  <si>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</si>
  <si>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</si>
  <si>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</si>
  <si>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</si>
  <si>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</si>
  <si>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</si>
  <si>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</si>
  <si>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</si>
  <si>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</si>
  <si>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</si>
  <si>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</si>
  <si>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</si>
  <si>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</si>
  <si>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</si>
  <si>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</si>
  <si>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</si>
  <si>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</si>
  <si>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</si>
  <si>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</si>
  <si>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</si>
  <si>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</si>
  <si>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</si>
  <si>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</si>
  <si>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</si>
  <si>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</si>
  <si>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</si>
  <si>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</si>
  <si>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</si>
  <si>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</si>
  <si>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</si>
  <si>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</si>
  <si>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</si>
  <si>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</si>
  <si>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</si>
  <si>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</si>
  <si>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</si>
  <si>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</si>
  <si>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</si>
  <si>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</si>
  <si>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</si>
  <si>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</si>
  <si>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</si>
  <si>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</si>
  <si>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</si>
  <si>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</si>
  <si>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</si>
  <si>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</si>
  <si>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</si>
  <si>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</si>
  <si>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</si>
  <si>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</si>
  <si>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</si>
  <si>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</si>
  <si>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</si>
  <si>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</si>
  <si>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</si>
  <si>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</si>
  <si>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</si>
  <si>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</si>
  <si>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</si>
  <si>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</si>
  <si>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</si>
  <si>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</si>
  <si>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</si>
  <si>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</si>
  <si>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</si>
  <si>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</si>
  <si>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</si>
  <si>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</si>
  <si>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</si>
  <si>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</si>
  <si>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</si>
  <si>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</si>
  <si>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</si>
  <si>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</si>
  <si>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</si>
  <si>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</si>
  <si>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</si>
  <si>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</si>
  <si>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</si>
  <si>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</si>
  <si>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</si>
  <si>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</si>
  <si>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</si>
  <si>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</si>
  <si>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</si>
  <si>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</si>
  <si>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</si>
  <si>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</si>
  <si>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</si>
  <si>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</si>
  <si>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</si>
  <si>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</si>
  <si>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</si>
  <si>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</si>
  <si>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</si>
  <si>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</si>
  <si>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</si>
  <si>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</si>
  <si>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</si>
  <si>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</si>
  <si>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</si>
  <si>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</si>
  <si>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</si>
  <si>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</si>
  <si>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</si>
  <si>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</si>
  <si>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</si>
  <si>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</si>
  <si>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</si>
  <si>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</si>
  <si>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</si>
  <si>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</si>
  <si>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</si>
  <si>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</si>
  <si>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</si>
  <si>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</si>
  <si>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</si>
  <si>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</si>
  <si>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</si>
  <si>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</si>
  <si>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</si>
  <si>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</si>
  <si>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</si>
  <si>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</si>
  <si>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</si>
  <si>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</si>
  <si>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</si>
  <si>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</si>
  <si>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</si>
  <si>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</si>
  <si>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</si>
  <si>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</si>
  <si>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</si>
  <si>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</si>
  <si>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</si>
  <si>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</si>
  <si>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</si>
  <si>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</si>
  <si>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</si>
  <si>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</si>
  <si>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</si>
  <si>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</si>
  <si>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</si>
  <si>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</si>
  <si>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</si>
  <si>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</si>
  <si>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</si>
  <si>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</si>
  <si>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</si>
  <si>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</si>
  <si>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</si>
  <si>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</si>
  <si>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</si>
  <si>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</si>
  <si>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</si>
  <si>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</si>
  <si>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</si>
  <si>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</si>
  <si>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</si>
  <si>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</si>
  <si>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</si>
  <si>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</si>
  <si>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</si>
  <si>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</si>
  <si>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</si>
  <si>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</si>
  <si>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</si>
  <si>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</si>
  <si>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</si>
  <si>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</si>
  <si>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</si>
  <si>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</si>
  <si>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</si>
  <si>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</si>
  <si>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</si>
  <si>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</si>
  <si>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</si>
  <si>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</si>
  <si>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</si>
  <si>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</si>
  <si>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</si>
  <si>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</si>
  <si>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</si>
  <si>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</si>
  <si>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</si>
  <si>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</si>
  <si>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</si>
  <si>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</si>
  <si>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</si>
  <si>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</si>
  <si>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</si>
  <si>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</si>
  <si>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</si>
  <si>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</si>
  <si>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</si>
  <si>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</si>
  <si>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</si>
  <si>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</si>
  <si>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</si>
  <si>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</si>
  <si>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</si>
  <si>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</si>
  <si>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</si>
  <si>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</si>
  <si>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</si>
  <si>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</si>
  <si>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</si>
  <si>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</si>
  <si>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</si>
  <si>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</si>
  <si>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</si>
  <si>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</si>
  <si>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</si>
  <si>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</si>
  <si>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</si>
  <si>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</si>
  <si>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</si>
  <si>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</si>
  <si>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</si>
  <si>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</si>
  <si>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</si>
  <si>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</si>
  <si>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</si>
  <si>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</si>
  <si>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</si>
  <si>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</si>
  <si>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</si>
  <si>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</si>
  <si>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</si>
  <si>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</si>
  <si>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</si>
  <si>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</si>
  <si>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</si>
  <si>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</si>
  <si>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</si>
  <si>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</si>
  <si>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</si>
  <si>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</si>
  <si>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</si>
  <si>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</si>
  <si>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</si>
  <si>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</si>
  <si>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</si>
  <si>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</si>
  <si>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</si>
  <si>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</si>
  <si>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</si>
  <si>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</si>
  <si>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</si>
  <si>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</si>
  <si>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</si>
  <si>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</si>
  <si>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</si>
  <si>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</si>
  <si>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</si>
  <si>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</si>
  <si>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</si>
  <si>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</si>
  <si>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</si>
  <si>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</si>
  <si>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</si>
  <si>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</si>
  <si>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</si>
  <si>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</si>
  <si>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</si>
  <si>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</si>
  <si>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</si>
  <si>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</si>
  <si>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</si>
  <si>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</si>
  <si>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</si>
  <si>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</si>
  <si>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</si>
  <si>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</si>
  <si>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</si>
  <si>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</si>
  <si>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</si>
  <si>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</si>
  <si>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</si>
  <si>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</si>
  <si>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</si>
  <si>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</si>
  <si>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</si>
  <si>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</si>
  <si>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</si>
  <si>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</si>
  <si>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</si>
  <si>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</si>
  <si>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</si>
  <si>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</si>
  <si>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</si>
  <si>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</si>
  <si>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</si>
  <si>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</si>
  <si>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</si>
  <si>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</si>
  <si>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</si>
  <si>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</si>
  <si>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</si>
  <si>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</si>
  <si>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</si>
  <si>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</si>
  <si>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</si>
  <si>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</si>
  <si>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</si>
  <si>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</si>
  <si>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</si>
  <si>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</si>
  <si>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</si>
  <si>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</si>
  <si>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</si>
  <si>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</si>
  <si>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</si>
  <si>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</si>
  <si>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</si>
  <si>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</si>
  <si>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</si>
  <si>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</si>
  <si>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</si>
  <si>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</si>
  <si>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</si>
  <si>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</si>
  <si>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</si>
  <si>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</si>
  <si>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</si>
  <si>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</si>
  <si>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</si>
  <si>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</si>
  <si>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</si>
  <si>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</si>
  <si>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</si>
  <si>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</si>
  <si>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</si>
  <si>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</si>
  <si>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</si>
  <si>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</si>
  <si>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</si>
  <si>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</si>
  <si>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</si>
  <si>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</si>
  <si>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</si>
  <si>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</si>
  <si>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</si>
  <si>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</si>
  <si>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</si>
  <si>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</si>
  <si>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</si>
  <si>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</si>
  <si>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</si>
  <si>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</si>
  <si>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</si>
  <si>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</si>
  <si>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</si>
  <si>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</si>
  <si>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</si>
  <si>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</si>
  <si>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</si>
  <si>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</si>
  <si>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</si>
  <si>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</si>
  <si>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</si>
  <si>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</si>
  <si>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</si>
  <si>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</si>
  <si>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</si>
  <si>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</si>
  <si>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</si>
  <si>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</si>
  <si>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</si>
  <si>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</si>
  <si>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</si>
  <si>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</si>
  <si>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</si>
  <si>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</si>
  <si>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</si>
  <si>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</si>
  <si>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</si>
  <si>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</si>
  <si>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</si>
  <si>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</si>
  <si>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</si>
  <si>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</si>
  <si>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</si>
  <si>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</si>
  <si>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</si>
  <si>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</si>
  <si>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</si>
  <si>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</si>
  <si>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</si>
  <si>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</si>
  <si>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</si>
  <si>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</si>
  <si>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</si>
  <si>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</si>
  <si>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</si>
  <si>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</si>
  <si>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</si>
  <si>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</si>
  <si>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</si>
  <si>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</si>
  <si>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</si>
  <si>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</si>
  <si>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</si>
  <si>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</si>
  <si>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</si>
  <si>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</si>
  <si>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</si>
  <si>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</si>
  <si>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</si>
  <si>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</si>
  <si>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</si>
  <si>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</si>
  <si>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</si>
  <si>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</si>
  <si>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</si>
  <si>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</si>
  <si>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</si>
  <si>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</si>
  <si>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</si>
  <si>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</si>
  <si>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</si>
  <si>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</si>
  <si>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</si>
  <si>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</si>
  <si>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</si>
  <si>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</si>
  <si>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</si>
  <si>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</si>
  <si>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</si>
  <si>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</si>
  <si>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</si>
  <si>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</si>
  <si>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</si>
  <si>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</si>
  <si>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</si>
  <si>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</si>
  <si>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</si>
  <si>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</si>
  <si>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</si>
  <si>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</si>
  <si>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</si>
  <si>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</si>
  <si>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</si>
  <si>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</si>
  <si>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</si>
  <si>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</si>
  <si>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</si>
  <si>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</si>
  <si>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</si>
  <si>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</si>
  <si>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</si>
  <si>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</si>
  <si>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</si>
  <si>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</si>
  <si>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</si>
  <si>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</si>
  <si>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</si>
  <si>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</si>
  <si>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</si>
  <si>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</si>
  <si>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</si>
  <si>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</si>
  <si>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</si>
  <si>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</si>
  <si>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</si>
  <si>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</si>
  <si>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</si>
  <si>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</si>
  <si>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</si>
  <si>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</si>
  <si>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</si>
  <si>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</si>
  <si>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</si>
  <si>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</si>
  <si>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</si>
  <si>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</si>
  <si>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</si>
  <si>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</si>
  <si>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</si>
  <si>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</si>
  <si>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</si>
  <si>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</si>
  <si>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</si>
  <si>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</si>
  <si>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</si>
  <si>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</si>
  <si>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</si>
  <si>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</si>
  <si>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</si>
  <si>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</si>
  <si>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</si>
  <si>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</si>
  <si>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</si>
  <si>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</si>
  <si>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</si>
  <si>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</si>
  <si>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</si>
  <si>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</si>
  <si>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</si>
  <si>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</si>
  <si>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</si>
  <si>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</si>
  <si>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</si>
  <si>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</si>
  <si>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</si>
  <si>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</si>
  <si>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</si>
  <si>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</si>
  <si>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</si>
  <si>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</si>
  <si>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</si>
  <si>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</si>
  <si>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</si>
  <si>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</si>
  <si>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</si>
  <si>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</si>
  <si>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</si>
  <si>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</si>
  <si>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</si>
  <si>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</si>
  <si>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</si>
  <si>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</si>
  <si>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</si>
  <si>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</si>
  <si>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</si>
  <si>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</si>
  <si>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</si>
  <si>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</si>
  <si>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</si>
  <si>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</si>
  <si>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</si>
  <si>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</si>
  <si>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</si>
  <si>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</si>
  <si>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</si>
  <si>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</si>
  <si>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</si>
  <si>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</si>
  <si>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</si>
  <si>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</si>
  <si>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</si>
  <si>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</si>
  <si>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</si>
  <si>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</si>
  <si>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</si>
  <si>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</si>
  <si>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</si>
  <si>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</si>
  <si>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</si>
  <si>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</si>
  <si>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</si>
  <si>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</si>
  <si>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</si>
  <si>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</si>
  <si>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</si>
  <si>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</si>
  <si>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</si>
  <si>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</si>
  <si>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</si>
  <si>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</si>
  <si>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</si>
  <si>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</si>
  <si>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</si>
  <si>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</si>
  <si>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</si>
  <si>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</si>
  <si>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</si>
  <si>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</si>
  <si>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</si>
  <si>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</si>
  <si>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</si>
  <si>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</si>
  <si>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</si>
  <si>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</si>
  <si>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</si>
  <si>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</si>
  <si>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</si>
  <si>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</si>
  <si>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</si>
  <si>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</si>
  <si>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</si>
  <si>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</si>
  <si>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</si>
  <si>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</si>
  <si>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</si>
  <si>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</si>
  <si>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</si>
  <si>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</si>
  <si>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</si>
  <si>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</si>
  <si>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</si>
  <si>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</si>
  <si>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</si>
  <si>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</si>
  <si>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</si>
  <si>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</si>
  <si>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</si>
  <si>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</si>
  <si>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</si>
  <si>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</si>
  <si>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</si>
  <si>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</si>
  <si>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</si>
  <si>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</si>
  <si>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</si>
  <si>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</si>
  <si>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</si>
  <si>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</si>
  <si>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</si>
  <si>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</si>
  <si>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</si>
  <si>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</si>
  <si>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</si>
  <si>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</si>
  <si>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</si>
  <si>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</si>
  <si>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</si>
  <si>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</si>
  <si>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</si>
  <si>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</si>
  <si>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</si>
  <si>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</si>
  <si>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</si>
  <si>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</si>
  <si>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</si>
  <si>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</si>
  <si>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</si>
  <si>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</si>
  <si>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</si>
  <si>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</si>
  <si>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</si>
  <si>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</si>
  <si>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</si>
  <si>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</si>
  <si>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</si>
  <si>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</si>
  <si>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</si>
  <si>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</si>
  <si>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</si>
  <si>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</si>
  <si>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</si>
  <si>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</si>
  <si>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</si>
  <si>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</si>
  <si>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</si>
  <si>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</si>
  <si>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</si>
  <si>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</si>
  <si>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</si>
  <si>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</si>
  <si>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</si>
  <si>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</si>
  <si>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</si>
  <si>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</si>
  <si>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</si>
  <si>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</si>
  <si>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</si>
  <si>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</si>
  <si>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</si>
  <si>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</si>
  <si>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</si>
  <si>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</si>
  <si>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</si>
  <si>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</si>
  <si>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</si>
  <si>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</si>
  <si>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</si>
  <si>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</si>
  <si>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</si>
  <si>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</si>
  <si>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</si>
  <si>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</si>
  <si>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</si>
  <si>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</si>
  <si>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</si>
  <si>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</si>
  <si>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</si>
  <si>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</si>
  <si>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</si>
  <si>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</si>
  <si>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</si>
  <si>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</si>
  <si>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</si>
  <si>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</si>
  <si>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</si>
  <si>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</si>
  <si>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</si>
  <si>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</si>
  <si>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</si>
  <si>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</si>
  <si>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</si>
  <si>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</si>
  <si>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</si>
  <si>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</si>
  <si>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</si>
  <si>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</si>
  <si>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</si>
  <si>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</si>
  <si>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</si>
  <si>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</si>
  <si>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</si>
  <si>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</si>
  <si>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</si>
  <si>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</si>
  <si>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</si>
  <si>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</si>
  <si>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</si>
  <si>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</si>
  <si>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</si>
  <si>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</si>
  <si>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</si>
  <si>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</si>
  <si>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</si>
  <si>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</si>
  <si>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</si>
  <si>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</si>
  <si>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</si>
  <si>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</si>
  <si>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</si>
  <si>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</si>
  <si>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</si>
  <si>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</si>
  <si>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</si>
  <si>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</si>
  <si>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</si>
  <si>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</si>
  <si>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</si>
  <si>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</si>
  <si>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</si>
  <si>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</si>
  <si>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</si>
  <si>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</si>
  <si>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</si>
  <si>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</si>
  <si>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</si>
  <si>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</si>
  <si>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</si>
  <si>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</si>
  <si>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</si>
  <si>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</si>
  <si>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</si>
  <si>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</si>
  <si>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</si>
  <si>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</si>
  <si>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</si>
  <si>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</si>
  <si>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</si>
  <si>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</si>
  <si>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</si>
  <si>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</si>
  <si>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</si>
  <si>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</si>
  <si>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</si>
  <si>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</si>
  <si>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</si>
  <si>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</si>
  <si>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</si>
  <si>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</si>
  <si>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</si>
  <si>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</si>
  <si>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</si>
  <si>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</si>
  <si>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1625-1635</t>
  </si>
  <si>
    <t>1800-1850</t>
  </si>
  <si>
    <t>SCTL</t>
  </si>
  <si>
    <t>HDFCBANK DEC FUT</t>
  </si>
  <si>
    <t>HDFCBANK 1360 PE DEC</t>
  </si>
  <si>
    <t>NIFTY DEC FUT</t>
  </si>
  <si>
    <t>BHARATFORG DEC FUT</t>
  </si>
  <si>
    <t>ALEXANDER</t>
  </si>
  <si>
    <t>640-643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</si>
  <si>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</si>
  <si>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</si>
  <si>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</si>
  <si>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</si>
  <si>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</si>
  <si>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</si>
  <si>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</si>
  <si>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</si>
  <si>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</si>
  <si>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</si>
  <si>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VGCL</t>
  </si>
  <si>
    <t>VAIBHAV VINOD GARG</t>
  </si>
  <si>
    <t>VINOD VAIBHAV GARG</t>
  </si>
  <si>
    <t>NK SECURITIES RESEARCH PRIVATE LIMITED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</si>
  <si>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</si>
  <si>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</si>
  <si>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</si>
  <si>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</si>
  <si>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</si>
  <si>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</si>
  <si>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</si>
  <si>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199.50-200.5</t>
  </si>
  <si>
    <t>95-97</t>
  </si>
  <si>
    <t>Profit of Rs.2/-</t>
  </si>
  <si>
    <t>1420-1430</t>
  </si>
  <si>
    <t>Profit of Rs.14.5/-</t>
  </si>
  <si>
    <t>NIFTY 13000 PE 10-DEC</t>
  </si>
  <si>
    <t>GYANSHANKAR INVESTMENTS AND TRADING COMPANY PRIVATE LIMITED</t>
  </si>
  <si>
    <t>PRICOL-RE</t>
  </si>
  <si>
    <t>PRICOL RE</t>
  </si>
  <si>
    <t>. VRAMATH  FINANCIAL  SERVICES PVT LTD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</si>
  <si>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</si>
  <si>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</si>
  <si>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</si>
  <si>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</si>
  <si>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</si>
  <si>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</si>
  <si>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</si>
  <si>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</si>
  <si>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</si>
  <si>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</si>
  <si>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GGL</t>
  </si>
  <si>
    <t>HASMUKH RAJESH VAGHELA</t>
  </si>
  <si>
    <t>ARPIT PIYUSHBHAI SHAH</t>
  </si>
  <si>
    <t>SEVEN HILL INDUSTRIES LIMITED</t>
  </si>
  <si>
    <t>ALPHA LEON ENTERPRISES LLP</t>
  </si>
  <si>
    <t>Profit of Rs.155/-</t>
  </si>
  <si>
    <t>Profit of Rs.85/-</t>
  </si>
  <si>
    <t>Part Profit of Rs.90/-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</si>
  <si>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</si>
  <si>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</si>
  <si>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</si>
  <si>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</si>
  <si>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</si>
  <si>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</si>
  <si>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</si>
  <si>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</si>
  <si>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</si>
  <si>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3636-3642</t>
  </si>
  <si>
    <t>141-141.8</t>
  </si>
  <si>
    <t>150-152</t>
  </si>
  <si>
    <t xml:space="preserve">HCLTECH DEC FUT </t>
  </si>
  <si>
    <t>880-885</t>
  </si>
  <si>
    <t>575-580</t>
  </si>
  <si>
    <t>KANUNGO</t>
  </si>
  <si>
    <t>KJMCFIN</t>
  </si>
  <si>
    <t>PARSHWA ENTERPRISE</t>
  </si>
  <si>
    <t>NETPIX</t>
  </si>
  <si>
    <t>OZONEWORLD</t>
  </si>
  <si>
    <t>PATEL JAYESH</t>
  </si>
  <si>
    <t>SMS Pharmaceuticals Limit</t>
  </si>
  <si>
    <t>XTX MARKETS LLP</t>
  </si>
  <si>
    <t>Ujaas Energy Limited</t>
  </si>
  <si>
    <t>ADROIT FINANCIAL SERVICES PVT LTD</t>
  </si>
  <si>
    <t>ANNAPURNA  TALLURI</t>
  </si>
  <si>
    <t>VEERAVENKATA SATYANARAYANA MURTHY TALLURI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</si>
  <si>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</si>
  <si>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</si>
  <si>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</si>
  <si>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</si>
  <si>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</si>
  <si>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</si>
  <si>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</si>
  <si>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</si>
  <si>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48-50</t>
  </si>
  <si>
    <t>453-457</t>
  </si>
  <si>
    <t>475-480</t>
  </si>
  <si>
    <t xml:space="preserve"> MCX </t>
  </si>
  <si>
    <t>1560-1580</t>
  </si>
  <si>
    <t>297-305</t>
  </si>
  <si>
    <t>350-360</t>
  </si>
  <si>
    <t>Loss of Rs.9/-</t>
  </si>
  <si>
    <t>Loss of Rs.14/-</t>
  </si>
  <si>
    <t>NAVEEN GUPTA</t>
  </si>
  <si>
    <t>KAHAR NIKLESH KANAIYABHAI</t>
  </si>
  <si>
    <t>ESARIND</t>
  </si>
  <si>
    <t>SUNILDADASAHEBBANSODE</t>
  </si>
  <si>
    <t>KALPESH RAJESHBHAI ZINZUVADIA</t>
  </si>
  <si>
    <t>VISHAL JITENDRAKUMAR BAROT</t>
  </si>
  <si>
    <t>HKG</t>
  </si>
  <si>
    <t>PARESH DHIRAJLAL SHAH</t>
  </si>
  <si>
    <t>JONJUA</t>
  </si>
  <si>
    <t>VISHWADEEP SHARMA</t>
  </si>
  <si>
    <t>LIKHITHA</t>
  </si>
  <si>
    <t>KIRTAN M RUPARELIYA</t>
  </si>
  <si>
    <t>ADROIT FINANCIAL SERVICES PRIVATE LIMITED</t>
  </si>
  <si>
    <t>METSL</t>
  </si>
  <si>
    <t>EVERMORE COMMODITY BROKERS PRIVATE LIMITED</t>
  </si>
  <si>
    <t>MITSHI</t>
  </si>
  <si>
    <t>SOLFIC INFOTECH PRIVATE LIMITED</t>
  </si>
  <si>
    <t>MNIL</t>
  </si>
  <si>
    <t>SHREE BHUVANAKARAM TRADINVEST PVT LTD</t>
  </si>
  <si>
    <t>SHAH NISHITH</t>
  </si>
  <si>
    <t>ARYAMAN BROKING LIMITED</t>
  </si>
  <si>
    <t>AARNAH CAPITAL ADVISORS PVT LTD</t>
  </si>
  <si>
    <t>PURPLE</t>
  </si>
  <si>
    <t>KAMLESH NAVINCHANDRA SHAH</t>
  </si>
  <si>
    <t>AMIT KANTILAL KOTHARI</t>
  </si>
  <si>
    <t>SANDEEPKUMARKALYANPUR</t>
  </si>
  <si>
    <t>STRATEGIC SHARES SOLUTIONS PVT LTD</t>
  </si>
  <si>
    <t>SAVJANI ENTERPRISE</t>
  </si>
  <si>
    <t>SHIVA</t>
  </si>
  <si>
    <t>SKC</t>
  </si>
  <si>
    <t>RACHAMADUGU SREEHARI</t>
  </si>
  <si>
    <t>IFCI LTD.</t>
  </si>
  <si>
    <t>SMLT</t>
  </si>
  <si>
    <t>HARSH SARAWGI</t>
  </si>
  <si>
    <t>STEELCAS</t>
  </si>
  <si>
    <t>BELLWETHER CAPITAL PRIVATE LIMITED</t>
  </si>
  <si>
    <t>SVPHOUSING</t>
  </si>
  <si>
    <t>DISHA BUILDWELL PRIVATE LIMITED</t>
  </si>
  <si>
    <t>AJAY KUMAR GARG AND SONS HUF</t>
  </si>
  <si>
    <t>THACKER</t>
  </si>
  <si>
    <t>MANJU GAGGAR</t>
  </si>
  <si>
    <t>VIPULORG</t>
  </si>
  <si>
    <t>MANOJ BISHAN MITTAL</t>
  </si>
  <si>
    <t>Aries Agro Limited</t>
  </si>
  <si>
    <t>MONEY GROW INVESTMENT</t>
  </si>
  <si>
    <t>PINAKINI ARUNKUMAR SOLANKI</t>
  </si>
  <si>
    <t>Astron Paper Bord Mil Ltd</t>
  </si>
  <si>
    <t>AMBE SECURITIES PRIVATE LIMITED</t>
  </si>
  <si>
    <t>Bharat Gears Ltd</t>
  </si>
  <si>
    <t>Hercules Hoists Limited</t>
  </si>
  <si>
    <t>SMC REAL ESTATE ADVISORS PRIVATE LIMITED</t>
  </si>
  <si>
    <t>Libas Consu Products Ltd</t>
  </si>
  <si>
    <t>HEMANT  SARVAIYA</t>
  </si>
  <si>
    <t>Likhitha Infrastruc Ltd</t>
  </si>
  <si>
    <t>HSQUARE GLOBETRADE LLP</t>
  </si>
  <si>
    <t>Majesco Limited</t>
  </si>
  <si>
    <t>EDELWEISS ELSS FUND</t>
  </si>
  <si>
    <t>Malu Paper Mills Limited</t>
  </si>
  <si>
    <t>ASHWIN STOCKS AND INVESTMENT PRIVATE LIMITED</t>
  </si>
  <si>
    <t>Reliance Infrastructu Ltd</t>
  </si>
  <si>
    <t>NIMISH DEEPAK BROKER</t>
  </si>
  <si>
    <t>Sanginita Chemicals Limit</t>
  </si>
  <si>
    <t>SMS Lifesciences (I) Ltd</t>
  </si>
  <si>
    <t>HIMA BINDU POTLURI</t>
  </si>
  <si>
    <t>POTLURI INFRA PROJECTS LLP</t>
  </si>
  <si>
    <t>RAMESH BABU POTLURI</t>
  </si>
  <si>
    <t>Bharat Road Network Ltd</t>
  </si>
  <si>
    <t>SPARK MALL AND PARKING PRIVATE LIMITED</t>
  </si>
  <si>
    <t>MAHIMTURA NISHANT MITRASEN</t>
  </si>
  <si>
    <t>Profit of Rs.1/-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</si>
</sst>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02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2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0" fillId="59" borderId="36" xfId="0" applyFill="1" applyBorder="1" applyAlignment="1">
      <alignment horizontal="center"/>
    </xf>
    <xf numFmtId="165" fontId="47" fillId="59" borderId="36" xfId="0" applyNumberFormat="1" applyFont="1" applyFill="1" applyBorder="1" applyAlignment="1">
      <alignment horizontal="center" vertical="center"/>
    </xf>
    <xf numFmtId="16" fontId="47" fillId="59" borderId="36" xfId="0" applyNumberFormat="1" applyFont="1" applyFill="1" applyBorder="1" applyAlignment="1">
      <alignment horizontal="center" vertical="center"/>
    </xf>
    <xf numFmtId="0" fontId="0" fillId="2" borderId="36" xfId="0" applyFill="1" applyBorder="1"/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0" fontId="0" fillId="25" borderId="36" xfId="0" applyFill="1" applyBorder="1" applyAlignment="1">
      <alignment horizontal="center"/>
    </xf>
    <xf numFmtId="165" fontId="47" fillId="25" borderId="36" xfId="0" applyNumberFormat="1" applyFont="1" applyFill="1" applyBorder="1" applyAlignment="1">
      <alignment horizontal="center" vertical="center"/>
    </xf>
    <xf numFmtId="166" fontId="47" fillId="25" borderId="36" xfId="0" applyNumberFormat="1" applyFont="1" applyFill="1" applyBorder="1" applyAlignment="1">
      <alignment horizontal="center" vertical="center"/>
    </xf>
    <xf numFmtId="0" fontId="50" fillId="25" borderId="36" xfId="0" applyFont="1" applyFill="1" applyBorder="1"/>
    <xf numFmtId="0" fontId="8" fillId="25" borderId="36" xfId="0" applyFont="1" applyFill="1" applyBorder="1" applyAlignment="1">
      <alignment horizontal="center" vertical="center"/>
    </xf>
    <xf numFmtId="0" fontId="47" fillId="25" borderId="36" xfId="0" applyFont="1" applyFill="1" applyBorder="1" applyAlignment="1">
      <alignment horizontal="center" vertical="center"/>
    </xf>
    <xf numFmtId="16" fontId="47" fillId="25" borderId="36" xfId="0" applyNumberFormat="1" applyFont="1" applyFill="1" applyBorder="1" applyAlignment="1">
      <alignment horizontal="center" vertical="center"/>
    </xf>
    <xf numFmtId="0" fontId="7" fillId="25" borderId="36" xfId="0" applyFont="1" applyFill="1" applyBorder="1" applyAlignment="1">
      <alignment horizontal="center" vertical="center"/>
    </xf>
    <xf numFmtId="2" fontId="7" fillId="25" borderId="36" xfId="0" applyNumberFormat="1" applyFont="1" applyFill="1" applyBorder="1" applyAlignment="1">
      <alignment horizontal="center" vertical="center"/>
    </xf>
    <xf numFmtId="164" fontId="7" fillId="25" borderId="36" xfId="160" applyFont="1" applyFill="1" applyBorder="1" applyAlignment="1">
      <alignment horizontal="center" vertical="center"/>
    </xf>
    <xf numFmtId="16" fontId="7" fillId="25" borderId="36" xfId="160" applyNumberFormat="1" applyFont="1" applyFill="1" applyBorder="1" applyAlignment="1">
      <alignment horizontal="center" vertical="center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44174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44174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84" t="s">
        <v>16</v>
      </c>
      <c r="B9" s="586" t="s">
        <v>17</v>
      </c>
      <c r="C9" s="586" t="s">
        <v>18</v>
      </c>
      <c r="D9" s="273" t="s">
        <v>19</v>
      </c>
      <c r="E9" s="273" t="s">
        <v>20</v>
      </c>
      <c r="F9" s="581" t="s">
        <v>21</v>
      </c>
      <c r="G9" s="582"/>
      <c r="H9" s="583"/>
      <c r="I9" s="581" t="s">
        <v>22</v>
      </c>
      <c r="J9" s="582"/>
      <c r="K9" s="583"/>
      <c r="L9" s="273"/>
      <c r="M9" s="280"/>
      <c r="N9" s="280"/>
      <c r="O9" s="280"/>
    </row>
    <row r="10" spans="1:15" ht="59.25" customHeight="1">
      <c r="A10" s="585"/>
      <c r="B10" s="587" t="s">
        <v>17</v>
      </c>
      <c r="C10" s="587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30314</v>
      </c>
      <c r="E11" s="302">
        <v>30289.383333333331</v>
      </c>
      <c r="F11" s="314">
        <v>30128.866666666661</v>
      </c>
      <c r="G11" s="314">
        <v>29943.73333333333</v>
      </c>
      <c r="H11" s="314">
        <v>29783.21666666666</v>
      </c>
      <c r="I11" s="314">
        <v>30474.516666666663</v>
      </c>
      <c r="J11" s="314">
        <v>30635.033333333333</v>
      </c>
      <c r="K11" s="314">
        <v>30820.166666666664</v>
      </c>
      <c r="L11" s="301">
        <v>30449.9</v>
      </c>
      <c r="M11" s="301">
        <v>30104.25</v>
      </c>
      <c r="N11" s="318">
        <v>1814850</v>
      </c>
      <c r="O11" s="319">
        <v>-2.8738861684193626E-2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13428.15</v>
      </c>
      <c r="E12" s="315">
        <v>13416.4</v>
      </c>
      <c r="F12" s="316">
        <v>13363.8</v>
      </c>
      <c r="G12" s="316">
        <v>13299.449999999999</v>
      </c>
      <c r="H12" s="316">
        <v>13246.849999999999</v>
      </c>
      <c r="I12" s="316">
        <v>13480.75</v>
      </c>
      <c r="J12" s="316">
        <v>13533.350000000002</v>
      </c>
      <c r="K12" s="316">
        <v>13597.7</v>
      </c>
      <c r="L12" s="303">
        <v>13469</v>
      </c>
      <c r="M12" s="303">
        <v>13352.05</v>
      </c>
      <c r="N12" s="318">
        <v>13653075</v>
      </c>
      <c r="O12" s="319">
        <v>1.5134363481238184E-2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1694.05</v>
      </c>
      <c r="E13" s="315">
        <v>1691.8666666666668</v>
      </c>
      <c r="F13" s="316">
        <v>1673.2833333333335</v>
      </c>
      <c r="G13" s="316">
        <v>1652.5166666666667</v>
      </c>
      <c r="H13" s="316">
        <v>1633.9333333333334</v>
      </c>
      <c r="I13" s="316">
        <v>1712.6333333333337</v>
      </c>
      <c r="J13" s="316">
        <v>1731.2166666666667</v>
      </c>
      <c r="K13" s="316">
        <v>1751.9833333333338</v>
      </c>
      <c r="L13" s="303">
        <v>1710.45</v>
      </c>
      <c r="M13" s="303">
        <v>1671.1</v>
      </c>
      <c r="N13" s="318">
        <v>2762000</v>
      </c>
      <c r="O13" s="319">
        <v>-1.673193307226771E-2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453.85</v>
      </c>
      <c r="E14" s="315">
        <v>455.01666666666665</v>
      </c>
      <c r="F14" s="316">
        <v>446.38333333333333</v>
      </c>
      <c r="G14" s="316">
        <v>438.91666666666669</v>
      </c>
      <c r="H14" s="316">
        <v>430.28333333333336</v>
      </c>
      <c r="I14" s="316">
        <v>462.48333333333329</v>
      </c>
      <c r="J14" s="316">
        <v>471.11666666666662</v>
      </c>
      <c r="K14" s="316">
        <v>478.58333333333326</v>
      </c>
      <c r="L14" s="303">
        <v>463.65</v>
      </c>
      <c r="M14" s="303">
        <v>447.55</v>
      </c>
      <c r="N14" s="318">
        <v>17642000</v>
      </c>
      <c r="O14" s="319">
        <v>-1.0099876557064303E-2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465.95</v>
      </c>
      <c r="E15" s="315">
        <v>466.59999999999997</v>
      </c>
      <c r="F15" s="316">
        <v>457.49999999999994</v>
      </c>
      <c r="G15" s="316">
        <v>449.04999999999995</v>
      </c>
      <c r="H15" s="316">
        <v>439.94999999999993</v>
      </c>
      <c r="I15" s="316">
        <v>475.04999999999995</v>
      </c>
      <c r="J15" s="316">
        <v>484.15</v>
      </c>
      <c r="K15" s="316">
        <v>492.59999999999997</v>
      </c>
      <c r="L15" s="303">
        <v>475.7</v>
      </c>
      <c r="M15" s="303">
        <v>458.15</v>
      </c>
      <c r="N15" s="318">
        <v>52627500</v>
      </c>
      <c r="O15" s="319">
        <v>-1.0389244076720571E-2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916.4</v>
      </c>
      <c r="E16" s="315">
        <v>918.71666666666658</v>
      </c>
      <c r="F16" s="316">
        <v>903.98333333333312</v>
      </c>
      <c r="G16" s="316">
        <v>891.56666666666649</v>
      </c>
      <c r="H16" s="316">
        <v>876.83333333333303</v>
      </c>
      <c r="I16" s="316">
        <v>931.13333333333321</v>
      </c>
      <c r="J16" s="316">
        <v>945.86666666666656</v>
      </c>
      <c r="K16" s="316">
        <v>958.2833333333333</v>
      </c>
      <c r="L16" s="303">
        <v>933.45</v>
      </c>
      <c r="M16" s="303">
        <v>906.3</v>
      </c>
      <c r="N16" s="318">
        <v>1498000</v>
      </c>
      <c r="O16" s="319">
        <v>-7.3593073593073599E-2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258.60000000000002</v>
      </c>
      <c r="E17" s="315">
        <v>257.61666666666673</v>
      </c>
      <c r="F17" s="316">
        <v>254.18333333333345</v>
      </c>
      <c r="G17" s="316">
        <v>249.76666666666671</v>
      </c>
      <c r="H17" s="316">
        <v>246.33333333333343</v>
      </c>
      <c r="I17" s="316">
        <v>262.03333333333347</v>
      </c>
      <c r="J17" s="316">
        <v>265.46666666666675</v>
      </c>
      <c r="K17" s="316">
        <v>269.8833333333335</v>
      </c>
      <c r="L17" s="303">
        <v>261.05</v>
      </c>
      <c r="M17" s="303">
        <v>253.2</v>
      </c>
      <c r="N17" s="318">
        <v>17451000</v>
      </c>
      <c r="O17" s="319">
        <v>4.6632124352331602E-3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2457.3000000000002</v>
      </c>
      <c r="E18" s="315">
        <v>2461.4</v>
      </c>
      <c r="F18" s="316">
        <v>2418.8000000000002</v>
      </c>
      <c r="G18" s="316">
        <v>2380.3000000000002</v>
      </c>
      <c r="H18" s="316">
        <v>2337.7000000000003</v>
      </c>
      <c r="I18" s="316">
        <v>2499.9</v>
      </c>
      <c r="J18" s="316">
        <v>2542.4999999999995</v>
      </c>
      <c r="K18" s="316">
        <v>2581</v>
      </c>
      <c r="L18" s="303">
        <v>2504</v>
      </c>
      <c r="M18" s="303">
        <v>2422.9</v>
      </c>
      <c r="N18" s="318">
        <v>2138500</v>
      </c>
      <c r="O18" s="319">
        <v>-2.9057888762769581E-2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187.85</v>
      </c>
      <c r="E19" s="315">
        <v>188.16666666666666</v>
      </c>
      <c r="F19" s="316">
        <v>184.98333333333332</v>
      </c>
      <c r="G19" s="316">
        <v>182.11666666666667</v>
      </c>
      <c r="H19" s="316">
        <v>178.93333333333334</v>
      </c>
      <c r="I19" s="316">
        <v>191.0333333333333</v>
      </c>
      <c r="J19" s="316">
        <v>194.21666666666664</v>
      </c>
      <c r="K19" s="316">
        <v>197.08333333333329</v>
      </c>
      <c r="L19" s="303">
        <v>191.35</v>
      </c>
      <c r="M19" s="303">
        <v>185.3</v>
      </c>
      <c r="N19" s="318">
        <v>9350000</v>
      </c>
      <c r="O19" s="319">
        <v>3.6011080332409975E-2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94.9</v>
      </c>
      <c r="E20" s="315">
        <v>95.066666666666663</v>
      </c>
      <c r="F20" s="316">
        <v>93.383333333333326</v>
      </c>
      <c r="G20" s="316">
        <v>91.86666666666666</v>
      </c>
      <c r="H20" s="316">
        <v>90.183333333333323</v>
      </c>
      <c r="I20" s="316">
        <v>96.583333333333329</v>
      </c>
      <c r="J20" s="316">
        <v>98.266666666666666</v>
      </c>
      <c r="K20" s="316">
        <v>99.783333333333331</v>
      </c>
      <c r="L20" s="303">
        <v>96.75</v>
      </c>
      <c r="M20" s="303">
        <v>93.55</v>
      </c>
      <c r="N20" s="318">
        <v>33255000</v>
      </c>
      <c r="O20" s="319">
        <v>8.2308142940831872E-2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2451.4</v>
      </c>
      <c r="E21" s="315">
        <v>2461.2833333333333</v>
      </c>
      <c r="F21" s="316">
        <v>2430.5666666666666</v>
      </c>
      <c r="G21" s="316">
        <v>2409.7333333333331</v>
      </c>
      <c r="H21" s="316">
        <v>2379.0166666666664</v>
      </c>
      <c r="I21" s="316">
        <v>2482.1166666666668</v>
      </c>
      <c r="J21" s="316">
        <v>2512.833333333333</v>
      </c>
      <c r="K21" s="316">
        <v>2533.666666666667</v>
      </c>
      <c r="L21" s="303">
        <v>2492</v>
      </c>
      <c r="M21" s="303">
        <v>2440.4499999999998</v>
      </c>
      <c r="N21" s="318">
        <v>5435700</v>
      </c>
      <c r="O21" s="319">
        <v>-1.2319433088034886E-2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897.8</v>
      </c>
      <c r="E22" s="315">
        <v>903.08333333333337</v>
      </c>
      <c r="F22" s="316">
        <v>884.91666666666674</v>
      </c>
      <c r="G22" s="316">
        <v>872.03333333333342</v>
      </c>
      <c r="H22" s="316">
        <v>853.86666666666679</v>
      </c>
      <c r="I22" s="316">
        <v>915.9666666666667</v>
      </c>
      <c r="J22" s="316">
        <v>934.13333333333344</v>
      </c>
      <c r="K22" s="316">
        <v>947.01666666666665</v>
      </c>
      <c r="L22" s="303">
        <v>921.25</v>
      </c>
      <c r="M22" s="303">
        <v>890.2</v>
      </c>
      <c r="N22" s="318">
        <v>11258000</v>
      </c>
      <c r="O22" s="319">
        <v>-2.4555079972966885E-2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622.04999999999995</v>
      </c>
      <c r="E23" s="315">
        <v>620.76666666666665</v>
      </c>
      <c r="F23" s="316">
        <v>615.7833333333333</v>
      </c>
      <c r="G23" s="316">
        <v>609.51666666666665</v>
      </c>
      <c r="H23" s="316">
        <v>604.5333333333333</v>
      </c>
      <c r="I23" s="316">
        <v>627.0333333333333</v>
      </c>
      <c r="J23" s="316">
        <v>632.01666666666665</v>
      </c>
      <c r="K23" s="316">
        <v>638.2833333333333</v>
      </c>
      <c r="L23" s="303">
        <v>625.75</v>
      </c>
      <c r="M23" s="303">
        <v>614.5</v>
      </c>
      <c r="N23" s="318">
        <v>49029600</v>
      </c>
      <c r="O23" s="319">
        <v>-1.278179138376785E-2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3336.05</v>
      </c>
      <c r="E24" s="315">
        <v>3350.2333333333336</v>
      </c>
      <c r="F24" s="316">
        <v>3302.4666666666672</v>
      </c>
      <c r="G24" s="316">
        <v>3268.8833333333337</v>
      </c>
      <c r="H24" s="316">
        <v>3221.1166666666672</v>
      </c>
      <c r="I24" s="316">
        <v>3383.8166666666671</v>
      </c>
      <c r="J24" s="316">
        <v>3431.5833333333335</v>
      </c>
      <c r="K24" s="316">
        <v>3465.166666666667</v>
      </c>
      <c r="L24" s="303">
        <v>3398</v>
      </c>
      <c r="M24" s="303">
        <v>3316.65</v>
      </c>
      <c r="N24" s="318">
        <v>1801250</v>
      </c>
      <c r="O24" s="319">
        <v>-1.7723244717109749E-2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9021.9</v>
      </c>
      <c r="E25" s="315">
        <v>9035.5</v>
      </c>
      <c r="F25" s="316">
        <v>8931.4</v>
      </c>
      <c r="G25" s="316">
        <v>8840.9</v>
      </c>
      <c r="H25" s="316">
        <v>8736.7999999999993</v>
      </c>
      <c r="I25" s="316">
        <v>9126</v>
      </c>
      <c r="J25" s="316">
        <v>9230.0999999999985</v>
      </c>
      <c r="K25" s="316">
        <v>9320.6</v>
      </c>
      <c r="L25" s="303">
        <v>9139.6</v>
      </c>
      <c r="M25" s="303">
        <v>8945</v>
      </c>
      <c r="N25" s="318">
        <v>827375</v>
      </c>
      <c r="O25" s="319">
        <v>2.79546513433763E-2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4812.75</v>
      </c>
      <c r="E26" s="315">
        <v>4827.55</v>
      </c>
      <c r="F26" s="316">
        <v>4780.2000000000007</v>
      </c>
      <c r="G26" s="316">
        <v>4747.6500000000005</v>
      </c>
      <c r="H26" s="316">
        <v>4700.3000000000011</v>
      </c>
      <c r="I26" s="316">
        <v>4860.1000000000004</v>
      </c>
      <c r="J26" s="316">
        <v>4907.4500000000007</v>
      </c>
      <c r="K26" s="316">
        <v>4940</v>
      </c>
      <c r="L26" s="303">
        <v>4874.8999999999996</v>
      </c>
      <c r="M26" s="303">
        <v>4795</v>
      </c>
      <c r="N26" s="318">
        <v>5997250</v>
      </c>
      <c r="O26" s="319">
        <v>-1.3285620269825601E-2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1672.7</v>
      </c>
      <c r="E27" s="315">
        <v>1675.3166666666666</v>
      </c>
      <c r="F27" s="316">
        <v>1656.6333333333332</v>
      </c>
      <c r="G27" s="316">
        <v>1640.5666666666666</v>
      </c>
      <c r="H27" s="316">
        <v>1621.8833333333332</v>
      </c>
      <c r="I27" s="316">
        <v>1691.3833333333332</v>
      </c>
      <c r="J27" s="316">
        <v>1710.0666666666666</v>
      </c>
      <c r="K27" s="316">
        <v>1726.1333333333332</v>
      </c>
      <c r="L27" s="303">
        <v>1694</v>
      </c>
      <c r="M27" s="303">
        <v>1659.25</v>
      </c>
      <c r="N27" s="318">
        <v>1952000</v>
      </c>
      <c r="O27" s="319">
        <v>-2.8855721393034824E-2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404.3</v>
      </c>
      <c r="E28" s="315">
        <v>407.89999999999992</v>
      </c>
      <c r="F28" s="316">
        <v>397.54999999999984</v>
      </c>
      <c r="G28" s="316">
        <v>390.7999999999999</v>
      </c>
      <c r="H28" s="316">
        <v>380.44999999999982</v>
      </c>
      <c r="I28" s="316">
        <v>414.64999999999986</v>
      </c>
      <c r="J28" s="316">
        <v>424.99999999999989</v>
      </c>
      <c r="K28" s="316">
        <v>431.74999999999989</v>
      </c>
      <c r="L28" s="303">
        <v>418.25</v>
      </c>
      <c r="M28" s="303">
        <v>401.15</v>
      </c>
      <c r="N28" s="318">
        <v>10254600</v>
      </c>
      <c r="O28" s="319">
        <v>-3.1496062992125984E-3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65.5</v>
      </c>
      <c r="E29" s="315">
        <v>64</v>
      </c>
      <c r="F29" s="316">
        <v>61.5</v>
      </c>
      <c r="G29" s="316">
        <v>57.5</v>
      </c>
      <c r="H29" s="316">
        <v>55</v>
      </c>
      <c r="I29" s="316">
        <v>68</v>
      </c>
      <c r="J29" s="316">
        <v>70.5</v>
      </c>
      <c r="K29" s="316">
        <v>74.5</v>
      </c>
      <c r="L29" s="303">
        <v>66.5</v>
      </c>
      <c r="M29" s="303">
        <v>60</v>
      </c>
      <c r="N29" s="318">
        <v>70445800</v>
      </c>
      <c r="O29" s="319">
        <v>0.12030164866708756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1570.55</v>
      </c>
      <c r="E30" s="315">
        <v>1569.9666666666665</v>
      </c>
      <c r="F30" s="316">
        <v>1555.7833333333328</v>
      </c>
      <c r="G30" s="316">
        <v>1541.0166666666664</v>
      </c>
      <c r="H30" s="316">
        <v>1526.8333333333328</v>
      </c>
      <c r="I30" s="316">
        <v>1584.7333333333329</v>
      </c>
      <c r="J30" s="316">
        <v>1598.9166666666667</v>
      </c>
      <c r="K30" s="316">
        <v>1613.6833333333329</v>
      </c>
      <c r="L30" s="303">
        <v>1584.15</v>
      </c>
      <c r="M30" s="303">
        <v>1555.2</v>
      </c>
      <c r="N30" s="318">
        <v>1094500</v>
      </c>
      <c r="O30" s="319">
        <v>-3.6786060019361085E-2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113.3</v>
      </c>
      <c r="E31" s="315">
        <v>113.56666666666668</v>
      </c>
      <c r="F31" s="316">
        <v>110.88333333333335</v>
      </c>
      <c r="G31" s="316">
        <v>108.46666666666668</v>
      </c>
      <c r="H31" s="316">
        <v>105.78333333333336</v>
      </c>
      <c r="I31" s="316">
        <v>115.98333333333335</v>
      </c>
      <c r="J31" s="316">
        <v>118.66666666666666</v>
      </c>
      <c r="K31" s="316">
        <v>121.08333333333334</v>
      </c>
      <c r="L31" s="303">
        <v>116.25</v>
      </c>
      <c r="M31" s="303">
        <v>111.15</v>
      </c>
      <c r="N31" s="318">
        <v>28104800</v>
      </c>
      <c r="O31" s="319">
        <v>5.4112554112554113E-4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671.7</v>
      </c>
      <c r="E32" s="315">
        <v>673.11666666666667</v>
      </c>
      <c r="F32" s="316">
        <v>665.2833333333333</v>
      </c>
      <c r="G32" s="316">
        <v>658.86666666666667</v>
      </c>
      <c r="H32" s="316">
        <v>651.0333333333333</v>
      </c>
      <c r="I32" s="316">
        <v>679.5333333333333</v>
      </c>
      <c r="J32" s="316">
        <v>687.36666666666656</v>
      </c>
      <c r="K32" s="316">
        <v>693.7833333333333</v>
      </c>
      <c r="L32" s="303">
        <v>680.95</v>
      </c>
      <c r="M32" s="303">
        <v>666.7</v>
      </c>
      <c r="N32" s="318">
        <v>2433200</v>
      </c>
      <c r="O32" s="319">
        <v>1.7479300827966882E-2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545.9</v>
      </c>
      <c r="E33" s="315">
        <v>546.9666666666667</v>
      </c>
      <c r="F33" s="316">
        <v>534.93333333333339</v>
      </c>
      <c r="G33" s="316">
        <v>523.9666666666667</v>
      </c>
      <c r="H33" s="316">
        <v>511.93333333333339</v>
      </c>
      <c r="I33" s="316">
        <v>557.93333333333339</v>
      </c>
      <c r="J33" s="316">
        <v>569.9666666666667</v>
      </c>
      <c r="K33" s="316">
        <v>580.93333333333339</v>
      </c>
      <c r="L33" s="303">
        <v>559</v>
      </c>
      <c r="M33" s="303">
        <v>536</v>
      </c>
      <c r="N33" s="318">
        <v>5812500</v>
      </c>
      <c r="O33" s="319">
        <v>-5.3724053724053727E-2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504.6</v>
      </c>
      <c r="E34" s="315">
        <v>507.43333333333334</v>
      </c>
      <c r="F34" s="316">
        <v>497.86666666666667</v>
      </c>
      <c r="G34" s="316">
        <v>491.13333333333333</v>
      </c>
      <c r="H34" s="316">
        <v>481.56666666666666</v>
      </c>
      <c r="I34" s="316">
        <v>514.16666666666674</v>
      </c>
      <c r="J34" s="316">
        <v>523.73333333333335</v>
      </c>
      <c r="K34" s="316">
        <v>530.4666666666667</v>
      </c>
      <c r="L34" s="303">
        <v>517</v>
      </c>
      <c r="M34" s="303">
        <v>500.7</v>
      </c>
      <c r="N34" s="318">
        <v>98700873</v>
      </c>
      <c r="O34" s="319">
        <v>-7.6672559784125805E-3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36.4</v>
      </c>
      <c r="E35" s="315">
        <v>35.883333333333333</v>
      </c>
      <c r="F35" s="316">
        <v>34.766666666666666</v>
      </c>
      <c r="G35" s="316">
        <v>33.133333333333333</v>
      </c>
      <c r="H35" s="316">
        <v>32.016666666666666</v>
      </c>
      <c r="I35" s="316">
        <v>37.516666666666666</v>
      </c>
      <c r="J35" s="316">
        <v>38.633333333333326</v>
      </c>
      <c r="K35" s="316">
        <v>40.266666666666666</v>
      </c>
      <c r="L35" s="303">
        <v>37</v>
      </c>
      <c r="M35" s="303">
        <v>34.25</v>
      </c>
      <c r="N35" s="318">
        <v>105882000</v>
      </c>
      <c r="O35" s="319">
        <v>9.7757456999782277E-2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446.35</v>
      </c>
      <c r="E36" s="315">
        <v>449.26666666666671</v>
      </c>
      <c r="F36" s="316">
        <v>438.73333333333341</v>
      </c>
      <c r="G36" s="316">
        <v>431.11666666666667</v>
      </c>
      <c r="H36" s="316">
        <v>420.58333333333337</v>
      </c>
      <c r="I36" s="316">
        <v>456.88333333333344</v>
      </c>
      <c r="J36" s="316">
        <v>467.41666666666674</v>
      </c>
      <c r="K36" s="316">
        <v>475.03333333333347</v>
      </c>
      <c r="L36" s="303">
        <v>459.8</v>
      </c>
      <c r="M36" s="303">
        <v>441.65</v>
      </c>
      <c r="N36" s="318">
        <v>11909400</v>
      </c>
      <c r="O36" s="319">
        <v>-1.540216771249287E-2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13325.2</v>
      </c>
      <c r="E37" s="315">
        <v>13395.383333333331</v>
      </c>
      <c r="F37" s="316">
        <v>13191.866666666663</v>
      </c>
      <c r="G37" s="316">
        <v>13058.533333333331</v>
      </c>
      <c r="H37" s="316">
        <v>12855.016666666663</v>
      </c>
      <c r="I37" s="316">
        <v>13528.716666666664</v>
      </c>
      <c r="J37" s="316">
        <v>13732.233333333334</v>
      </c>
      <c r="K37" s="316">
        <v>13865.566666666664</v>
      </c>
      <c r="L37" s="303">
        <v>13598.9</v>
      </c>
      <c r="M37" s="303">
        <v>13262.05</v>
      </c>
      <c r="N37" s="318">
        <v>261250</v>
      </c>
      <c r="O37" s="319">
        <v>-1.8779342723004695E-2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392.1</v>
      </c>
      <c r="E38" s="315">
        <v>394.01666666666665</v>
      </c>
      <c r="F38" s="316">
        <v>388.08333333333331</v>
      </c>
      <c r="G38" s="316">
        <v>384.06666666666666</v>
      </c>
      <c r="H38" s="316">
        <v>378.13333333333333</v>
      </c>
      <c r="I38" s="316">
        <v>398.0333333333333</v>
      </c>
      <c r="J38" s="316">
        <v>403.9666666666667</v>
      </c>
      <c r="K38" s="316">
        <v>407.98333333333329</v>
      </c>
      <c r="L38" s="303">
        <v>399.95</v>
      </c>
      <c r="M38" s="303">
        <v>390</v>
      </c>
      <c r="N38" s="318">
        <v>26170200</v>
      </c>
      <c r="O38" s="319">
        <v>-2.2456800914408659E-2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3662.15</v>
      </c>
      <c r="E39" s="315">
        <v>3655.9333333333329</v>
      </c>
      <c r="F39" s="316">
        <v>3642.2166666666658</v>
      </c>
      <c r="G39" s="316">
        <v>3622.2833333333328</v>
      </c>
      <c r="H39" s="316">
        <v>3608.5666666666657</v>
      </c>
      <c r="I39" s="316">
        <v>3675.8666666666659</v>
      </c>
      <c r="J39" s="316">
        <v>3689.583333333333</v>
      </c>
      <c r="K39" s="316">
        <v>3709.516666666666</v>
      </c>
      <c r="L39" s="303">
        <v>3669.65</v>
      </c>
      <c r="M39" s="303">
        <v>3636</v>
      </c>
      <c r="N39" s="318">
        <v>1924400</v>
      </c>
      <c r="O39" s="319">
        <v>2.3725928290243642E-2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466.2</v>
      </c>
      <c r="E40" s="315">
        <v>468.8</v>
      </c>
      <c r="F40" s="316">
        <v>461.35</v>
      </c>
      <c r="G40" s="316">
        <v>456.5</v>
      </c>
      <c r="H40" s="316">
        <v>449.05</v>
      </c>
      <c r="I40" s="316">
        <v>473.65000000000003</v>
      </c>
      <c r="J40" s="316">
        <v>481.09999999999997</v>
      </c>
      <c r="K40" s="316">
        <v>485.95000000000005</v>
      </c>
      <c r="L40" s="303">
        <v>476.25</v>
      </c>
      <c r="M40" s="303">
        <v>463.95</v>
      </c>
      <c r="N40" s="318">
        <v>7123600</v>
      </c>
      <c r="O40" s="319">
        <v>-5.4874489200233509E-2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130</v>
      </c>
      <c r="E41" s="315">
        <v>125.31666666666666</v>
      </c>
      <c r="F41" s="316">
        <v>118.88333333333333</v>
      </c>
      <c r="G41" s="316">
        <v>107.76666666666667</v>
      </c>
      <c r="H41" s="316">
        <v>101.33333333333333</v>
      </c>
      <c r="I41" s="316">
        <v>136.43333333333334</v>
      </c>
      <c r="J41" s="316">
        <v>142.86666666666667</v>
      </c>
      <c r="K41" s="316">
        <v>153.98333333333332</v>
      </c>
      <c r="L41" s="303">
        <v>131.75</v>
      </c>
      <c r="M41" s="303">
        <v>114.2</v>
      </c>
      <c r="N41" s="318">
        <v>31472400</v>
      </c>
      <c r="O41" s="319">
        <v>-0.12911473667898965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375.05</v>
      </c>
      <c r="E42" s="315">
        <v>372.7</v>
      </c>
      <c r="F42" s="316">
        <v>365.34999999999997</v>
      </c>
      <c r="G42" s="316">
        <v>355.65</v>
      </c>
      <c r="H42" s="316">
        <v>348.29999999999995</v>
      </c>
      <c r="I42" s="316">
        <v>382.4</v>
      </c>
      <c r="J42" s="316">
        <v>389.75</v>
      </c>
      <c r="K42" s="316">
        <v>399.45</v>
      </c>
      <c r="L42" s="303">
        <v>380.05</v>
      </c>
      <c r="M42" s="303">
        <v>363</v>
      </c>
      <c r="N42" s="318">
        <v>5900000</v>
      </c>
      <c r="O42" s="319">
        <v>0.10954395862717442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767.8</v>
      </c>
      <c r="E43" s="315">
        <v>770.5333333333333</v>
      </c>
      <c r="F43" s="316">
        <v>758.26666666666665</v>
      </c>
      <c r="G43" s="316">
        <v>748.73333333333335</v>
      </c>
      <c r="H43" s="316">
        <v>736.4666666666667</v>
      </c>
      <c r="I43" s="316">
        <v>780.06666666666661</v>
      </c>
      <c r="J43" s="316">
        <v>792.33333333333326</v>
      </c>
      <c r="K43" s="316">
        <v>801.86666666666656</v>
      </c>
      <c r="L43" s="303">
        <v>782.8</v>
      </c>
      <c r="M43" s="303">
        <v>761</v>
      </c>
      <c r="N43" s="318">
        <v>17135300</v>
      </c>
      <c r="O43" s="319">
        <v>-1.9270833333333334E-2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134.69999999999999</v>
      </c>
      <c r="E44" s="315">
        <v>135.29999999999998</v>
      </c>
      <c r="F44" s="316">
        <v>132.54999999999995</v>
      </c>
      <c r="G44" s="316">
        <v>130.39999999999998</v>
      </c>
      <c r="H44" s="316">
        <v>127.64999999999995</v>
      </c>
      <c r="I44" s="316">
        <v>137.44999999999996</v>
      </c>
      <c r="J44" s="316">
        <v>140.20000000000002</v>
      </c>
      <c r="K44" s="316">
        <v>142.34999999999997</v>
      </c>
      <c r="L44" s="303">
        <v>138.05000000000001</v>
      </c>
      <c r="M44" s="303">
        <v>133.15</v>
      </c>
      <c r="N44" s="318">
        <v>30099300</v>
      </c>
      <c r="O44" s="319">
        <v>-4.7403084460282748E-2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2492.6999999999998</v>
      </c>
      <c r="E45" s="315">
        <v>2471.2999999999997</v>
      </c>
      <c r="F45" s="316">
        <v>2437.5999999999995</v>
      </c>
      <c r="G45" s="316">
        <v>2382.4999999999995</v>
      </c>
      <c r="H45" s="316">
        <v>2348.7999999999993</v>
      </c>
      <c r="I45" s="316">
        <v>2526.3999999999996</v>
      </c>
      <c r="J45" s="316">
        <v>2560.0999999999995</v>
      </c>
      <c r="K45" s="316">
        <v>2615.1999999999998</v>
      </c>
      <c r="L45" s="303">
        <v>2505</v>
      </c>
      <c r="M45" s="303">
        <v>2416.1999999999998</v>
      </c>
      <c r="N45" s="318">
        <v>560625</v>
      </c>
      <c r="O45" s="319">
        <v>-2.0314547837483616E-2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1569.3</v>
      </c>
      <c r="E46" s="315">
        <v>1560.0333333333331</v>
      </c>
      <c r="F46" s="316">
        <v>1545.4666666666662</v>
      </c>
      <c r="G46" s="316">
        <v>1521.6333333333332</v>
      </c>
      <c r="H46" s="316">
        <v>1507.0666666666664</v>
      </c>
      <c r="I46" s="316">
        <v>1583.8666666666661</v>
      </c>
      <c r="J46" s="316">
        <v>1598.4333333333332</v>
      </c>
      <c r="K46" s="316">
        <v>1622.266666666666</v>
      </c>
      <c r="L46" s="303">
        <v>1574.6</v>
      </c>
      <c r="M46" s="303">
        <v>1536.2</v>
      </c>
      <c r="N46" s="318">
        <v>2314200</v>
      </c>
      <c r="O46" s="319">
        <v>2.4257125530624622E-3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405.8</v>
      </c>
      <c r="E47" s="315">
        <v>408.75</v>
      </c>
      <c r="F47" s="316">
        <v>401.2</v>
      </c>
      <c r="G47" s="316">
        <v>396.59999999999997</v>
      </c>
      <c r="H47" s="316">
        <v>389.04999999999995</v>
      </c>
      <c r="I47" s="316">
        <v>413.35</v>
      </c>
      <c r="J47" s="316">
        <v>420.9</v>
      </c>
      <c r="K47" s="316">
        <v>425.50000000000006</v>
      </c>
      <c r="L47" s="303">
        <v>416.3</v>
      </c>
      <c r="M47" s="303">
        <v>404.15</v>
      </c>
      <c r="N47" s="318">
        <v>10139181</v>
      </c>
      <c r="O47" s="319">
        <v>0.15591589451176052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563</v>
      </c>
      <c r="E48" s="315">
        <v>565.23333333333335</v>
      </c>
      <c r="F48" s="316">
        <v>553.01666666666665</v>
      </c>
      <c r="G48" s="316">
        <v>543.0333333333333</v>
      </c>
      <c r="H48" s="316">
        <v>530.81666666666661</v>
      </c>
      <c r="I48" s="316">
        <v>575.2166666666667</v>
      </c>
      <c r="J48" s="316">
        <v>587.43333333333339</v>
      </c>
      <c r="K48" s="316">
        <v>597.41666666666674</v>
      </c>
      <c r="L48" s="303">
        <v>577.45000000000005</v>
      </c>
      <c r="M48" s="303">
        <v>555.25</v>
      </c>
      <c r="N48" s="318">
        <v>1372800</v>
      </c>
      <c r="O48" s="319">
        <v>2.7852650494159928E-2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505.5</v>
      </c>
      <c r="E49" s="315">
        <v>505.34999999999997</v>
      </c>
      <c r="F49" s="316">
        <v>501.69999999999993</v>
      </c>
      <c r="G49" s="316">
        <v>497.9</v>
      </c>
      <c r="H49" s="316">
        <v>494.24999999999994</v>
      </c>
      <c r="I49" s="316">
        <v>509.14999999999992</v>
      </c>
      <c r="J49" s="316">
        <v>512.79999999999995</v>
      </c>
      <c r="K49" s="316">
        <v>516.59999999999991</v>
      </c>
      <c r="L49" s="303">
        <v>509</v>
      </c>
      <c r="M49" s="303">
        <v>501.55</v>
      </c>
      <c r="N49" s="318">
        <v>16561250</v>
      </c>
      <c r="O49" s="319">
        <v>4.27357154100425E-2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3711.65</v>
      </c>
      <c r="E50" s="315">
        <v>3721.5666666666671</v>
      </c>
      <c r="F50" s="316">
        <v>3673.1333333333341</v>
      </c>
      <c r="G50" s="316">
        <v>3634.6166666666672</v>
      </c>
      <c r="H50" s="316">
        <v>3586.1833333333343</v>
      </c>
      <c r="I50" s="316">
        <v>3760.0833333333339</v>
      </c>
      <c r="J50" s="316">
        <v>3808.5166666666673</v>
      </c>
      <c r="K50" s="316">
        <v>3847.0333333333338</v>
      </c>
      <c r="L50" s="303">
        <v>3770</v>
      </c>
      <c r="M50" s="303">
        <v>3683.05</v>
      </c>
      <c r="N50" s="318">
        <v>2827600</v>
      </c>
      <c r="O50" s="319">
        <v>-5.1368658081767642E-3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207.45</v>
      </c>
      <c r="E51" s="315">
        <v>208.1</v>
      </c>
      <c r="F51" s="316">
        <v>203.89999999999998</v>
      </c>
      <c r="G51" s="316">
        <v>200.35</v>
      </c>
      <c r="H51" s="316">
        <v>196.14999999999998</v>
      </c>
      <c r="I51" s="316">
        <v>211.64999999999998</v>
      </c>
      <c r="J51" s="316">
        <v>215.84999999999997</v>
      </c>
      <c r="K51" s="316">
        <v>219.39999999999998</v>
      </c>
      <c r="L51" s="303">
        <v>212.3</v>
      </c>
      <c r="M51" s="303">
        <v>204.55</v>
      </c>
      <c r="N51" s="318">
        <v>29937600</v>
      </c>
      <c r="O51" s="319">
        <v>5.0963882118324842E-3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5027.2</v>
      </c>
      <c r="E52" s="315">
        <v>5030.416666666667</v>
      </c>
      <c r="F52" s="316">
        <v>4961.8333333333339</v>
      </c>
      <c r="G52" s="316">
        <v>4896.4666666666672</v>
      </c>
      <c r="H52" s="316">
        <v>4827.8833333333341</v>
      </c>
      <c r="I52" s="316">
        <v>5095.7833333333338</v>
      </c>
      <c r="J52" s="316">
        <v>5164.3666666666677</v>
      </c>
      <c r="K52" s="316">
        <v>5229.7333333333336</v>
      </c>
      <c r="L52" s="303">
        <v>5099</v>
      </c>
      <c r="M52" s="303">
        <v>4965.05</v>
      </c>
      <c r="N52" s="318">
        <v>3665125</v>
      </c>
      <c r="O52" s="319">
        <v>-3.909680802254703E-2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2559.65</v>
      </c>
      <c r="E53" s="315">
        <v>2565.666666666667</v>
      </c>
      <c r="F53" s="316">
        <v>2513.5333333333338</v>
      </c>
      <c r="G53" s="316">
        <v>2467.416666666667</v>
      </c>
      <c r="H53" s="316">
        <v>2415.2833333333338</v>
      </c>
      <c r="I53" s="316">
        <v>2611.7833333333338</v>
      </c>
      <c r="J53" s="316">
        <v>2663.916666666667</v>
      </c>
      <c r="K53" s="316">
        <v>2710.0333333333338</v>
      </c>
      <c r="L53" s="303">
        <v>2617.8000000000002</v>
      </c>
      <c r="M53" s="303">
        <v>2519.5500000000002</v>
      </c>
      <c r="N53" s="318">
        <v>2278150</v>
      </c>
      <c r="O53" s="319">
        <v>3.9610285896821591E-2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1401.95</v>
      </c>
      <c r="E54" s="315">
        <v>1400.6333333333332</v>
      </c>
      <c r="F54" s="316">
        <v>1384.4666666666665</v>
      </c>
      <c r="G54" s="316">
        <v>1366.9833333333333</v>
      </c>
      <c r="H54" s="316">
        <v>1350.8166666666666</v>
      </c>
      <c r="I54" s="316">
        <v>1418.1166666666663</v>
      </c>
      <c r="J54" s="316">
        <v>1434.2833333333333</v>
      </c>
      <c r="K54" s="316">
        <v>1451.7666666666662</v>
      </c>
      <c r="L54" s="303">
        <v>1416.8</v>
      </c>
      <c r="M54" s="303">
        <v>1383.15</v>
      </c>
      <c r="N54" s="318">
        <v>2454100</v>
      </c>
      <c r="O54" s="319">
        <v>1.0416666666666666E-2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192.25</v>
      </c>
      <c r="E55" s="315">
        <v>191.96666666666667</v>
      </c>
      <c r="F55" s="316">
        <v>188.28333333333333</v>
      </c>
      <c r="G55" s="316">
        <v>184.31666666666666</v>
      </c>
      <c r="H55" s="316">
        <v>180.63333333333333</v>
      </c>
      <c r="I55" s="316">
        <v>195.93333333333334</v>
      </c>
      <c r="J55" s="316">
        <v>199.61666666666667</v>
      </c>
      <c r="K55" s="316">
        <v>203.58333333333334</v>
      </c>
      <c r="L55" s="303">
        <v>195.65</v>
      </c>
      <c r="M55" s="303">
        <v>188</v>
      </c>
      <c r="N55" s="318">
        <v>13057200</v>
      </c>
      <c r="O55" s="319">
        <v>-4.4772188569923627E-2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65.900000000000006</v>
      </c>
      <c r="E56" s="315">
        <v>66.116666666666674</v>
      </c>
      <c r="F56" s="316">
        <v>64.733333333333348</v>
      </c>
      <c r="G56" s="316">
        <v>63.566666666666677</v>
      </c>
      <c r="H56" s="316">
        <v>62.183333333333351</v>
      </c>
      <c r="I56" s="316">
        <v>67.283333333333346</v>
      </c>
      <c r="J56" s="316">
        <v>68.666666666666671</v>
      </c>
      <c r="K56" s="316">
        <v>69.833333333333343</v>
      </c>
      <c r="L56" s="303">
        <v>67.5</v>
      </c>
      <c r="M56" s="303">
        <v>64.95</v>
      </c>
      <c r="N56" s="318">
        <v>108040000</v>
      </c>
      <c r="O56" s="319">
        <v>1.5103469335024546E-2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121.7</v>
      </c>
      <c r="E57" s="315">
        <v>121.91666666666667</v>
      </c>
      <c r="F57" s="316">
        <v>119.63333333333334</v>
      </c>
      <c r="G57" s="316">
        <v>117.56666666666666</v>
      </c>
      <c r="H57" s="316">
        <v>115.28333333333333</v>
      </c>
      <c r="I57" s="316">
        <v>123.98333333333335</v>
      </c>
      <c r="J57" s="316">
        <v>126.26666666666668</v>
      </c>
      <c r="K57" s="316">
        <v>128.33333333333337</v>
      </c>
      <c r="L57" s="303">
        <v>124.2</v>
      </c>
      <c r="M57" s="303">
        <v>119.85</v>
      </c>
      <c r="N57" s="318">
        <v>20642400</v>
      </c>
      <c r="O57" s="319">
        <v>5.945303210463734E-3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532.95000000000005</v>
      </c>
      <c r="E58" s="315">
        <v>537.18333333333328</v>
      </c>
      <c r="F58" s="316">
        <v>523.46666666666658</v>
      </c>
      <c r="G58" s="316">
        <v>513.98333333333335</v>
      </c>
      <c r="H58" s="316">
        <v>500.26666666666665</v>
      </c>
      <c r="I58" s="316">
        <v>546.66666666666652</v>
      </c>
      <c r="J58" s="316">
        <v>560.38333333333321</v>
      </c>
      <c r="K58" s="316">
        <v>569.86666666666645</v>
      </c>
      <c r="L58" s="303">
        <v>550.9</v>
      </c>
      <c r="M58" s="303">
        <v>527.70000000000005</v>
      </c>
      <c r="N58" s="318">
        <v>6862050</v>
      </c>
      <c r="O58" s="319">
        <v>5.053057099545225E-3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26.65</v>
      </c>
      <c r="E59" s="315">
        <v>26.466666666666669</v>
      </c>
      <c r="F59" s="316">
        <v>26.183333333333337</v>
      </c>
      <c r="G59" s="316">
        <v>25.716666666666669</v>
      </c>
      <c r="H59" s="316">
        <v>25.433333333333337</v>
      </c>
      <c r="I59" s="316">
        <v>26.933333333333337</v>
      </c>
      <c r="J59" s="316">
        <v>27.216666666666669</v>
      </c>
      <c r="K59" s="316">
        <v>27.683333333333337</v>
      </c>
      <c r="L59" s="303">
        <v>26.75</v>
      </c>
      <c r="M59" s="303">
        <v>26</v>
      </c>
      <c r="N59" s="318">
        <v>60480000</v>
      </c>
      <c r="O59" s="319">
        <v>-1.1401250459727841E-2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710.7</v>
      </c>
      <c r="E60" s="315">
        <v>711.26666666666677</v>
      </c>
      <c r="F60" s="316">
        <v>703.43333333333351</v>
      </c>
      <c r="G60" s="316">
        <v>696.16666666666674</v>
      </c>
      <c r="H60" s="316">
        <v>688.33333333333348</v>
      </c>
      <c r="I60" s="316">
        <v>718.53333333333353</v>
      </c>
      <c r="J60" s="316">
        <v>726.36666666666679</v>
      </c>
      <c r="K60" s="316">
        <v>733.63333333333355</v>
      </c>
      <c r="L60" s="303">
        <v>719.1</v>
      </c>
      <c r="M60" s="303">
        <v>704</v>
      </c>
      <c r="N60" s="318">
        <v>4793000</v>
      </c>
      <c r="O60" s="319">
        <v>0.11413296141329614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1249.8</v>
      </c>
      <c r="E61" s="315">
        <v>1236.9333333333334</v>
      </c>
      <c r="F61" s="316">
        <v>1220.8666666666668</v>
      </c>
      <c r="G61" s="316">
        <v>1191.9333333333334</v>
      </c>
      <c r="H61" s="316">
        <v>1175.8666666666668</v>
      </c>
      <c r="I61" s="316">
        <v>1265.8666666666668</v>
      </c>
      <c r="J61" s="316">
        <v>1281.9333333333334</v>
      </c>
      <c r="K61" s="316">
        <v>1310.8666666666668</v>
      </c>
      <c r="L61" s="303">
        <v>1253</v>
      </c>
      <c r="M61" s="303">
        <v>1208</v>
      </c>
      <c r="N61" s="318">
        <v>1669850</v>
      </c>
      <c r="O61" s="319">
        <v>9.8332620778110308E-2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930.9</v>
      </c>
      <c r="E62" s="315">
        <v>932.36666666666667</v>
      </c>
      <c r="F62" s="316">
        <v>920.63333333333333</v>
      </c>
      <c r="G62" s="316">
        <v>910.36666666666667</v>
      </c>
      <c r="H62" s="316">
        <v>898.63333333333333</v>
      </c>
      <c r="I62" s="316">
        <v>942.63333333333333</v>
      </c>
      <c r="J62" s="316">
        <v>954.36666666666667</v>
      </c>
      <c r="K62" s="316">
        <v>964.63333333333333</v>
      </c>
      <c r="L62" s="303">
        <v>944.1</v>
      </c>
      <c r="M62" s="303">
        <v>922.1</v>
      </c>
      <c r="N62" s="318">
        <v>17019250</v>
      </c>
      <c r="O62" s="319">
        <v>3.3502708135574295E-4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824.4</v>
      </c>
      <c r="E63" s="315">
        <v>825.93333333333339</v>
      </c>
      <c r="F63" s="316">
        <v>814.91666666666674</v>
      </c>
      <c r="G63" s="316">
        <v>805.43333333333339</v>
      </c>
      <c r="H63" s="316">
        <v>794.41666666666674</v>
      </c>
      <c r="I63" s="316">
        <v>835.41666666666674</v>
      </c>
      <c r="J63" s="316">
        <v>846.43333333333339</v>
      </c>
      <c r="K63" s="316">
        <v>855.91666666666674</v>
      </c>
      <c r="L63" s="303">
        <v>836.95</v>
      </c>
      <c r="M63" s="303">
        <v>816.45</v>
      </c>
      <c r="N63" s="318">
        <v>4001000</v>
      </c>
      <c r="O63" s="319">
        <v>8.8250126071608669E-3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868.6</v>
      </c>
      <c r="E64" s="315">
        <v>869.2833333333333</v>
      </c>
      <c r="F64" s="316">
        <v>857.66666666666663</v>
      </c>
      <c r="G64" s="316">
        <v>846.73333333333335</v>
      </c>
      <c r="H64" s="316">
        <v>835.11666666666667</v>
      </c>
      <c r="I64" s="316">
        <v>880.21666666666658</v>
      </c>
      <c r="J64" s="316">
        <v>891.83333333333337</v>
      </c>
      <c r="K64" s="316">
        <v>902.76666666666654</v>
      </c>
      <c r="L64" s="303">
        <v>880.9</v>
      </c>
      <c r="M64" s="303">
        <v>858.35</v>
      </c>
      <c r="N64" s="318">
        <v>20301400</v>
      </c>
      <c r="O64" s="319">
        <v>6.3708050614340733E-2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2314.65</v>
      </c>
      <c r="E65" s="315">
        <v>2319.8166666666671</v>
      </c>
      <c r="F65" s="316">
        <v>2295.1833333333343</v>
      </c>
      <c r="G65" s="316">
        <v>2275.7166666666672</v>
      </c>
      <c r="H65" s="316">
        <v>2251.0833333333344</v>
      </c>
      <c r="I65" s="316">
        <v>2339.2833333333342</v>
      </c>
      <c r="J65" s="316">
        <v>2363.9166666666665</v>
      </c>
      <c r="K65" s="316">
        <v>2383.3833333333341</v>
      </c>
      <c r="L65" s="303">
        <v>2344.4499999999998</v>
      </c>
      <c r="M65" s="303">
        <v>2300.35</v>
      </c>
      <c r="N65" s="318">
        <v>23119200</v>
      </c>
      <c r="O65" s="319">
        <v>-1.9217552880087561E-2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1382.45</v>
      </c>
      <c r="E66" s="315">
        <v>1382.7</v>
      </c>
      <c r="F66" s="316">
        <v>1371.9</v>
      </c>
      <c r="G66" s="316">
        <v>1361.3500000000001</v>
      </c>
      <c r="H66" s="316">
        <v>1350.5500000000002</v>
      </c>
      <c r="I66" s="316">
        <v>1393.25</v>
      </c>
      <c r="J66" s="316">
        <v>1404.0499999999997</v>
      </c>
      <c r="K66" s="316">
        <v>1414.6</v>
      </c>
      <c r="L66" s="303">
        <v>1393.5</v>
      </c>
      <c r="M66" s="303">
        <v>1372.15</v>
      </c>
      <c r="N66" s="318">
        <v>31516650</v>
      </c>
      <c r="O66" s="319">
        <v>3.2653943882791803E-2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653.29999999999995</v>
      </c>
      <c r="E67" s="315">
        <v>652.68333333333339</v>
      </c>
      <c r="F67" s="316">
        <v>646.01666666666677</v>
      </c>
      <c r="G67" s="316">
        <v>638.73333333333335</v>
      </c>
      <c r="H67" s="316">
        <v>632.06666666666672</v>
      </c>
      <c r="I67" s="316">
        <v>659.96666666666681</v>
      </c>
      <c r="J67" s="316">
        <v>666.63333333333333</v>
      </c>
      <c r="K67" s="316">
        <v>673.91666666666686</v>
      </c>
      <c r="L67" s="303">
        <v>659.35</v>
      </c>
      <c r="M67" s="303">
        <v>645.4</v>
      </c>
      <c r="N67" s="318">
        <v>17496600</v>
      </c>
      <c r="O67" s="319">
        <v>-3.1244290151653573E-2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3172.1</v>
      </c>
      <c r="E68" s="315">
        <v>3176.4</v>
      </c>
      <c r="F68" s="316">
        <v>3147.8</v>
      </c>
      <c r="G68" s="316">
        <v>3123.5</v>
      </c>
      <c r="H68" s="316">
        <v>3094.9</v>
      </c>
      <c r="I68" s="316">
        <v>3200.7000000000003</v>
      </c>
      <c r="J68" s="316">
        <v>3229.2999999999997</v>
      </c>
      <c r="K68" s="316">
        <v>3253.6000000000004</v>
      </c>
      <c r="L68" s="303">
        <v>3205</v>
      </c>
      <c r="M68" s="303">
        <v>3152.1</v>
      </c>
      <c r="N68" s="318">
        <v>3544200</v>
      </c>
      <c r="O68" s="319">
        <v>-2.7414176339836997E-2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246.95</v>
      </c>
      <c r="E69" s="315">
        <v>248.43333333333331</v>
      </c>
      <c r="F69" s="316">
        <v>243.76666666666662</v>
      </c>
      <c r="G69" s="316">
        <v>240.58333333333331</v>
      </c>
      <c r="H69" s="316">
        <v>235.91666666666663</v>
      </c>
      <c r="I69" s="316">
        <v>251.61666666666662</v>
      </c>
      <c r="J69" s="316">
        <v>256.2833333333333</v>
      </c>
      <c r="K69" s="316">
        <v>259.46666666666658</v>
      </c>
      <c r="L69" s="303">
        <v>253.1</v>
      </c>
      <c r="M69" s="303">
        <v>245.25</v>
      </c>
      <c r="N69" s="318">
        <v>25567800</v>
      </c>
      <c r="O69" s="319">
        <v>-3.3485045513654096E-2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216.45</v>
      </c>
      <c r="E70" s="315">
        <v>216.96666666666667</v>
      </c>
      <c r="F70" s="316">
        <v>213.73333333333335</v>
      </c>
      <c r="G70" s="316">
        <v>211.01666666666668</v>
      </c>
      <c r="H70" s="316">
        <v>207.78333333333336</v>
      </c>
      <c r="I70" s="316">
        <v>219.68333333333334</v>
      </c>
      <c r="J70" s="316">
        <v>222.91666666666663</v>
      </c>
      <c r="K70" s="316">
        <v>225.63333333333333</v>
      </c>
      <c r="L70" s="303">
        <v>220.2</v>
      </c>
      <c r="M70" s="303">
        <v>214.25</v>
      </c>
      <c r="N70" s="318">
        <v>30510000</v>
      </c>
      <c r="O70" s="319">
        <v>1.861867186807341E-3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2264</v>
      </c>
      <c r="E71" s="315">
        <v>2263.5833333333335</v>
      </c>
      <c r="F71" s="316">
        <v>2245.5166666666669</v>
      </c>
      <c r="G71" s="316">
        <v>2227.0333333333333</v>
      </c>
      <c r="H71" s="316">
        <v>2208.9666666666667</v>
      </c>
      <c r="I71" s="316">
        <v>2282.0666666666671</v>
      </c>
      <c r="J71" s="316">
        <v>2300.1333333333337</v>
      </c>
      <c r="K71" s="316">
        <v>2318.6166666666672</v>
      </c>
      <c r="L71" s="303">
        <v>2281.65</v>
      </c>
      <c r="M71" s="303">
        <v>2245.1</v>
      </c>
      <c r="N71" s="318">
        <v>6138000</v>
      </c>
      <c r="O71" s="319">
        <v>-5.7750759878419454E-2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200.25</v>
      </c>
      <c r="E72" s="315">
        <v>201.19999999999996</v>
      </c>
      <c r="F72" s="316">
        <v>195.49999999999991</v>
      </c>
      <c r="G72" s="316">
        <v>190.74999999999994</v>
      </c>
      <c r="H72" s="316">
        <v>185.0499999999999</v>
      </c>
      <c r="I72" s="316">
        <v>205.94999999999993</v>
      </c>
      <c r="J72" s="316">
        <v>211.64999999999998</v>
      </c>
      <c r="K72" s="316">
        <v>216.39999999999995</v>
      </c>
      <c r="L72" s="303">
        <v>206.9</v>
      </c>
      <c r="M72" s="303">
        <v>196.45</v>
      </c>
      <c r="N72" s="318">
        <v>21845700</v>
      </c>
      <c r="O72" s="319">
        <v>-1.1918115535614133E-2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509.75</v>
      </c>
      <c r="E73" s="315">
        <v>510.11666666666662</v>
      </c>
      <c r="F73" s="316">
        <v>506.28333333333319</v>
      </c>
      <c r="G73" s="316">
        <v>502.81666666666655</v>
      </c>
      <c r="H73" s="316">
        <v>498.98333333333312</v>
      </c>
      <c r="I73" s="316">
        <v>513.58333333333326</v>
      </c>
      <c r="J73" s="316">
        <v>517.41666666666663</v>
      </c>
      <c r="K73" s="316">
        <v>520.88333333333333</v>
      </c>
      <c r="L73" s="303">
        <v>513.95000000000005</v>
      </c>
      <c r="M73" s="303">
        <v>506.65</v>
      </c>
      <c r="N73" s="318">
        <v>111894750</v>
      </c>
      <c r="O73" s="319">
        <v>-8.5944406246930556E-4</v>
      </c>
    </row>
    <row r="74" spans="1:15" ht="15">
      <c r="A74" s="276">
        <v>64</v>
      </c>
      <c r="B74" s="408" t="s">
        <v>57</v>
      </c>
      <c r="C74" t="s">
        <v>256</v>
      </c>
      <c r="D74" s="453">
        <v>1471.6</v>
      </c>
      <c r="E74" s="453">
        <v>1466.55</v>
      </c>
      <c r="F74" s="454">
        <v>1452.05</v>
      </c>
      <c r="G74" s="454">
        <v>1432.5</v>
      </c>
      <c r="H74" s="454">
        <v>1418</v>
      </c>
      <c r="I74" s="454">
        <v>1486.1</v>
      </c>
      <c r="J74" s="454">
        <v>1500.6</v>
      </c>
      <c r="K74" s="454">
        <v>1520.1499999999999</v>
      </c>
      <c r="L74" s="455">
        <v>1481.05</v>
      </c>
      <c r="M74" s="455">
        <v>1447</v>
      </c>
      <c r="N74" s="456">
        <v>686800</v>
      </c>
      <c r="O74" s="457">
        <v>-2.7677496991576414E-2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485.25</v>
      </c>
      <c r="E75" s="315">
        <v>482.86666666666662</v>
      </c>
      <c r="F75" s="316">
        <v>477.53333333333325</v>
      </c>
      <c r="G75" s="316">
        <v>469.81666666666661</v>
      </c>
      <c r="H75" s="316">
        <v>464.48333333333323</v>
      </c>
      <c r="I75" s="316">
        <v>490.58333333333326</v>
      </c>
      <c r="J75" s="316">
        <v>495.91666666666663</v>
      </c>
      <c r="K75" s="316">
        <v>503.63333333333327</v>
      </c>
      <c r="L75" s="303">
        <v>488.2</v>
      </c>
      <c r="M75" s="303">
        <v>475.15</v>
      </c>
      <c r="N75" s="318">
        <v>6523500</v>
      </c>
      <c r="O75" s="319">
        <v>4.2175892643182361E-2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9.65</v>
      </c>
      <c r="E76" s="315">
        <v>9.7333333333333343</v>
      </c>
      <c r="F76" s="316">
        <v>9.5166666666666693</v>
      </c>
      <c r="G76" s="316">
        <v>9.3833333333333346</v>
      </c>
      <c r="H76" s="316">
        <v>9.1666666666666696</v>
      </c>
      <c r="I76" s="316">
        <v>9.8666666666666689</v>
      </c>
      <c r="J76" s="316">
        <v>10.083333333333334</v>
      </c>
      <c r="K76" s="316">
        <v>10.216666666666669</v>
      </c>
      <c r="L76" s="303">
        <v>9.9499999999999993</v>
      </c>
      <c r="M76" s="303">
        <v>9.6</v>
      </c>
      <c r="N76" s="318">
        <v>584430000</v>
      </c>
      <c r="O76" s="319">
        <v>1.8419126616247866E-2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37</v>
      </c>
      <c r="E77" s="315">
        <v>36.85</v>
      </c>
      <c r="F77" s="316">
        <v>36.400000000000006</v>
      </c>
      <c r="G77" s="316">
        <v>35.800000000000004</v>
      </c>
      <c r="H77" s="316">
        <v>35.350000000000009</v>
      </c>
      <c r="I77" s="316">
        <v>37.450000000000003</v>
      </c>
      <c r="J77" s="316">
        <v>37.900000000000006</v>
      </c>
      <c r="K77" s="316">
        <v>38.5</v>
      </c>
      <c r="L77" s="303">
        <v>37.299999999999997</v>
      </c>
      <c r="M77" s="303">
        <v>36.25</v>
      </c>
      <c r="N77" s="318">
        <v>140277000</v>
      </c>
      <c r="O77" s="319">
        <v>-1.3890743956190731E-2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489.4</v>
      </c>
      <c r="E78" s="315">
        <v>485.9666666666667</v>
      </c>
      <c r="F78" s="316">
        <v>480.43333333333339</v>
      </c>
      <c r="G78" s="316">
        <v>471.4666666666667</v>
      </c>
      <c r="H78" s="316">
        <v>465.93333333333339</v>
      </c>
      <c r="I78" s="316">
        <v>494.93333333333339</v>
      </c>
      <c r="J78" s="316">
        <v>500.4666666666667</v>
      </c>
      <c r="K78" s="316">
        <v>509.43333333333339</v>
      </c>
      <c r="L78" s="303">
        <v>491.5</v>
      </c>
      <c r="M78" s="303">
        <v>477</v>
      </c>
      <c r="N78" s="318">
        <v>6036250</v>
      </c>
      <c r="O78" s="319">
        <v>-9.0293453724604959E-3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1746.35</v>
      </c>
      <c r="E79" s="315">
        <v>1755.9166666666667</v>
      </c>
      <c r="F79" s="316">
        <v>1723.6333333333334</v>
      </c>
      <c r="G79" s="316">
        <v>1700.9166666666667</v>
      </c>
      <c r="H79" s="316">
        <v>1668.6333333333334</v>
      </c>
      <c r="I79" s="316">
        <v>1778.6333333333334</v>
      </c>
      <c r="J79" s="316">
        <v>1810.9166666666667</v>
      </c>
      <c r="K79" s="316">
        <v>1833.6333333333334</v>
      </c>
      <c r="L79" s="303">
        <v>1788.2</v>
      </c>
      <c r="M79" s="303">
        <v>1733.2</v>
      </c>
      <c r="N79" s="318">
        <v>2855500</v>
      </c>
      <c r="O79" s="319">
        <v>1.2409147314305974E-2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920.25</v>
      </c>
      <c r="E80" s="315">
        <v>923.6</v>
      </c>
      <c r="F80" s="316">
        <v>905.30000000000007</v>
      </c>
      <c r="G80" s="316">
        <v>890.35</v>
      </c>
      <c r="H80" s="316">
        <v>872.05000000000007</v>
      </c>
      <c r="I80" s="316">
        <v>938.55000000000007</v>
      </c>
      <c r="J80" s="316">
        <v>956.85</v>
      </c>
      <c r="K80" s="316">
        <v>971.80000000000007</v>
      </c>
      <c r="L80" s="303">
        <v>941.9</v>
      </c>
      <c r="M80" s="303">
        <v>908.65</v>
      </c>
      <c r="N80" s="318">
        <v>17371400</v>
      </c>
      <c r="O80" s="319">
        <v>-4.9637009196496468E-2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240.3</v>
      </c>
      <c r="E81" s="315">
        <v>241.56666666666669</v>
      </c>
      <c r="F81" s="316">
        <v>235.88333333333338</v>
      </c>
      <c r="G81" s="316">
        <v>231.4666666666667</v>
      </c>
      <c r="H81" s="316">
        <v>225.78333333333339</v>
      </c>
      <c r="I81" s="316">
        <v>245.98333333333338</v>
      </c>
      <c r="J81" s="316">
        <v>251.66666666666671</v>
      </c>
      <c r="K81" s="316">
        <v>256.08333333333337</v>
      </c>
      <c r="L81" s="303">
        <v>247.25</v>
      </c>
      <c r="M81" s="303">
        <v>237.15</v>
      </c>
      <c r="N81" s="318">
        <v>12236000</v>
      </c>
      <c r="O81" s="319">
        <v>-5.9810671256454388E-2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1160.2</v>
      </c>
      <c r="E82" s="315">
        <v>1161.2</v>
      </c>
      <c r="F82" s="316">
        <v>1148.5</v>
      </c>
      <c r="G82" s="316">
        <v>1136.8</v>
      </c>
      <c r="H82" s="316">
        <v>1124.0999999999999</v>
      </c>
      <c r="I82" s="316">
        <v>1172.9000000000001</v>
      </c>
      <c r="J82" s="316">
        <v>1185.6000000000004</v>
      </c>
      <c r="K82" s="316">
        <v>1197.3000000000002</v>
      </c>
      <c r="L82" s="303">
        <v>1173.9000000000001</v>
      </c>
      <c r="M82" s="303">
        <v>1149.5</v>
      </c>
      <c r="N82" s="318">
        <v>38738400</v>
      </c>
      <c r="O82" s="319">
        <v>3.5907967782305941E-2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91.5</v>
      </c>
      <c r="E83" s="315">
        <v>91.40000000000002</v>
      </c>
      <c r="F83" s="316">
        <v>90.250000000000043</v>
      </c>
      <c r="G83" s="316">
        <v>89.000000000000028</v>
      </c>
      <c r="H83" s="316">
        <v>87.850000000000051</v>
      </c>
      <c r="I83" s="316">
        <v>92.650000000000034</v>
      </c>
      <c r="J83" s="316">
        <v>93.800000000000011</v>
      </c>
      <c r="K83" s="316">
        <v>95.050000000000026</v>
      </c>
      <c r="L83" s="303">
        <v>92.55</v>
      </c>
      <c r="M83" s="303">
        <v>90.15</v>
      </c>
      <c r="N83" s="318">
        <v>51572500</v>
      </c>
      <c r="O83" s="319">
        <v>5.5529883383345323E-3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203.35</v>
      </c>
      <c r="E84" s="315">
        <v>203.08333333333334</v>
      </c>
      <c r="F84" s="316">
        <v>200.66666666666669</v>
      </c>
      <c r="G84" s="316">
        <v>197.98333333333335</v>
      </c>
      <c r="H84" s="316">
        <v>195.56666666666669</v>
      </c>
      <c r="I84" s="316">
        <v>205.76666666666668</v>
      </c>
      <c r="J84" s="316">
        <v>208.18333333333337</v>
      </c>
      <c r="K84" s="316">
        <v>210.86666666666667</v>
      </c>
      <c r="L84" s="303">
        <v>205.5</v>
      </c>
      <c r="M84" s="303">
        <v>200.4</v>
      </c>
      <c r="N84" s="318">
        <v>94499200</v>
      </c>
      <c r="O84" s="319">
        <v>1.4148837528761289E-2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261.8</v>
      </c>
      <c r="E85" s="315">
        <v>262.03333333333336</v>
      </c>
      <c r="F85" s="316">
        <v>254.61666666666673</v>
      </c>
      <c r="G85" s="316">
        <v>247.43333333333337</v>
      </c>
      <c r="H85" s="316">
        <v>240.01666666666674</v>
      </c>
      <c r="I85" s="316">
        <v>269.2166666666667</v>
      </c>
      <c r="J85" s="316">
        <v>276.63333333333333</v>
      </c>
      <c r="K85" s="316">
        <v>283.81666666666672</v>
      </c>
      <c r="L85" s="303">
        <v>269.45</v>
      </c>
      <c r="M85" s="303">
        <v>254.85</v>
      </c>
      <c r="N85" s="318">
        <v>26225000</v>
      </c>
      <c r="O85" s="319">
        <v>2.6418786692759294E-2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364.3</v>
      </c>
      <c r="E86" s="315">
        <v>363.86666666666662</v>
      </c>
      <c r="F86" s="316">
        <v>358.73333333333323</v>
      </c>
      <c r="G86" s="316">
        <v>353.16666666666663</v>
      </c>
      <c r="H86" s="316">
        <v>348.03333333333325</v>
      </c>
      <c r="I86" s="316">
        <v>369.43333333333322</v>
      </c>
      <c r="J86" s="316">
        <v>374.56666666666655</v>
      </c>
      <c r="K86" s="316">
        <v>380.13333333333321</v>
      </c>
      <c r="L86" s="303">
        <v>369</v>
      </c>
      <c r="M86" s="303">
        <v>358.3</v>
      </c>
      <c r="N86" s="318">
        <v>36728100</v>
      </c>
      <c r="O86" s="319">
        <v>-2.4200645350542682E-3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2569.9499999999998</v>
      </c>
      <c r="E87" s="315">
        <v>2577.9</v>
      </c>
      <c r="F87" s="316">
        <v>2543.5500000000002</v>
      </c>
      <c r="G87" s="316">
        <v>2517.15</v>
      </c>
      <c r="H87" s="316">
        <v>2482.8000000000002</v>
      </c>
      <c r="I87" s="316">
        <v>2604.3000000000002</v>
      </c>
      <c r="J87" s="316">
        <v>2638.6499999999996</v>
      </c>
      <c r="K87" s="316">
        <v>2665.05</v>
      </c>
      <c r="L87" s="303">
        <v>2612.25</v>
      </c>
      <c r="M87" s="303">
        <v>2551.5</v>
      </c>
      <c r="N87" s="318">
        <v>1668000</v>
      </c>
      <c r="O87" s="319">
        <v>-7.8810408921933077E-3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1834.7</v>
      </c>
      <c r="E88" s="315">
        <v>1831</v>
      </c>
      <c r="F88" s="316">
        <v>1820.7</v>
      </c>
      <c r="G88" s="316">
        <v>1806.7</v>
      </c>
      <c r="H88" s="316">
        <v>1796.4</v>
      </c>
      <c r="I88" s="316">
        <v>1845</v>
      </c>
      <c r="J88" s="316">
        <v>1855.3000000000002</v>
      </c>
      <c r="K88" s="316">
        <v>1869.3</v>
      </c>
      <c r="L88" s="303">
        <v>1841.3</v>
      </c>
      <c r="M88" s="303">
        <v>1817</v>
      </c>
      <c r="N88" s="318">
        <v>25884000</v>
      </c>
      <c r="O88" s="319">
        <v>3.7849408990785842E-3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90.4</v>
      </c>
      <c r="E89" s="315">
        <v>90.300000000000011</v>
      </c>
      <c r="F89" s="316">
        <v>88.40000000000002</v>
      </c>
      <c r="G89" s="316">
        <v>86.4</v>
      </c>
      <c r="H89" s="316">
        <v>84.500000000000014</v>
      </c>
      <c r="I89" s="316">
        <v>92.300000000000026</v>
      </c>
      <c r="J89" s="316">
        <v>94.2</v>
      </c>
      <c r="K89" s="316">
        <v>96.200000000000031</v>
      </c>
      <c r="L89" s="303">
        <v>92.2</v>
      </c>
      <c r="M89" s="303">
        <v>88.3</v>
      </c>
      <c r="N89" s="318">
        <v>29154400</v>
      </c>
      <c r="O89" s="319">
        <v>8.0585021608438778E-2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356.95</v>
      </c>
      <c r="E90" s="315">
        <v>354.89999999999992</v>
      </c>
      <c r="F90" s="316">
        <v>350.39999999999986</v>
      </c>
      <c r="G90" s="316">
        <v>343.84999999999997</v>
      </c>
      <c r="H90" s="316">
        <v>339.34999999999991</v>
      </c>
      <c r="I90" s="316">
        <v>361.44999999999982</v>
      </c>
      <c r="J90" s="316">
        <v>365.94999999999993</v>
      </c>
      <c r="K90" s="316">
        <v>372.49999999999977</v>
      </c>
      <c r="L90" s="303">
        <v>359.4</v>
      </c>
      <c r="M90" s="303">
        <v>348.35</v>
      </c>
      <c r="N90" s="318">
        <v>12138000</v>
      </c>
      <c r="O90" s="319">
        <v>3.939030655934235E-2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1174.05</v>
      </c>
      <c r="E91" s="315">
        <v>1170.75</v>
      </c>
      <c r="F91" s="316">
        <v>1154.5</v>
      </c>
      <c r="G91" s="316">
        <v>1134.95</v>
      </c>
      <c r="H91" s="316">
        <v>1118.7</v>
      </c>
      <c r="I91" s="316">
        <v>1190.3</v>
      </c>
      <c r="J91" s="316">
        <v>1206.55</v>
      </c>
      <c r="K91" s="316">
        <v>1226.0999999999999</v>
      </c>
      <c r="L91" s="303">
        <v>1187</v>
      </c>
      <c r="M91" s="303">
        <v>1151.2</v>
      </c>
      <c r="N91" s="318">
        <v>15464025</v>
      </c>
      <c r="O91" s="319">
        <v>8.1475058755268413E-3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950.35</v>
      </c>
      <c r="E92" s="315">
        <v>956.08333333333337</v>
      </c>
      <c r="F92" s="316">
        <v>935.26666666666677</v>
      </c>
      <c r="G92" s="316">
        <v>920.18333333333339</v>
      </c>
      <c r="H92" s="316">
        <v>899.36666666666679</v>
      </c>
      <c r="I92" s="316">
        <v>971.16666666666674</v>
      </c>
      <c r="J92" s="316">
        <v>991.98333333333335</v>
      </c>
      <c r="K92" s="316">
        <v>1007.0666666666667</v>
      </c>
      <c r="L92" s="303">
        <v>976.9</v>
      </c>
      <c r="M92" s="303">
        <v>941</v>
      </c>
      <c r="N92" s="318">
        <v>9491100</v>
      </c>
      <c r="O92" s="319">
        <v>2.7892847279756973E-2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755.35</v>
      </c>
      <c r="E93" s="315">
        <v>756.31666666666661</v>
      </c>
      <c r="F93" s="316">
        <v>745.28333333333319</v>
      </c>
      <c r="G93" s="316">
        <v>735.21666666666658</v>
      </c>
      <c r="H93" s="316">
        <v>724.18333333333317</v>
      </c>
      <c r="I93" s="316">
        <v>766.38333333333321</v>
      </c>
      <c r="J93" s="316">
        <v>777.41666666666652</v>
      </c>
      <c r="K93" s="316">
        <v>787.48333333333323</v>
      </c>
      <c r="L93" s="303">
        <v>767.35</v>
      </c>
      <c r="M93" s="303">
        <v>746.25</v>
      </c>
      <c r="N93" s="318">
        <v>13792800</v>
      </c>
      <c r="O93" s="319">
        <v>-2.3974638399048939E-2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175.75</v>
      </c>
      <c r="E94" s="315">
        <v>175.71666666666667</v>
      </c>
      <c r="F94" s="316">
        <v>172.03333333333333</v>
      </c>
      <c r="G94" s="316">
        <v>168.31666666666666</v>
      </c>
      <c r="H94" s="316">
        <v>164.63333333333333</v>
      </c>
      <c r="I94" s="316">
        <v>179.43333333333334</v>
      </c>
      <c r="J94" s="316">
        <v>183.11666666666667</v>
      </c>
      <c r="K94" s="316">
        <v>186.83333333333334</v>
      </c>
      <c r="L94" s="303">
        <v>179.4</v>
      </c>
      <c r="M94" s="303">
        <v>172</v>
      </c>
      <c r="N94" s="318">
        <v>20609392</v>
      </c>
      <c r="O94" s="319">
        <v>-2.3102112493797629E-2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176.45</v>
      </c>
      <c r="E95" s="315">
        <v>176.06666666666669</v>
      </c>
      <c r="F95" s="316">
        <v>173.63333333333338</v>
      </c>
      <c r="G95" s="316">
        <v>170.81666666666669</v>
      </c>
      <c r="H95" s="316">
        <v>168.38333333333338</v>
      </c>
      <c r="I95" s="316">
        <v>178.88333333333338</v>
      </c>
      <c r="J95" s="316">
        <v>181.31666666666672</v>
      </c>
      <c r="K95" s="316">
        <v>184.13333333333338</v>
      </c>
      <c r="L95" s="303">
        <v>178.5</v>
      </c>
      <c r="M95" s="303">
        <v>173.25</v>
      </c>
      <c r="N95" s="318">
        <v>18048000</v>
      </c>
      <c r="O95" s="319">
        <v>-1.6350555918901243E-2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396</v>
      </c>
      <c r="E96" s="315">
        <v>398.2833333333333</v>
      </c>
      <c r="F96" s="316">
        <v>390.26666666666659</v>
      </c>
      <c r="G96" s="316">
        <v>384.5333333333333</v>
      </c>
      <c r="H96" s="316">
        <v>376.51666666666659</v>
      </c>
      <c r="I96" s="316">
        <v>404.01666666666659</v>
      </c>
      <c r="J96" s="316">
        <v>412.03333333333325</v>
      </c>
      <c r="K96" s="316">
        <v>417.76666666666659</v>
      </c>
      <c r="L96" s="303">
        <v>406.3</v>
      </c>
      <c r="M96" s="303">
        <v>392.55</v>
      </c>
      <c r="N96" s="318">
        <v>9834000</v>
      </c>
      <c r="O96" s="319">
        <v>-2.0322773460848775E-2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7778.3</v>
      </c>
      <c r="E97" s="315">
        <v>7843.333333333333</v>
      </c>
      <c r="F97" s="316">
        <v>7655.9666666666662</v>
      </c>
      <c r="G97" s="316">
        <v>7533.6333333333332</v>
      </c>
      <c r="H97" s="316">
        <v>7346.2666666666664</v>
      </c>
      <c r="I97" s="316">
        <v>7965.6666666666661</v>
      </c>
      <c r="J97" s="316">
        <v>8153.0333333333328</v>
      </c>
      <c r="K97" s="316">
        <v>8275.366666666665</v>
      </c>
      <c r="L97" s="303">
        <v>8030.7</v>
      </c>
      <c r="M97" s="303">
        <v>7721</v>
      </c>
      <c r="N97" s="318">
        <v>2733100</v>
      </c>
      <c r="O97" s="319">
        <v>-1.250135491563392E-2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587.35</v>
      </c>
      <c r="E98" s="315">
        <v>593.05000000000007</v>
      </c>
      <c r="F98" s="316">
        <v>579.30000000000018</v>
      </c>
      <c r="G98" s="316">
        <v>571.25000000000011</v>
      </c>
      <c r="H98" s="316">
        <v>557.50000000000023</v>
      </c>
      <c r="I98" s="316">
        <v>601.10000000000014</v>
      </c>
      <c r="J98" s="316">
        <v>614.84999999999991</v>
      </c>
      <c r="K98" s="316">
        <v>622.90000000000009</v>
      </c>
      <c r="L98" s="303">
        <v>606.79999999999995</v>
      </c>
      <c r="M98" s="303">
        <v>585</v>
      </c>
      <c r="N98" s="318">
        <v>11898750</v>
      </c>
      <c r="O98" s="319">
        <v>7.3773265651438241E-2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639.4</v>
      </c>
      <c r="E99" s="315">
        <v>641.46666666666658</v>
      </c>
      <c r="F99" s="316">
        <v>628.98333333333312</v>
      </c>
      <c r="G99" s="316">
        <v>618.56666666666649</v>
      </c>
      <c r="H99" s="316">
        <v>606.08333333333303</v>
      </c>
      <c r="I99" s="316">
        <v>651.88333333333321</v>
      </c>
      <c r="J99" s="316">
        <v>664.36666666666656</v>
      </c>
      <c r="K99" s="316">
        <v>674.7833333333333</v>
      </c>
      <c r="L99" s="303">
        <v>653.95000000000005</v>
      </c>
      <c r="M99" s="303">
        <v>631.04999999999995</v>
      </c>
      <c r="N99" s="318">
        <v>5335200</v>
      </c>
      <c r="O99" s="319">
        <v>-3.7523452157598502E-2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1044.45</v>
      </c>
      <c r="E100" s="315">
        <v>1039.3999999999999</v>
      </c>
      <c r="F100" s="316">
        <v>1030.0499999999997</v>
      </c>
      <c r="G100" s="316">
        <v>1015.6499999999999</v>
      </c>
      <c r="H100" s="316">
        <v>1006.2999999999997</v>
      </c>
      <c r="I100" s="316">
        <v>1053.7999999999997</v>
      </c>
      <c r="J100" s="316">
        <v>1063.1499999999996</v>
      </c>
      <c r="K100" s="316">
        <v>1077.5499999999997</v>
      </c>
      <c r="L100" s="303">
        <v>1048.75</v>
      </c>
      <c r="M100" s="303">
        <v>1025</v>
      </c>
      <c r="N100" s="318">
        <v>1336800</v>
      </c>
      <c r="O100" s="319">
        <v>5.5924170616113746E-2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1460.1</v>
      </c>
      <c r="E101" s="315">
        <v>1458.1166666666668</v>
      </c>
      <c r="F101" s="316">
        <v>1437.9833333333336</v>
      </c>
      <c r="G101" s="316">
        <v>1415.8666666666668</v>
      </c>
      <c r="H101" s="316">
        <v>1395.7333333333336</v>
      </c>
      <c r="I101" s="316">
        <v>1480.2333333333336</v>
      </c>
      <c r="J101" s="316">
        <v>1500.3666666666668</v>
      </c>
      <c r="K101" s="316">
        <v>1522.4833333333336</v>
      </c>
      <c r="L101" s="303">
        <v>1478.25</v>
      </c>
      <c r="M101" s="303">
        <v>1436</v>
      </c>
      <c r="N101" s="318">
        <v>1520800</v>
      </c>
      <c r="O101" s="319">
        <v>8.6285714285714285E-2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158.9</v>
      </c>
      <c r="E102" s="315">
        <v>158.46666666666667</v>
      </c>
      <c r="F102" s="316">
        <v>155.93333333333334</v>
      </c>
      <c r="G102" s="316">
        <v>152.96666666666667</v>
      </c>
      <c r="H102" s="316">
        <v>150.43333333333334</v>
      </c>
      <c r="I102" s="316">
        <v>161.43333333333334</v>
      </c>
      <c r="J102" s="316">
        <v>163.9666666666667</v>
      </c>
      <c r="K102" s="316">
        <v>166.93333333333334</v>
      </c>
      <c r="L102" s="303">
        <v>161</v>
      </c>
      <c r="M102" s="303">
        <v>155.5</v>
      </c>
      <c r="N102" s="318">
        <v>25508000</v>
      </c>
      <c r="O102" s="319">
        <v>-6.2721570766293977E-3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79532.649999999994</v>
      </c>
      <c r="E103" s="315">
        <v>79616.816666666666</v>
      </c>
      <c r="F103" s="316">
        <v>78936.583333333328</v>
      </c>
      <c r="G103" s="316">
        <v>78340.516666666663</v>
      </c>
      <c r="H103" s="316">
        <v>77660.283333333326</v>
      </c>
      <c r="I103" s="316">
        <v>80212.883333333331</v>
      </c>
      <c r="J103" s="316">
        <v>80893.116666666669</v>
      </c>
      <c r="K103" s="316">
        <v>81489.183333333334</v>
      </c>
      <c r="L103" s="303">
        <v>80297.05</v>
      </c>
      <c r="M103" s="303">
        <v>79020.75</v>
      </c>
      <c r="N103" s="318">
        <v>60410</v>
      </c>
      <c r="O103" s="319">
        <v>1.1723329425556858E-2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1201.25</v>
      </c>
      <c r="E104" s="315">
        <v>1196.6166666666668</v>
      </c>
      <c r="F104" s="316">
        <v>1181.6833333333336</v>
      </c>
      <c r="G104" s="316">
        <v>1162.1166666666668</v>
      </c>
      <c r="H104" s="316">
        <v>1147.1833333333336</v>
      </c>
      <c r="I104" s="316">
        <v>1216.1833333333336</v>
      </c>
      <c r="J104" s="316">
        <v>1231.116666666667</v>
      </c>
      <c r="K104" s="316">
        <v>1250.6833333333336</v>
      </c>
      <c r="L104" s="303">
        <v>1211.55</v>
      </c>
      <c r="M104" s="303">
        <v>1177.05</v>
      </c>
      <c r="N104" s="318">
        <v>4918500</v>
      </c>
      <c r="O104" s="319">
        <v>-1.1456135061802835E-2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42.6</v>
      </c>
      <c r="E105" s="315">
        <v>42.716666666666669</v>
      </c>
      <c r="F105" s="316">
        <v>41.483333333333334</v>
      </c>
      <c r="G105" s="316">
        <v>40.366666666666667</v>
      </c>
      <c r="H105" s="316">
        <v>39.133333333333333</v>
      </c>
      <c r="I105" s="316">
        <v>43.833333333333336</v>
      </c>
      <c r="J105" s="316">
        <v>45.06666666666667</v>
      </c>
      <c r="K105" s="316">
        <v>46.183333333333337</v>
      </c>
      <c r="L105" s="303">
        <v>43.95</v>
      </c>
      <c r="M105" s="303">
        <v>41.6</v>
      </c>
      <c r="N105" s="318">
        <v>46852000</v>
      </c>
      <c r="O105" s="319">
        <v>-2.2695035460992909E-2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4289.6000000000004</v>
      </c>
      <c r="E106" s="315">
        <v>4301.6166666666668</v>
      </c>
      <c r="F106" s="316">
        <v>4248.0833333333339</v>
      </c>
      <c r="G106" s="316">
        <v>4206.5666666666675</v>
      </c>
      <c r="H106" s="316">
        <v>4153.0333333333347</v>
      </c>
      <c r="I106" s="316">
        <v>4343.1333333333332</v>
      </c>
      <c r="J106" s="316">
        <v>4396.6666666666661</v>
      </c>
      <c r="K106" s="316">
        <v>4438.1833333333325</v>
      </c>
      <c r="L106" s="303">
        <v>4355.1499999999996</v>
      </c>
      <c r="M106" s="303">
        <v>4260.1000000000004</v>
      </c>
      <c r="N106" s="318">
        <v>834500</v>
      </c>
      <c r="O106" s="319">
        <v>1.5001500150015E-3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17600.5</v>
      </c>
      <c r="E107" s="315">
        <v>17615.416666666668</v>
      </c>
      <c r="F107" s="316">
        <v>17446.583333333336</v>
      </c>
      <c r="G107" s="316">
        <v>17292.666666666668</v>
      </c>
      <c r="H107" s="316">
        <v>17123.833333333336</v>
      </c>
      <c r="I107" s="316">
        <v>17769.333333333336</v>
      </c>
      <c r="J107" s="316">
        <v>17938.166666666672</v>
      </c>
      <c r="K107" s="316">
        <v>18092.083333333336</v>
      </c>
      <c r="L107" s="303">
        <v>17784.25</v>
      </c>
      <c r="M107" s="303">
        <v>17461.5</v>
      </c>
      <c r="N107" s="318">
        <v>327400</v>
      </c>
      <c r="O107" s="319">
        <v>2.8589381087024818E-2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108.45</v>
      </c>
      <c r="E108" s="315">
        <v>108.53333333333335</v>
      </c>
      <c r="F108" s="316">
        <v>106.61666666666669</v>
      </c>
      <c r="G108" s="316">
        <v>104.78333333333335</v>
      </c>
      <c r="H108" s="316">
        <v>102.86666666666669</v>
      </c>
      <c r="I108" s="316">
        <v>110.36666666666669</v>
      </c>
      <c r="J108" s="316">
        <v>112.28333333333335</v>
      </c>
      <c r="K108" s="316">
        <v>114.11666666666669</v>
      </c>
      <c r="L108" s="303">
        <v>110.45</v>
      </c>
      <c r="M108" s="303">
        <v>106.7</v>
      </c>
      <c r="N108" s="318">
        <v>32052800</v>
      </c>
      <c r="O108" s="319">
        <v>3.8419795962665509E-2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98.65</v>
      </c>
      <c r="E109" s="315">
        <v>99.63333333333334</v>
      </c>
      <c r="F109" s="316">
        <v>97.316666666666677</v>
      </c>
      <c r="G109" s="316">
        <v>95.983333333333334</v>
      </c>
      <c r="H109" s="316">
        <v>93.666666666666671</v>
      </c>
      <c r="I109" s="316">
        <v>100.96666666666668</v>
      </c>
      <c r="J109" s="316">
        <v>103.28333333333335</v>
      </c>
      <c r="K109" s="316">
        <v>104.61666666666669</v>
      </c>
      <c r="L109" s="303">
        <v>101.95</v>
      </c>
      <c r="M109" s="303">
        <v>98.3</v>
      </c>
      <c r="N109" s="318">
        <v>60209100</v>
      </c>
      <c r="O109" s="319">
        <v>4.7708787938901015E-2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90.95</v>
      </c>
      <c r="E110" s="315">
        <v>91.3</v>
      </c>
      <c r="F110" s="316">
        <v>89.3</v>
      </c>
      <c r="G110" s="316">
        <v>87.65</v>
      </c>
      <c r="H110" s="316">
        <v>85.65</v>
      </c>
      <c r="I110" s="316">
        <v>92.949999999999989</v>
      </c>
      <c r="J110" s="316">
        <v>94.949999999999989</v>
      </c>
      <c r="K110" s="316">
        <v>96.59999999999998</v>
      </c>
      <c r="L110" s="303">
        <v>93.3</v>
      </c>
      <c r="M110" s="303">
        <v>89.65</v>
      </c>
      <c r="N110" s="318">
        <v>40378800</v>
      </c>
      <c r="O110" s="319">
        <v>5.0691244239631339E-2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24331.95</v>
      </c>
      <c r="E111" s="315">
        <v>24258.983333333334</v>
      </c>
      <c r="F111" s="316">
        <v>24127.966666666667</v>
      </c>
      <c r="G111" s="316">
        <v>23923.983333333334</v>
      </c>
      <c r="H111" s="316">
        <v>23792.966666666667</v>
      </c>
      <c r="I111" s="316">
        <v>24462.966666666667</v>
      </c>
      <c r="J111" s="316">
        <v>24593.983333333337</v>
      </c>
      <c r="K111" s="316">
        <v>24797.966666666667</v>
      </c>
      <c r="L111" s="303">
        <v>24390</v>
      </c>
      <c r="M111" s="303">
        <v>24055</v>
      </c>
      <c r="N111" s="318">
        <v>73020</v>
      </c>
      <c r="O111" s="319">
        <v>-1.0971149939049168E-2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1490.6</v>
      </c>
      <c r="E112" s="315">
        <v>1493.8833333333332</v>
      </c>
      <c r="F112" s="316">
        <v>1459.7666666666664</v>
      </c>
      <c r="G112" s="316">
        <v>1428.9333333333332</v>
      </c>
      <c r="H112" s="316">
        <v>1394.8166666666664</v>
      </c>
      <c r="I112" s="316">
        <v>1524.7166666666665</v>
      </c>
      <c r="J112" s="316">
        <v>1558.8333333333333</v>
      </c>
      <c r="K112" s="316">
        <v>1589.6666666666665</v>
      </c>
      <c r="L112" s="303">
        <v>1528</v>
      </c>
      <c r="M112" s="303">
        <v>1463.05</v>
      </c>
      <c r="N112" s="318">
        <v>3445200</v>
      </c>
      <c r="O112" s="319">
        <v>2.3362195719653651E-2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262.8</v>
      </c>
      <c r="E113" s="315">
        <v>265.06666666666666</v>
      </c>
      <c r="F113" s="316">
        <v>257.58333333333331</v>
      </c>
      <c r="G113" s="316">
        <v>252.36666666666667</v>
      </c>
      <c r="H113" s="316">
        <v>244.88333333333333</v>
      </c>
      <c r="I113" s="316">
        <v>270.2833333333333</v>
      </c>
      <c r="J113" s="316">
        <v>277.76666666666665</v>
      </c>
      <c r="K113" s="316">
        <v>282.98333333333329</v>
      </c>
      <c r="L113" s="303">
        <v>272.55</v>
      </c>
      <c r="M113" s="303">
        <v>259.85000000000002</v>
      </c>
      <c r="N113" s="318">
        <v>12432000</v>
      </c>
      <c r="O113" s="319">
        <v>2.4727992087042534E-2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116.6</v>
      </c>
      <c r="E114" s="315">
        <v>117.14999999999999</v>
      </c>
      <c r="F114" s="316">
        <v>114.74999999999999</v>
      </c>
      <c r="G114" s="316">
        <v>112.89999999999999</v>
      </c>
      <c r="H114" s="316">
        <v>110.49999999999999</v>
      </c>
      <c r="I114" s="316">
        <v>118.99999999999999</v>
      </c>
      <c r="J114" s="316">
        <v>121.39999999999999</v>
      </c>
      <c r="K114" s="316">
        <v>123.24999999999999</v>
      </c>
      <c r="L114" s="303">
        <v>119.55</v>
      </c>
      <c r="M114" s="303">
        <v>115.3</v>
      </c>
      <c r="N114" s="318">
        <v>27025800</v>
      </c>
      <c r="O114" s="319">
        <v>1.8386577798207308E-3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1620.05</v>
      </c>
      <c r="E115" s="315">
        <v>1623.6499999999999</v>
      </c>
      <c r="F115" s="316">
        <v>1604.3999999999996</v>
      </c>
      <c r="G115" s="316">
        <v>1588.7499999999998</v>
      </c>
      <c r="H115" s="316">
        <v>1569.4999999999995</v>
      </c>
      <c r="I115" s="316">
        <v>1639.2999999999997</v>
      </c>
      <c r="J115" s="316">
        <v>1658.5500000000002</v>
      </c>
      <c r="K115" s="316">
        <v>1674.1999999999998</v>
      </c>
      <c r="L115" s="303">
        <v>1642.9</v>
      </c>
      <c r="M115" s="303">
        <v>1608</v>
      </c>
      <c r="N115" s="318">
        <v>3081500</v>
      </c>
      <c r="O115" s="319">
        <v>8.8394172532329351E-3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40.65</v>
      </c>
      <c r="E116" s="315">
        <v>39.333333333333336</v>
      </c>
      <c r="F116" s="316">
        <v>37.31666666666667</v>
      </c>
      <c r="G116" s="316">
        <v>33.983333333333334</v>
      </c>
      <c r="H116" s="316">
        <v>31.966666666666669</v>
      </c>
      <c r="I116" s="316">
        <v>42.666666666666671</v>
      </c>
      <c r="J116" s="316">
        <v>44.683333333333337</v>
      </c>
      <c r="K116" s="316">
        <v>48.016666666666673</v>
      </c>
      <c r="L116" s="303">
        <v>41.35</v>
      </c>
      <c r="M116" s="303">
        <v>36</v>
      </c>
      <c r="N116" s="318">
        <v>101020000</v>
      </c>
      <c r="O116" s="319">
        <v>0.28914524897271637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189.3</v>
      </c>
      <c r="E117" s="315">
        <v>190.06666666666669</v>
      </c>
      <c r="F117" s="316">
        <v>188.03333333333339</v>
      </c>
      <c r="G117" s="316">
        <v>186.76666666666671</v>
      </c>
      <c r="H117" s="316">
        <v>184.73333333333341</v>
      </c>
      <c r="I117" s="316">
        <v>191.33333333333337</v>
      </c>
      <c r="J117" s="316">
        <v>193.36666666666667</v>
      </c>
      <c r="K117" s="316">
        <v>194.63333333333335</v>
      </c>
      <c r="L117" s="303">
        <v>192.1</v>
      </c>
      <c r="M117" s="303">
        <v>188.8</v>
      </c>
      <c r="N117" s="318">
        <v>18268000</v>
      </c>
      <c r="O117" s="319">
        <v>-1.6580534022394487E-2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1390.25</v>
      </c>
      <c r="E118" s="315">
        <v>1377.8666666666668</v>
      </c>
      <c r="F118" s="316">
        <v>1346.7333333333336</v>
      </c>
      <c r="G118" s="316">
        <v>1303.2166666666667</v>
      </c>
      <c r="H118" s="316">
        <v>1272.0833333333335</v>
      </c>
      <c r="I118" s="316">
        <v>1421.3833333333337</v>
      </c>
      <c r="J118" s="316">
        <v>1452.5166666666669</v>
      </c>
      <c r="K118" s="316">
        <v>1496.0333333333338</v>
      </c>
      <c r="L118" s="303">
        <v>1409</v>
      </c>
      <c r="M118" s="303">
        <v>1334.35</v>
      </c>
      <c r="N118" s="318">
        <v>1379730</v>
      </c>
      <c r="O118" s="319">
        <v>-2.1927293710328911E-2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892.05</v>
      </c>
      <c r="E119" s="315">
        <v>893.51666666666677</v>
      </c>
      <c r="F119" s="316">
        <v>881.03333333333353</v>
      </c>
      <c r="G119" s="316">
        <v>870.01666666666677</v>
      </c>
      <c r="H119" s="316">
        <v>857.53333333333353</v>
      </c>
      <c r="I119" s="316">
        <v>904.53333333333353</v>
      </c>
      <c r="J119" s="316">
        <v>917.01666666666688</v>
      </c>
      <c r="K119" s="316">
        <v>928.03333333333353</v>
      </c>
      <c r="L119" s="303">
        <v>906</v>
      </c>
      <c r="M119" s="303">
        <v>882.5</v>
      </c>
      <c r="N119" s="318">
        <v>1241000</v>
      </c>
      <c r="O119" s="319">
        <v>-1.0169491525423728E-2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237.4</v>
      </c>
      <c r="E120" s="315">
        <v>238.21666666666667</v>
      </c>
      <c r="F120" s="316">
        <v>232.03333333333333</v>
      </c>
      <c r="G120" s="316">
        <v>226.66666666666666</v>
      </c>
      <c r="H120" s="316">
        <v>220.48333333333332</v>
      </c>
      <c r="I120" s="316">
        <v>243.58333333333334</v>
      </c>
      <c r="J120" s="316">
        <v>249.76666666666668</v>
      </c>
      <c r="K120" s="316">
        <v>255.13333333333335</v>
      </c>
      <c r="L120" s="303">
        <v>244.4</v>
      </c>
      <c r="M120" s="303">
        <v>232.85</v>
      </c>
      <c r="N120" s="318">
        <v>16894900</v>
      </c>
      <c r="O120" s="319">
        <v>-7.4850233821419573E-2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128.75</v>
      </c>
      <c r="E121" s="315">
        <v>129.28333333333333</v>
      </c>
      <c r="F121" s="316">
        <v>126.61666666666667</v>
      </c>
      <c r="G121" s="316">
        <v>124.48333333333335</v>
      </c>
      <c r="H121" s="316">
        <v>121.81666666666669</v>
      </c>
      <c r="I121" s="316">
        <v>131.41666666666666</v>
      </c>
      <c r="J121" s="316">
        <v>134.08333333333334</v>
      </c>
      <c r="K121" s="316">
        <v>136.21666666666664</v>
      </c>
      <c r="L121" s="303">
        <v>131.94999999999999</v>
      </c>
      <c r="M121" s="303">
        <v>127.15</v>
      </c>
      <c r="N121" s="318">
        <v>19956000</v>
      </c>
      <c r="O121" s="319">
        <v>-2.4061032863849766E-2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2005.05</v>
      </c>
      <c r="E122" s="315">
        <v>1995.6000000000001</v>
      </c>
      <c r="F122" s="316">
        <v>1966.9500000000003</v>
      </c>
      <c r="G122" s="316">
        <v>1928.8500000000001</v>
      </c>
      <c r="H122" s="316">
        <v>1900.2000000000003</v>
      </c>
      <c r="I122" s="316">
        <v>2033.7000000000003</v>
      </c>
      <c r="J122" s="316">
        <v>2062.3500000000004</v>
      </c>
      <c r="K122" s="316">
        <v>2100.4500000000003</v>
      </c>
      <c r="L122" s="303">
        <v>2024.25</v>
      </c>
      <c r="M122" s="303">
        <v>1957.5</v>
      </c>
      <c r="N122" s="318">
        <v>37482560</v>
      </c>
      <c r="O122" s="319">
        <v>4.4643619838679358E-2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56.1</v>
      </c>
      <c r="E123" s="315">
        <v>55.516666666666673</v>
      </c>
      <c r="F123" s="316">
        <v>53.933333333333344</v>
      </c>
      <c r="G123" s="316">
        <v>51.766666666666673</v>
      </c>
      <c r="H123" s="316">
        <v>50.183333333333344</v>
      </c>
      <c r="I123" s="316">
        <v>57.683333333333344</v>
      </c>
      <c r="J123" s="316">
        <v>59.266666666666673</v>
      </c>
      <c r="K123" s="316">
        <v>61.433333333333344</v>
      </c>
      <c r="L123" s="303">
        <v>57.1</v>
      </c>
      <c r="M123" s="303">
        <v>53.35</v>
      </c>
      <c r="N123" s="318">
        <v>81510000</v>
      </c>
      <c r="O123" s="319">
        <v>6.3724274733449049E-2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858.6</v>
      </c>
      <c r="E124" s="315">
        <v>857.35</v>
      </c>
      <c r="F124" s="316">
        <v>853.65000000000009</v>
      </c>
      <c r="G124" s="316">
        <v>848.7</v>
      </c>
      <c r="H124" s="316">
        <v>845.00000000000011</v>
      </c>
      <c r="I124" s="316">
        <v>862.30000000000007</v>
      </c>
      <c r="J124" s="316">
        <v>866.00000000000011</v>
      </c>
      <c r="K124" s="316">
        <v>870.95</v>
      </c>
      <c r="L124" s="303">
        <v>861.05</v>
      </c>
      <c r="M124" s="303">
        <v>852.4</v>
      </c>
      <c r="N124" s="318">
        <v>6867000</v>
      </c>
      <c r="O124" s="319">
        <v>2.4275646045418951E-2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272.39999999999998</v>
      </c>
      <c r="E125" s="315">
        <v>270.74999999999994</v>
      </c>
      <c r="F125" s="316">
        <v>267.2999999999999</v>
      </c>
      <c r="G125" s="316">
        <v>262.19999999999993</v>
      </c>
      <c r="H125" s="316">
        <v>258.74999999999989</v>
      </c>
      <c r="I125" s="316">
        <v>275.84999999999991</v>
      </c>
      <c r="J125" s="316">
        <v>279.29999999999995</v>
      </c>
      <c r="K125" s="316">
        <v>284.39999999999992</v>
      </c>
      <c r="L125" s="303">
        <v>274.2</v>
      </c>
      <c r="M125" s="303">
        <v>265.64999999999998</v>
      </c>
      <c r="N125" s="318">
        <v>81675000</v>
      </c>
      <c r="O125" s="319">
        <v>-2.0190023752969122E-2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24915.15</v>
      </c>
      <c r="E126" s="315">
        <v>25063.766666666666</v>
      </c>
      <c r="F126" s="316">
        <v>24727.533333333333</v>
      </c>
      <c r="G126" s="316">
        <v>24539.916666666668</v>
      </c>
      <c r="H126" s="316">
        <v>24203.683333333334</v>
      </c>
      <c r="I126" s="316">
        <v>25251.383333333331</v>
      </c>
      <c r="J126" s="316">
        <v>25587.616666666661</v>
      </c>
      <c r="K126" s="316">
        <v>25775.23333333333</v>
      </c>
      <c r="L126" s="303">
        <v>25400</v>
      </c>
      <c r="M126" s="303">
        <v>24876.15</v>
      </c>
      <c r="N126" s="318">
        <v>147550</v>
      </c>
      <c r="O126" s="319">
        <v>-7.3999327278842916E-3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1546.85</v>
      </c>
      <c r="E127" s="315">
        <v>1543.4166666666667</v>
      </c>
      <c r="F127" s="316">
        <v>1531.3333333333335</v>
      </c>
      <c r="G127" s="316">
        <v>1515.8166666666668</v>
      </c>
      <c r="H127" s="316">
        <v>1503.7333333333336</v>
      </c>
      <c r="I127" s="316">
        <v>1558.9333333333334</v>
      </c>
      <c r="J127" s="316">
        <v>1571.0166666666669</v>
      </c>
      <c r="K127" s="316">
        <v>1586.5333333333333</v>
      </c>
      <c r="L127" s="303">
        <v>1555.5</v>
      </c>
      <c r="M127" s="303">
        <v>1527.9</v>
      </c>
      <c r="N127" s="318">
        <v>1432750</v>
      </c>
      <c r="O127" s="319">
        <v>-1.0258358662613981E-2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5363.05</v>
      </c>
      <c r="E128" s="315">
        <v>5382</v>
      </c>
      <c r="F128" s="316">
        <v>5324.05</v>
      </c>
      <c r="G128" s="316">
        <v>5285.05</v>
      </c>
      <c r="H128" s="316">
        <v>5227.1000000000004</v>
      </c>
      <c r="I128" s="316">
        <v>5421</v>
      </c>
      <c r="J128" s="316">
        <v>5478.9500000000007</v>
      </c>
      <c r="K128" s="316">
        <v>5517.95</v>
      </c>
      <c r="L128" s="303">
        <v>5439.95</v>
      </c>
      <c r="M128" s="303">
        <v>5343</v>
      </c>
      <c r="N128" s="318">
        <v>394875</v>
      </c>
      <c r="O128" s="319">
        <v>-2.5901942645698426E-2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1070.9000000000001</v>
      </c>
      <c r="E129" s="315">
        <v>1069.1333333333334</v>
      </c>
      <c r="F129" s="316">
        <v>1053.2666666666669</v>
      </c>
      <c r="G129" s="316">
        <v>1035.6333333333334</v>
      </c>
      <c r="H129" s="316">
        <v>1019.7666666666669</v>
      </c>
      <c r="I129" s="316">
        <v>1086.7666666666669</v>
      </c>
      <c r="J129" s="316">
        <v>1102.6333333333332</v>
      </c>
      <c r="K129" s="316">
        <v>1120.2666666666669</v>
      </c>
      <c r="L129" s="303">
        <v>1085</v>
      </c>
      <c r="M129" s="303">
        <v>1051.5</v>
      </c>
      <c r="N129" s="318">
        <v>4724875</v>
      </c>
      <c r="O129" s="319">
        <v>5.9644089957101134E-3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570.15</v>
      </c>
      <c r="E130" s="315">
        <v>573.09999999999991</v>
      </c>
      <c r="F130" s="316">
        <v>563.64999999999986</v>
      </c>
      <c r="G130" s="316">
        <v>557.15</v>
      </c>
      <c r="H130" s="316">
        <v>547.69999999999993</v>
      </c>
      <c r="I130" s="316">
        <v>579.5999999999998</v>
      </c>
      <c r="J130" s="316">
        <v>589.04999999999984</v>
      </c>
      <c r="K130" s="316">
        <v>595.54999999999973</v>
      </c>
      <c r="L130" s="303">
        <v>582.54999999999995</v>
      </c>
      <c r="M130" s="303">
        <v>566.6</v>
      </c>
      <c r="N130" s="318">
        <v>36071000</v>
      </c>
      <c r="O130" s="319">
        <v>-2.2126916654015484E-2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460.45</v>
      </c>
      <c r="E131" s="315">
        <v>464.5</v>
      </c>
      <c r="F131" s="316">
        <v>449.4</v>
      </c>
      <c r="G131" s="316">
        <v>438.34999999999997</v>
      </c>
      <c r="H131" s="316">
        <v>423.24999999999994</v>
      </c>
      <c r="I131" s="316">
        <v>475.55</v>
      </c>
      <c r="J131" s="316">
        <v>490.65000000000003</v>
      </c>
      <c r="K131" s="316">
        <v>501.70000000000005</v>
      </c>
      <c r="L131" s="303">
        <v>479.6</v>
      </c>
      <c r="M131" s="303">
        <v>453.45</v>
      </c>
      <c r="N131" s="318">
        <v>11374500</v>
      </c>
      <c r="O131" s="319">
        <v>7.9123381243774021E-2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511.8</v>
      </c>
      <c r="E132" s="315">
        <v>510.58333333333331</v>
      </c>
      <c r="F132" s="316">
        <v>502.06666666666661</v>
      </c>
      <c r="G132" s="316">
        <v>492.33333333333331</v>
      </c>
      <c r="H132" s="316">
        <v>483.81666666666661</v>
      </c>
      <c r="I132" s="316">
        <v>520.31666666666661</v>
      </c>
      <c r="J132" s="316">
        <v>528.83333333333337</v>
      </c>
      <c r="K132" s="316">
        <v>538.56666666666661</v>
      </c>
      <c r="L132" s="303">
        <v>519.1</v>
      </c>
      <c r="M132" s="303">
        <v>500.85</v>
      </c>
      <c r="N132" s="318">
        <v>7324000</v>
      </c>
      <c r="O132" s="319">
        <v>-4.0104849279161206E-2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565.70000000000005</v>
      </c>
      <c r="E133" s="315">
        <v>566.06666666666672</v>
      </c>
      <c r="F133" s="316">
        <v>559.63333333333344</v>
      </c>
      <c r="G133" s="316">
        <v>553.56666666666672</v>
      </c>
      <c r="H133" s="316">
        <v>547.13333333333344</v>
      </c>
      <c r="I133" s="316">
        <v>572.13333333333344</v>
      </c>
      <c r="J133" s="316">
        <v>578.56666666666661</v>
      </c>
      <c r="K133" s="316">
        <v>584.63333333333344</v>
      </c>
      <c r="L133" s="303">
        <v>572.5</v>
      </c>
      <c r="M133" s="303">
        <v>560</v>
      </c>
      <c r="N133" s="318">
        <v>13019400</v>
      </c>
      <c r="O133" s="319">
        <v>-1.449575481466142E-3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182.6</v>
      </c>
      <c r="E134" s="315">
        <v>182.75</v>
      </c>
      <c r="F134" s="316">
        <v>179.05</v>
      </c>
      <c r="G134" s="316">
        <v>175.5</v>
      </c>
      <c r="H134" s="316">
        <v>171.8</v>
      </c>
      <c r="I134" s="316">
        <v>186.3</v>
      </c>
      <c r="J134" s="316">
        <v>190</v>
      </c>
      <c r="K134" s="316">
        <v>193.55</v>
      </c>
      <c r="L134" s="303">
        <v>186.45</v>
      </c>
      <c r="M134" s="303">
        <v>179.2</v>
      </c>
      <c r="N134" s="318">
        <v>66063000</v>
      </c>
      <c r="O134" s="319">
        <v>2.1775544388609715E-2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72.400000000000006</v>
      </c>
      <c r="E135" s="315">
        <v>72.083333333333329</v>
      </c>
      <c r="F135" s="316">
        <v>70.666666666666657</v>
      </c>
      <c r="G135" s="316">
        <v>68.933333333333323</v>
      </c>
      <c r="H135" s="316">
        <v>67.516666666666652</v>
      </c>
      <c r="I135" s="316">
        <v>73.816666666666663</v>
      </c>
      <c r="J135" s="316">
        <v>75.23333333333332</v>
      </c>
      <c r="K135" s="316">
        <v>76.966666666666669</v>
      </c>
      <c r="L135" s="303">
        <v>73.5</v>
      </c>
      <c r="M135" s="303">
        <v>70.349999999999994</v>
      </c>
      <c r="N135" s="318">
        <v>95080500</v>
      </c>
      <c r="O135" s="319">
        <v>9.7491039426523297E-3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616.45000000000005</v>
      </c>
      <c r="E136" s="315">
        <v>615.5333333333333</v>
      </c>
      <c r="F136" s="316">
        <v>606.56666666666661</v>
      </c>
      <c r="G136" s="316">
        <v>596.68333333333328</v>
      </c>
      <c r="H136" s="316">
        <v>587.71666666666658</v>
      </c>
      <c r="I136" s="316">
        <v>625.41666666666663</v>
      </c>
      <c r="J136" s="316">
        <v>634.38333333333333</v>
      </c>
      <c r="K136" s="316">
        <v>644.26666666666665</v>
      </c>
      <c r="L136" s="303">
        <v>624.5</v>
      </c>
      <c r="M136" s="303">
        <v>605.65</v>
      </c>
      <c r="N136" s="318">
        <v>36725100</v>
      </c>
      <c r="O136" s="319">
        <v>2.3208449770283711E-2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2808.1</v>
      </c>
      <c r="E137" s="315">
        <v>2789.7000000000003</v>
      </c>
      <c r="F137" s="316">
        <v>2761.6500000000005</v>
      </c>
      <c r="G137" s="316">
        <v>2715.2000000000003</v>
      </c>
      <c r="H137" s="316">
        <v>2687.1500000000005</v>
      </c>
      <c r="I137" s="316">
        <v>2836.1500000000005</v>
      </c>
      <c r="J137" s="316">
        <v>2864.2000000000007</v>
      </c>
      <c r="K137" s="316">
        <v>2910.6500000000005</v>
      </c>
      <c r="L137" s="303">
        <v>2817.75</v>
      </c>
      <c r="M137" s="303">
        <v>2743.25</v>
      </c>
      <c r="N137" s="318">
        <v>6846900</v>
      </c>
      <c r="O137" s="319">
        <v>1.7975022301516503E-2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937.6</v>
      </c>
      <c r="E138" s="315">
        <v>937.75</v>
      </c>
      <c r="F138" s="316">
        <v>926.85</v>
      </c>
      <c r="G138" s="316">
        <v>916.1</v>
      </c>
      <c r="H138" s="316">
        <v>905.2</v>
      </c>
      <c r="I138" s="316">
        <v>948.5</v>
      </c>
      <c r="J138" s="316">
        <v>959.40000000000009</v>
      </c>
      <c r="K138" s="316">
        <v>970.15</v>
      </c>
      <c r="L138" s="303">
        <v>948.65</v>
      </c>
      <c r="M138" s="303">
        <v>927</v>
      </c>
      <c r="N138" s="318">
        <v>11335200</v>
      </c>
      <c r="O138" s="319">
        <v>4.1914846679902931E-2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1435.75</v>
      </c>
      <c r="E139" s="315">
        <v>1432.9666666666665</v>
      </c>
      <c r="F139" s="316">
        <v>1423.4333333333329</v>
      </c>
      <c r="G139" s="316">
        <v>1411.1166666666666</v>
      </c>
      <c r="H139" s="316">
        <v>1401.583333333333</v>
      </c>
      <c r="I139" s="316">
        <v>1445.2833333333328</v>
      </c>
      <c r="J139" s="316">
        <v>1454.8166666666662</v>
      </c>
      <c r="K139" s="316">
        <v>1467.1333333333328</v>
      </c>
      <c r="L139" s="303">
        <v>1442.5</v>
      </c>
      <c r="M139" s="303">
        <v>1420.65</v>
      </c>
      <c r="N139" s="318">
        <v>6468750</v>
      </c>
      <c r="O139" s="319">
        <v>-7.0227953027860923E-3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2681.8</v>
      </c>
      <c r="E140" s="315">
        <v>2697.3833333333332</v>
      </c>
      <c r="F140" s="316">
        <v>2657.2666666666664</v>
      </c>
      <c r="G140" s="316">
        <v>2632.7333333333331</v>
      </c>
      <c r="H140" s="316">
        <v>2592.6166666666663</v>
      </c>
      <c r="I140" s="316">
        <v>2721.9166666666665</v>
      </c>
      <c r="J140" s="316">
        <v>2762.0333333333333</v>
      </c>
      <c r="K140" s="316">
        <v>2786.5666666666666</v>
      </c>
      <c r="L140" s="303">
        <v>2737.5</v>
      </c>
      <c r="M140" s="303">
        <v>2672.85</v>
      </c>
      <c r="N140" s="318">
        <v>899000</v>
      </c>
      <c r="O140" s="319">
        <v>-1.8558951965065504E-2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326</v>
      </c>
      <c r="E141" s="315">
        <v>325.48333333333335</v>
      </c>
      <c r="F141" s="316">
        <v>322.01666666666671</v>
      </c>
      <c r="G141" s="316">
        <v>318.03333333333336</v>
      </c>
      <c r="H141" s="316">
        <v>314.56666666666672</v>
      </c>
      <c r="I141" s="316">
        <v>329.4666666666667</v>
      </c>
      <c r="J141" s="316">
        <v>332.93333333333339</v>
      </c>
      <c r="K141" s="316">
        <v>336.91666666666669</v>
      </c>
      <c r="L141" s="303">
        <v>328.95</v>
      </c>
      <c r="M141" s="303">
        <v>321.5</v>
      </c>
      <c r="N141" s="318">
        <v>4254000</v>
      </c>
      <c r="O141" s="319">
        <v>-6.8331143232588695E-2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508.75</v>
      </c>
      <c r="E142" s="315">
        <v>511.56666666666666</v>
      </c>
      <c r="F142" s="316">
        <v>503.23333333333335</v>
      </c>
      <c r="G142" s="316">
        <v>497.7166666666667</v>
      </c>
      <c r="H142" s="316">
        <v>489.38333333333338</v>
      </c>
      <c r="I142" s="316">
        <v>517.08333333333326</v>
      </c>
      <c r="J142" s="316">
        <v>525.41666666666674</v>
      </c>
      <c r="K142" s="316">
        <v>530.93333333333328</v>
      </c>
      <c r="L142" s="303">
        <v>519.9</v>
      </c>
      <c r="M142" s="303">
        <v>506.05</v>
      </c>
      <c r="N142" s="318">
        <v>4916800</v>
      </c>
      <c r="O142" s="319">
        <v>-0.10247891643240481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1115</v>
      </c>
      <c r="E143" s="315">
        <v>1118.3166666666666</v>
      </c>
      <c r="F143" s="316">
        <v>1095.4333333333332</v>
      </c>
      <c r="G143" s="316">
        <v>1075.8666666666666</v>
      </c>
      <c r="H143" s="316">
        <v>1052.9833333333331</v>
      </c>
      <c r="I143" s="316">
        <v>1137.8833333333332</v>
      </c>
      <c r="J143" s="316">
        <v>1160.7666666666664</v>
      </c>
      <c r="K143" s="316">
        <v>1180.3333333333333</v>
      </c>
      <c r="L143" s="303">
        <v>1141.2</v>
      </c>
      <c r="M143" s="303">
        <v>1098.75</v>
      </c>
      <c r="N143" s="318">
        <v>1311800</v>
      </c>
      <c r="O143" s="319">
        <v>1.8478260869565218E-2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5227.05</v>
      </c>
      <c r="E144" s="315">
        <v>5186.833333333333</v>
      </c>
      <c r="F144" s="316">
        <v>5127.9666666666662</v>
      </c>
      <c r="G144" s="316">
        <v>5028.8833333333332</v>
      </c>
      <c r="H144" s="316">
        <v>4970.0166666666664</v>
      </c>
      <c r="I144" s="316">
        <v>5285.9166666666661</v>
      </c>
      <c r="J144" s="316">
        <v>5344.7833333333328</v>
      </c>
      <c r="K144" s="316">
        <v>5443.8666666666659</v>
      </c>
      <c r="L144" s="303">
        <v>5245.7</v>
      </c>
      <c r="M144" s="303">
        <v>5087.75</v>
      </c>
      <c r="N144" s="318">
        <v>1727000</v>
      </c>
      <c r="O144" s="319">
        <v>-8.4969571707429088E-3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473.75</v>
      </c>
      <c r="E145" s="315">
        <v>477.81666666666666</v>
      </c>
      <c r="F145" s="316">
        <v>465.93333333333334</v>
      </c>
      <c r="G145" s="316">
        <v>458.11666666666667</v>
      </c>
      <c r="H145" s="316">
        <v>446.23333333333335</v>
      </c>
      <c r="I145" s="316">
        <v>485.63333333333333</v>
      </c>
      <c r="J145" s="316">
        <v>497.51666666666665</v>
      </c>
      <c r="K145" s="316">
        <v>505.33333333333331</v>
      </c>
      <c r="L145" s="303">
        <v>489.7</v>
      </c>
      <c r="M145" s="303">
        <v>470</v>
      </c>
      <c r="N145" s="318">
        <v>22900800</v>
      </c>
      <c r="O145" s="319">
        <v>-8.1782642689601254E-2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136.85</v>
      </c>
      <c r="E146" s="315">
        <v>135.61666666666667</v>
      </c>
      <c r="F146" s="316">
        <v>132.23333333333335</v>
      </c>
      <c r="G146" s="316">
        <v>127.61666666666667</v>
      </c>
      <c r="H146" s="316">
        <v>124.23333333333335</v>
      </c>
      <c r="I146" s="316">
        <v>140.23333333333335</v>
      </c>
      <c r="J146" s="316">
        <v>143.61666666666667</v>
      </c>
      <c r="K146" s="316">
        <v>148.23333333333335</v>
      </c>
      <c r="L146" s="303">
        <v>139</v>
      </c>
      <c r="M146" s="303">
        <v>131</v>
      </c>
      <c r="N146" s="318">
        <v>117514800</v>
      </c>
      <c r="O146" s="319">
        <v>-2.700205338809035E-2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813.4</v>
      </c>
      <c r="E147" s="315">
        <v>813.7833333333333</v>
      </c>
      <c r="F147" s="316">
        <v>805.91666666666663</v>
      </c>
      <c r="G147" s="316">
        <v>798.43333333333328</v>
      </c>
      <c r="H147" s="316">
        <v>790.56666666666661</v>
      </c>
      <c r="I147" s="316">
        <v>821.26666666666665</v>
      </c>
      <c r="J147" s="316">
        <v>829.13333333333344</v>
      </c>
      <c r="K147" s="316">
        <v>836.61666666666667</v>
      </c>
      <c r="L147" s="303">
        <v>821.65</v>
      </c>
      <c r="M147" s="303">
        <v>806.3</v>
      </c>
      <c r="N147" s="318">
        <v>2588000</v>
      </c>
      <c r="O147" s="319">
        <v>1.0148321623731461E-2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362.2</v>
      </c>
      <c r="E148" s="315">
        <v>361.2</v>
      </c>
      <c r="F148" s="316">
        <v>357.5</v>
      </c>
      <c r="G148" s="316">
        <v>352.8</v>
      </c>
      <c r="H148" s="316">
        <v>349.1</v>
      </c>
      <c r="I148" s="316">
        <v>365.9</v>
      </c>
      <c r="J148" s="316">
        <v>369.59999999999991</v>
      </c>
      <c r="K148" s="316">
        <v>374.29999999999995</v>
      </c>
      <c r="L148" s="303">
        <v>364.9</v>
      </c>
      <c r="M148" s="303">
        <v>356.5</v>
      </c>
      <c r="N148" s="318">
        <v>27984000</v>
      </c>
      <c r="O148" s="319">
        <v>0.10486418193303854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213.45</v>
      </c>
      <c r="E149" s="315">
        <v>213.66666666666666</v>
      </c>
      <c r="F149" s="316">
        <v>208.43333333333331</v>
      </c>
      <c r="G149" s="316">
        <v>203.41666666666666</v>
      </c>
      <c r="H149" s="316">
        <v>198.18333333333331</v>
      </c>
      <c r="I149" s="316">
        <v>218.68333333333331</v>
      </c>
      <c r="J149" s="316">
        <v>223.91666666666666</v>
      </c>
      <c r="K149" s="316">
        <v>228.93333333333331</v>
      </c>
      <c r="L149" s="303">
        <v>218.9</v>
      </c>
      <c r="M149" s="303">
        <v>208.65</v>
      </c>
      <c r="N149" s="318">
        <v>33753000</v>
      </c>
      <c r="O149" s="319">
        <v>-3.5738772711690091E-2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44174</v>
      </c>
    </row>
    <row r="7" spans="1:15">
      <c r="A7"/>
    </row>
    <row r="8" spans="1:15" ht="28.5" customHeight="1">
      <c r="A8" s="589" t="s">
        <v>16</v>
      </c>
      <c r="B8" s="590" t="s">
        <v>18</v>
      </c>
      <c r="C8" s="588" t="s">
        <v>19</v>
      </c>
      <c r="D8" s="588" t="s">
        <v>20</v>
      </c>
      <c r="E8" s="588" t="s">
        <v>21</v>
      </c>
      <c r="F8" s="588"/>
      <c r="G8" s="588"/>
      <c r="H8" s="588" t="s">
        <v>22</v>
      </c>
      <c r="I8" s="588"/>
      <c r="J8" s="588"/>
      <c r="K8" s="273"/>
      <c r="L8" s="281"/>
      <c r="M8" s="281"/>
    </row>
    <row r="9" spans="1:15" ht="36" customHeight="1">
      <c r="A9" s="584"/>
      <c r="B9" s="586"/>
      <c r="C9" s="591" t="s">
        <v>23</v>
      </c>
      <c r="D9" s="591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13392.95</v>
      </c>
      <c r="D10" s="302">
        <v>13379.816666666666</v>
      </c>
      <c r="E10" s="302">
        <v>13324.183333333331</v>
      </c>
      <c r="F10" s="302">
        <v>13255.416666666664</v>
      </c>
      <c r="G10" s="302">
        <v>13199.783333333329</v>
      </c>
      <c r="H10" s="302">
        <v>13448.583333333332</v>
      </c>
      <c r="I10" s="302">
        <v>13504.216666666667</v>
      </c>
      <c r="J10" s="302">
        <v>13572.983333333334</v>
      </c>
      <c r="K10" s="301">
        <v>13435.45</v>
      </c>
      <c r="L10" s="301">
        <v>13311.05</v>
      </c>
      <c r="M10" s="306"/>
    </row>
    <row r="11" spans="1:15">
      <c r="A11" s="300">
        <v>2</v>
      </c>
      <c r="B11" s="276" t="s">
        <v>220</v>
      </c>
      <c r="C11" s="303">
        <v>30261.9</v>
      </c>
      <c r="D11" s="278">
        <v>30216.966666666664</v>
      </c>
      <c r="E11" s="278">
        <v>30070.133333333328</v>
      </c>
      <c r="F11" s="278">
        <v>29878.366666666665</v>
      </c>
      <c r="G11" s="278">
        <v>29731.533333333329</v>
      </c>
      <c r="H11" s="278">
        <v>30408.733333333326</v>
      </c>
      <c r="I11" s="278">
        <v>30555.566666666662</v>
      </c>
      <c r="J11" s="278">
        <v>30747.333333333325</v>
      </c>
      <c r="K11" s="303">
        <v>30363.8</v>
      </c>
      <c r="L11" s="303">
        <v>30025.200000000001</v>
      </c>
      <c r="M11" s="306"/>
    </row>
    <row r="12" spans="1:15">
      <c r="A12" s="300">
        <v>3</v>
      </c>
      <c r="B12" s="284" t="s">
        <v>221</v>
      </c>
      <c r="C12" s="303">
        <v>1601.85</v>
      </c>
      <c r="D12" s="278">
        <v>1611.6166666666668</v>
      </c>
      <c r="E12" s="278">
        <v>1585.8833333333337</v>
      </c>
      <c r="F12" s="278">
        <v>1569.916666666667</v>
      </c>
      <c r="G12" s="278">
        <v>1544.1833333333338</v>
      </c>
      <c r="H12" s="278">
        <v>1627.5833333333335</v>
      </c>
      <c r="I12" s="278">
        <v>1653.3166666666666</v>
      </c>
      <c r="J12" s="278">
        <v>1669.2833333333333</v>
      </c>
      <c r="K12" s="303">
        <v>1637.35</v>
      </c>
      <c r="L12" s="303">
        <v>1595.65</v>
      </c>
      <c r="M12" s="306"/>
    </row>
    <row r="13" spans="1:15">
      <c r="A13" s="300">
        <v>4</v>
      </c>
      <c r="B13" s="276" t="s">
        <v>222</v>
      </c>
      <c r="C13" s="303">
        <v>3607.2</v>
      </c>
      <c r="D13" s="278">
        <v>3607.5</v>
      </c>
      <c r="E13" s="278">
        <v>3578.85</v>
      </c>
      <c r="F13" s="278">
        <v>3550.5</v>
      </c>
      <c r="G13" s="278">
        <v>3521.85</v>
      </c>
      <c r="H13" s="278">
        <v>3635.85</v>
      </c>
      <c r="I13" s="278">
        <v>3664.4999999999995</v>
      </c>
      <c r="J13" s="278">
        <v>3692.85</v>
      </c>
      <c r="K13" s="303">
        <v>3636.15</v>
      </c>
      <c r="L13" s="303">
        <v>3579.15</v>
      </c>
      <c r="M13" s="306"/>
    </row>
    <row r="14" spans="1:15">
      <c r="A14" s="300">
        <v>5</v>
      </c>
      <c r="B14" s="276" t="s">
        <v>223</v>
      </c>
      <c r="C14" s="303">
        <v>22617.35</v>
      </c>
      <c r="D14" s="278">
        <v>22580.883333333331</v>
      </c>
      <c r="E14" s="278">
        <v>22423.816666666662</v>
      </c>
      <c r="F14" s="278">
        <v>22230.283333333329</v>
      </c>
      <c r="G14" s="278">
        <v>22073.21666666666</v>
      </c>
      <c r="H14" s="278">
        <v>22774.416666666664</v>
      </c>
      <c r="I14" s="278">
        <v>22931.48333333333</v>
      </c>
      <c r="J14" s="278">
        <v>23125.016666666666</v>
      </c>
      <c r="K14" s="303">
        <v>22737.95</v>
      </c>
      <c r="L14" s="303">
        <v>22387.35</v>
      </c>
      <c r="M14" s="306"/>
    </row>
    <row r="15" spans="1:15">
      <c r="A15" s="300">
        <v>6</v>
      </c>
      <c r="B15" s="276" t="s">
        <v>224</v>
      </c>
      <c r="C15" s="303">
        <v>2759.5</v>
      </c>
      <c r="D15" s="278">
        <v>2772.2166666666672</v>
      </c>
      <c r="E15" s="278">
        <v>2731.0833333333344</v>
      </c>
      <c r="F15" s="278">
        <v>2702.6666666666674</v>
      </c>
      <c r="G15" s="278">
        <v>2661.5333333333347</v>
      </c>
      <c r="H15" s="278">
        <v>2800.6333333333341</v>
      </c>
      <c r="I15" s="278">
        <v>2841.7666666666673</v>
      </c>
      <c r="J15" s="278">
        <v>2870.1833333333338</v>
      </c>
      <c r="K15" s="303">
        <v>2813.35</v>
      </c>
      <c r="L15" s="303">
        <v>2743.8</v>
      </c>
      <c r="M15" s="306"/>
    </row>
    <row r="16" spans="1:15">
      <c r="A16" s="300">
        <v>7</v>
      </c>
      <c r="B16" s="276" t="s">
        <v>225</v>
      </c>
      <c r="C16" s="303">
        <v>5758.3</v>
      </c>
      <c r="D16" s="278">
        <v>5748.666666666667</v>
      </c>
      <c r="E16" s="278">
        <v>5692.3333333333339</v>
      </c>
      <c r="F16" s="278">
        <v>5626.3666666666668</v>
      </c>
      <c r="G16" s="278">
        <v>5570.0333333333338</v>
      </c>
      <c r="H16" s="278">
        <v>5814.6333333333341</v>
      </c>
      <c r="I16" s="278">
        <v>5870.9666666666681</v>
      </c>
      <c r="J16" s="278">
        <v>5936.9333333333343</v>
      </c>
      <c r="K16" s="303">
        <v>5805</v>
      </c>
      <c r="L16" s="303">
        <v>5682.7</v>
      </c>
      <c r="M16" s="306"/>
    </row>
    <row r="17" spans="1:13">
      <c r="A17" s="300">
        <v>8</v>
      </c>
      <c r="B17" s="276" t="s">
        <v>802</v>
      </c>
      <c r="C17" s="276">
        <v>1266.8</v>
      </c>
      <c r="D17" s="278">
        <v>1264.9333333333334</v>
      </c>
      <c r="E17" s="278">
        <v>1242.8666666666668</v>
      </c>
      <c r="F17" s="278">
        <v>1218.9333333333334</v>
      </c>
      <c r="G17" s="278">
        <v>1196.8666666666668</v>
      </c>
      <c r="H17" s="278">
        <v>1288.8666666666668</v>
      </c>
      <c r="I17" s="278">
        <v>1310.9333333333334</v>
      </c>
      <c r="J17" s="278">
        <v>1334.8666666666668</v>
      </c>
      <c r="K17" s="276">
        <v>1287</v>
      </c>
      <c r="L17" s="276">
        <v>1241</v>
      </c>
      <c r="M17" s="276">
        <v>4.1929299999999996</v>
      </c>
    </row>
    <row r="18" spans="1:13">
      <c r="A18" s="300">
        <v>9</v>
      </c>
      <c r="B18" s="276" t="s">
        <v>295</v>
      </c>
      <c r="C18" s="276">
        <v>15389.85</v>
      </c>
      <c r="D18" s="278">
        <v>15389.983333333332</v>
      </c>
      <c r="E18" s="278">
        <v>15279.966666666664</v>
      </c>
      <c r="F18" s="278">
        <v>15170.083333333332</v>
      </c>
      <c r="G18" s="278">
        <v>15060.066666666664</v>
      </c>
      <c r="H18" s="278">
        <v>15499.866666666663</v>
      </c>
      <c r="I18" s="278">
        <v>15609.88333333333</v>
      </c>
      <c r="J18" s="278">
        <v>15719.766666666663</v>
      </c>
      <c r="K18" s="276">
        <v>15500</v>
      </c>
      <c r="L18" s="276">
        <v>15280.1</v>
      </c>
      <c r="M18" s="276">
        <v>0.27356000000000003</v>
      </c>
    </row>
    <row r="19" spans="1:13">
      <c r="A19" s="300">
        <v>10</v>
      </c>
      <c r="B19" s="276" t="s">
        <v>227</v>
      </c>
      <c r="C19" s="276">
        <v>92.85</v>
      </c>
      <c r="D19" s="278">
        <v>92.899999999999991</v>
      </c>
      <c r="E19" s="278">
        <v>90.499999999999986</v>
      </c>
      <c r="F19" s="278">
        <v>88.149999999999991</v>
      </c>
      <c r="G19" s="278">
        <v>85.749999999999986</v>
      </c>
      <c r="H19" s="278">
        <v>95.249999999999986</v>
      </c>
      <c r="I19" s="278">
        <v>97.649999999999991</v>
      </c>
      <c r="J19" s="278">
        <v>99.999999999999986</v>
      </c>
      <c r="K19" s="276">
        <v>95.3</v>
      </c>
      <c r="L19" s="276">
        <v>90.55</v>
      </c>
      <c r="M19" s="276">
        <v>54.05059</v>
      </c>
    </row>
    <row r="20" spans="1:13">
      <c r="A20" s="300">
        <v>11</v>
      </c>
      <c r="B20" s="276" t="s">
        <v>228</v>
      </c>
      <c r="C20" s="276">
        <v>159.65</v>
      </c>
      <c r="D20" s="278">
        <v>160.71666666666667</v>
      </c>
      <c r="E20" s="278">
        <v>157.03333333333333</v>
      </c>
      <c r="F20" s="278">
        <v>154.41666666666666</v>
      </c>
      <c r="G20" s="278">
        <v>150.73333333333332</v>
      </c>
      <c r="H20" s="278">
        <v>163.33333333333334</v>
      </c>
      <c r="I20" s="278">
        <v>167.01666666666668</v>
      </c>
      <c r="J20" s="278">
        <v>169.63333333333335</v>
      </c>
      <c r="K20" s="276">
        <v>164.4</v>
      </c>
      <c r="L20" s="276">
        <v>158.1</v>
      </c>
      <c r="M20" s="276">
        <v>14.8177</v>
      </c>
    </row>
    <row r="21" spans="1:13">
      <c r="A21" s="300">
        <v>12</v>
      </c>
      <c r="B21" s="276" t="s">
        <v>38</v>
      </c>
      <c r="C21" s="276">
        <v>1684.5</v>
      </c>
      <c r="D21" s="278">
        <v>1683.2333333333333</v>
      </c>
      <c r="E21" s="278">
        <v>1666.4666666666667</v>
      </c>
      <c r="F21" s="278">
        <v>1648.4333333333334</v>
      </c>
      <c r="G21" s="278">
        <v>1631.6666666666667</v>
      </c>
      <c r="H21" s="278">
        <v>1701.2666666666667</v>
      </c>
      <c r="I21" s="278">
        <v>1718.0333333333335</v>
      </c>
      <c r="J21" s="278">
        <v>1736.0666666666666</v>
      </c>
      <c r="K21" s="276">
        <v>1700</v>
      </c>
      <c r="L21" s="276">
        <v>1665.2</v>
      </c>
      <c r="M21" s="276">
        <v>22.244420000000002</v>
      </c>
    </row>
    <row r="22" spans="1:13">
      <c r="A22" s="300">
        <v>13</v>
      </c>
      <c r="B22" s="276" t="s">
        <v>296</v>
      </c>
      <c r="C22" s="276">
        <v>355.2</v>
      </c>
      <c r="D22" s="278">
        <v>357.51666666666665</v>
      </c>
      <c r="E22" s="278">
        <v>350.68333333333328</v>
      </c>
      <c r="F22" s="278">
        <v>346.16666666666663</v>
      </c>
      <c r="G22" s="278">
        <v>339.33333333333326</v>
      </c>
      <c r="H22" s="278">
        <v>362.0333333333333</v>
      </c>
      <c r="I22" s="278">
        <v>368.86666666666667</v>
      </c>
      <c r="J22" s="278">
        <v>373.38333333333333</v>
      </c>
      <c r="K22" s="276">
        <v>364.35</v>
      </c>
      <c r="L22" s="276">
        <v>353</v>
      </c>
      <c r="M22" s="276">
        <v>23.73827</v>
      </c>
    </row>
    <row r="23" spans="1:13">
      <c r="A23" s="300">
        <v>14</v>
      </c>
      <c r="B23" s="276" t="s">
        <v>41</v>
      </c>
      <c r="C23" s="276">
        <v>463.35</v>
      </c>
      <c r="D23" s="278">
        <v>465.2</v>
      </c>
      <c r="E23" s="278">
        <v>455.7</v>
      </c>
      <c r="F23" s="278">
        <v>448.05</v>
      </c>
      <c r="G23" s="278">
        <v>438.55</v>
      </c>
      <c r="H23" s="278">
        <v>472.84999999999997</v>
      </c>
      <c r="I23" s="278">
        <v>482.34999999999997</v>
      </c>
      <c r="J23" s="278">
        <v>489.99999999999994</v>
      </c>
      <c r="K23" s="276">
        <v>474.7</v>
      </c>
      <c r="L23" s="276">
        <v>457.55</v>
      </c>
      <c r="M23" s="276">
        <v>92.183660000000003</v>
      </c>
    </row>
    <row r="24" spans="1:13">
      <c r="A24" s="300">
        <v>15</v>
      </c>
      <c r="B24" s="276" t="s">
        <v>43</v>
      </c>
      <c r="C24" s="276">
        <v>52.4</v>
      </c>
      <c r="D24" s="278">
        <v>54.083333333333336</v>
      </c>
      <c r="E24" s="278">
        <v>50.31666666666667</v>
      </c>
      <c r="F24" s="278">
        <v>48.233333333333334</v>
      </c>
      <c r="G24" s="278">
        <v>44.466666666666669</v>
      </c>
      <c r="H24" s="278">
        <v>56.166666666666671</v>
      </c>
      <c r="I24" s="278">
        <v>59.933333333333337</v>
      </c>
      <c r="J24" s="278">
        <v>62.016666666666673</v>
      </c>
      <c r="K24" s="276">
        <v>57.85</v>
      </c>
      <c r="L24" s="276">
        <v>52</v>
      </c>
      <c r="M24" s="276">
        <v>338.20042000000001</v>
      </c>
    </row>
    <row r="25" spans="1:13">
      <c r="A25" s="300">
        <v>16</v>
      </c>
      <c r="B25" s="276" t="s">
        <v>298</v>
      </c>
      <c r="C25" s="276">
        <v>431.9</v>
      </c>
      <c r="D25" s="278">
        <v>428.89999999999992</v>
      </c>
      <c r="E25" s="278">
        <v>418.09999999999985</v>
      </c>
      <c r="F25" s="278">
        <v>404.29999999999995</v>
      </c>
      <c r="G25" s="278">
        <v>393.49999999999989</v>
      </c>
      <c r="H25" s="278">
        <v>442.69999999999982</v>
      </c>
      <c r="I25" s="278">
        <v>453.49999999999989</v>
      </c>
      <c r="J25" s="278">
        <v>467.29999999999978</v>
      </c>
      <c r="K25" s="276">
        <v>439.7</v>
      </c>
      <c r="L25" s="276">
        <v>415.1</v>
      </c>
      <c r="M25" s="276">
        <v>9.5690600000000003</v>
      </c>
    </row>
    <row r="26" spans="1:13">
      <c r="A26" s="300">
        <v>17</v>
      </c>
      <c r="B26" s="276" t="s">
        <v>229</v>
      </c>
      <c r="C26" s="276">
        <v>1683.05</v>
      </c>
      <c r="D26" s="278">
        <v>1688.1833333333334</v>
      </c>
      <c r="E26" s="278">
        <v>1664.6666666666667</v>
      </c>
      <c r="F26" s="278">
        <v>1646.2833333333333</v>
      </c>
      <c r="G26" s="278">
        <v>1622.7666666666667</v>
      </c>
      <c r="H26" s="278">
        <v>1706.5666666666668</v>
      </c>
      <c r="I26" s="278">
        <v>1730.0833333333333</v>
      </c>
      <c r="J26" s="278">
        <v>1748.4666666666669</v>
      </c>
      <c r="K26" s="276">
        <v>1711.7</v>
      </c>
      <c r="L26" s="276">
        <v>1669.8</v>
      </c>
      <c r="M26" s="276">
        <v>2.50983</v>
      </c>
    </row>
    <row r="27" spans="1:13">
      <c r="A27" s="300">
        <v>18</v>
      </c>
      <c r="B27" s="276" t="s">
        <v>230</v>
      </c>
      <c r="C27" s="276">
        <v>2910.4</v>
      </c>
      <c r="D27" s="278">
        <v>2920.2666666666664</v>
      </c>
      <c r="E27" s="278">
        <v>2874.5333333333328</v>
      </c>
      <c r="F27" s="278">
        <v>2838.6666666666665</v>
      </c>
      <c r="G27" s="278">
        <v>2792.9333333333329</v>
      </c>
      <c r="H27" s="278">
        <v>2956.1333333333328</v>
      </c>
      <c r="I27" s="278">
        <v>3001.8666666666663</v>
      </c>
      <c r="J27" s="278">
        <v>3037.7333333333327</v>
      </c>
      <c r="K27" s="276">
        <v>2966</v>
      </c>
      <c r="L27" s="276">
        <v>2884.4</v>
      </c>
      <c r="M27" s="276">
        <v>1.36226</v>
      </c>
    </row>
    <row r="28" spans="1:13">
      <c r="A28" s="300">
        <v>19</v>
      </c>
      <c r="B28" s="276" t="s">
        <v>45</v>
      </c>
      <c r="C28" s="276">
        <v>918.55</v>
      </c>
      <c r="D28" s="278">
        <v>923.76666666666677</v>
      </c>
      <c r="E28" s="278">
        <v>907.78333333333353</v>
      </c>
      <c r="F28" s="278">
        <v>897.01666666666677</v>
      </c>
      <c r="G28" s="278">
        <v>881.03333333333353</v>
      </c>
      <c r="H28" s="278">
        <v>934.53333333333353</v>
      </c>
      <c r="I28" s="278">
        <v>950.51666666666688</v>
      </c>
      <c r="J28" s="278">
        <v>961.28333333333353</v>
      </c>
      <c r="K28" s="276">
        <v>939.75</v>
      </c>
      <c r="L28" s="276">
        <v>913</v>
      </c>
      <c r="M28" s="276">
        <v>11.01169</v>
      </c>
    </row>
    <row r="29" spans="1:13">
      <c r="A29" s="300">
        <v>20</v>
      </c>
      <c r="B29" s="276" t="s">
        <v>46</v>
      </c>
      <c r="C29" s="276">
        <v>257.10000000000002</v>
      </c>
      <c r="D29" s="278">
        <v>256.56666666666666</v>
      </c>
      <c r="E29" s="278">
        <v>253.5333333333333</v>
      </c>
      <c r="F29" s="278">
        <v>249.96666666666664</v>
      </c>
      <c r="G29" s="278">
        <v>246.93333333333328</v>
      </c>
      <c r="H29" s="278">
        <v>260.13333333333333</v>
      </c>
      <c r="I29" s="278">
        <v>263.16666666666674</v>
      </c>
      <c r="J29" s="278">
        <v>266.73333333333335</v>
      </c>
      <c r="K29" s="276">
        <v>259.60000000000002</v>
      </c>
      <c r="L29" s="276">
        <v>253</v>
      </c>
      <c r="M29" s="276">
        <v>97.365390000000005</v>
      </c>
    </row>
    <row r="30" spans="1:13">
      <c r="A30" s="300">
        <v>21</v>
      </c>
      <c r="B30" s="276" t="s">
        <v>47</v>
      </c>
      <c r="C30" s="276">
        <v>2450.4499999999998</v>
      </c>
      <c r="D30" s="278">
        <v>2457.0666666666666</v>
      </c>
      <c r="E30" s="278">
        <v>2409.1333333333332</v>
      </c>
      <c r="F30" s="278">
        <v>2367.8166666666666</v>
      </c>
      <c r="G30" s="278">
        <v>2319.8833333333332</v>
      </c>
      <c r="H30" s="278">
        <v>2498.3833333333332</v>
      </c>
      <c r="I30" s="278">
        <v>2546.3166666666666</v>
      </c>
      <c r="J30" s="278">
        <v>2587.6333333333332</v>
      </c>
      <c r="K30" s="276">
        <v>2505</v>
      </c>
      <c r="L30" s="276">
        <v>2415.75</v>
      </c>
      <c r="M30" s="276">
        <v>14.12683</v>
      </c>
    </row>
    <row r="31" spans="1:13">
      <c r="A31" s="300">
        <v>22</v>
      </c>
      <c r="B31" s="276" t="s">
        <v>48</v>
      </c>
      <c r="C31" s="276">
        <v>186.85</v>
      </c>
      <c r="D31" s="278">
        <v>187.48333333333332</v>
      </c>
      <c r="E31" s="278">
        <v>184.26666666666665</v>
      </c>
      <c r="F31" s="278">
        <v>181.68333333333334</v>
      </c>
      <c r="G31" s="278">
        <v>178.46666666666667</v>
      </c>
      <c r="H31" s="278">
        <v>190.06666666666663</v>
      </c>
      <c r="I31" s="278">
        <v>193.28333333333327</v>
      </c>
      <c r="J31" s="278">
        <v>195.86666666666662</v>
      </c>
      <c r="K31" s="276">
        <v>190.7</v>
      </c>
      <c r="L31" s="276">
        <v>184.9</v>
      </c>
      <c r="M31" s="276">
        <v>67.288939999999997</v>
      </c>
    </row>
    <row r="32" spans="1:13">
      <c r="A32" s="300">
        <v>23</v>
      </c>
      <c r="B32" s="276" t="s">
        <v>49</v>
      </c>
      <c r="C32" s="276">
        <v>94.35</v>
      </c>
      <c r="D32" s="278">
        <v>94.649999999999991</v>
      </c>
      <c r="E32" s="278">
        <v>92.999999999999986</v>
      </c>
      <c r="F32" s="278">
        <v>91.649999999999991</v>
      </c>
      <c r="G32" s="278">
        <v>89.999999999999986</v>
      </c>
      <c r="H32" s="278">
        <v>95.999999999999986</v>
      </c>
      <c r="I32" s="278">
        <v>97.649999999999991</v>
      </c>
      <c r="J32" s="278">
        <v>98.999999999999986</v>
      </c>
      <c r="K32" s="276">
        <v>96.3</v>
      </c>
      <c r="L32" s="276">
        <v>93.3</v>
      </c>
      <c r="M32" s="276">
        <v>209.96690000000001</v>
      </c>
    </row>
    <row r="33" spans="1:13">
      <c r="A33" s="300">
        <v>24</v>
      </c>
      <c r="B33" s="276" t="s">
        <v>51</v>
      </c>
      <c r="C33" s="276">
        <v>2438.9</v>
      </c>
      <c r="D33" s="278">
        <v>2450.35</v>
      </c>
      <c r="E33" s="278">
        <v>2416.5</v>
      </c>
      <c r="F33" s="278">
        <v>2394.1</v>
      </c>
      <c r="G33" s="278">
        <v>2360.25</v>
      </c>
      <c r="H33" s="278">
        <v>2472.75</v>
      </c>
      <c r="I33" s="278">
        <v>2506.5999999999995</v>
      </c>
      <c r="J33" s="278">
        <v>2529</v>
      </c>
      <c r="K33" s="276">
        <v>2484.1999999999998</v>
      </c>
      <c r="L33" s="276">
        <v>2427.9499999999998</v>
      </c>
      <c r="M33" s="276">
        <v>20.909500000000001</v>
      </c>
    </row>
    <row r="34" spans="1:13">
      <c r="A34" s="300">
        <v>25</v>
      </c>
      <c r="B34" s="276" t="s">
        <v>226</v>
      </c>
      <c r="C34" s="276">
        <v>907.8</v>
      </c>
      <c r="D34" s="278">
        <v>914.56666666666661</v>
      </c>
      <c r="E34" s="278">
        <v>895.13333333333321</v>
      </c>
      <c r="F34" s="278">
        <v>882.46666666666658</v>
      </c>
      <c r="G34" s="278">
        <v>863.03333333333319</v>
      </c>
      <c r="H34" s="278">
        <v>927.23333333333323</v>
      </c>
      <c r="I34" s="278">
        <v>946.66666666666663</v>
      </c>
      <c r="J34" s="278">
        <v>959.33333333333326</v>
      </c>
      <c r="K34" s="276">
        <v>934</v>
      </c>
      <c r="L34" s="276">
        <v>901.9</v>
      </c>
      <c r="M34" s="276">
        <v>6.6065300000000002</v>
      </c>
    </row>
    <row r="35" spans="1:13">
      <c r="A35" s="300">
        <v>26</v>
      </c>
      <c r="B35" s="276" t="s">
        <v>53</v>
      </c>
      <c r="C35" s="276">
        <v>896.15</v>
      </c>
      <c r="D35" s="278">
        <v>900.81666666666661</v>
      </c>
      <c r="E35" s="278">
        <v>883.93333333333317</v>
      </c>
      <c r="F35" s="278">
        <v>871.71666666666658</v>
      </c>
      <c r="G35" s="278">
        <v>854.83333333333314</v>
      </c>
      <c r="H35" s="278">
        <v>913.03333333333319</v>
      </c>
      <c r="I35" s="278">
        <v>929.91666666666663</v>
      </c>
      <c r="J35" s="278">
        <v>942.13333333333321</v>
      </c>
      <c r="K35" s="276">
        <v>917.7</v>
      </c>
      <c r="L35" s="276">
        <v>888.6</v>
      </c>
      <c r="M35" s="276">
        <v>25.396260000000002</v>
      </c>
    </row>
    <row r="36" spans="1:13">
      <c r="A36" s="300">
        <v>27</v>
      </c>
      <c r="B36" s="276" t="s">
        <v>55</v>
      </c>
      <c r="C36" s="276">
        <v>620.65</v>
      </c>
      <c r="D36" s="278">
        <v>618.69999999999993</v>
      </c>
      <c r="E36" s="278">
        <v>613.54999999999984</v>
      </c>
      <c r="F36" s="278">
        <v>606.44999999999993</v>
      </c>
      <c r="G36" s="278">
        <v>601.29999999999984</v>
      </c>
      <c r="H36" s="278">
        <v>625.79999999999984</v>
      </c>
      <c r="I36" s="278">
        <v>630.94999999999993</v>
      </c>
      <c r="J36" s="278">
        <v>638.04999999999984</v>
      </c>
      <c r="K36" s="276">
        <v>623.85</v>
      </c>
      <c r="L36" s="276">
        <v>611.6</v>
      </c>
      <c r="M36" s="276">
        <v>160.05349000000001</v>
      </c>
    </row>
    <row r="37" spans="1:13">
      <c r="A37" s="300">
        <v>28</v>
      </c>
      <c r="B37" s="276" t="s">
        <v>56</v>
      </c>
      <c r="C37" s="276">
        <v>3326.2</v>
      </c>
      <c r="D37" s="278">
        <v>3337.1666666666665</v>
      </c>
      <c r="E37" s="278">
        <v>3289.583333333333</v>
      </c>
      <c r="F37" s="278">
        <v>3252.9666666666667</v>
      </c>
      <c r="G37" s="278">
        <v>3205.3833333333332</v>
      </c>
      <c r="H37" s="278">
        <v>3373.7833333333328</v>
      </c>
      <c r="I37" s="278">
        <v>3421.3666666666659</v>
      </c>
      <c r="J37" s="278">
        <v>3457.9833333333327</v>
      </c>
      <c r="K37" s="276">
        <v>3384.75</v>
      </c>
      <c r="L37" s="276">
        <v>3300.55</v>
      </c>
      <c r="M37" s="276">
        <v>8.2335200000000004</v>
      </c>
    </row>
    <row r="38" spans="1:13">
      <c r="A38" s="300">
        <v>29</v>
      </c>
      <c r="B38" s="276" t="s">
        <v>58</v>
      </c>
      <c r="C38" s="276">
        <v>8969.4</v>
      </c>
      <c r="D38" s="278">
        <v>8983.4666666666672</v>
      </c>
      <c r="E38" s="278">
        <v>8886.9333333333343</v>
      </c>
      <c r="F38" s="278">
        <v>8804.4666666666672</v>
      </c>
      <c r="G38" s="278">
        <v>8707.9333333333343</v>
      </c>
      <c r="H38" s="278">
        <v>9065.9333333333343</v>
      </c>
      <c r="I38" s="278">
        <v>9162.4666666666672</v>
      </c>
      <c r="J38" s="278">
        <v>9244.9333333333343</v>
      </c>
      <c r="K38" s="276">
        <v>9080</v>
      </c>
      <c r="L38" s="276">
        <v>8901</v>
      </c>
      <c r="M38" s="276">
        <v>5.8314700000000004</v>
      </c>
    </row>
    <row r="39" spans="1:13">
      <c r="A39" s="300">
        <v>30</v>
      </c>
      <c r="B39" s="276" t="s">
        <v>232</v>
      </c>
      <c r="C39" s="276">
        <v>3074.9</v>
      </c>
      <c r="D39" s="278">
        <v>3076.9333333333329</v>
      </c>
      <c r="E39" s="278">
        <v>3019.9666666666658</v>
      </c>
      <c r="F39" s="278">
        <v>2965.0333333333328</v>
      </c>
      <c r="G39" s="278">
        <v>2908.0666666666657</v>
      </c>
      <c r="H39" s="278">
        <v>3131.8666666666659</v>
      </c>
      <c r="I39" s="278">
        <v>3188.833333333333</v>
      </c>
      <c r="J39" s="278">
        <v>3243.766666666666</v>
      </c>
      <c r="K39" s="276">
        <v>3133.9</v>
      </c>
      <c r="L39" s="276">
        <v>3022</v>
      </c>
      <c r="M39" s="276">
        <v>4.6523099999999999</v>
      </c>
    </row>
    <row r="40" spans="1:13">
      <c r="A40" s="300">
        <v>31</v>
      </c>
      <c r="B40" s="276" t="s">
        <v>59</v>
      </c>
      <c r="C40" s="276">
        <v>4792.1499999999996</v>
      </c>
      <c r="D40" s="278">
        <v>4810.7166666666662</v>
      </c>
      <c r="E40" s="278">
        <v>4756.4333333333325</v>
      </c>
      <c r="F40" s="278">
        <v>4720.7166666666662</v>
      </c>
      <c r="G40" s="278">
        <v>4666.4333333333325</v>
      </c>
      <c r="H40" s="278">
        <v>4846.4333333333325</v>
      </c>
      <c r="I40" s="278">
        <v>4900.7166666666672</v>
      </c>
      <c r="J40" s="278">
        <v>4936.4333333333325</v>
      </c>
      <c r="K40" s="276">
        <v>4865</v>
      </c>
      <c r="L40" s="276">
        <v>4775</v>
      </c>
      <c r="M40" s="276">
        <v>29.710760000000001</v>
      </c>
    </row>
    <row r="41" spans="1:13">
      <c r="A41" s="300">
        <v>32</v>
      </c>
      <c r="B41" s="276" t="s">
        <v>60</v>
      </c>
      <c r="C41" s="276">
        <v>1666.1</v>
      </c>
      <c r="D41" s="278">
        <v>1669.7666666666664</v>
      </c>
      <c r="E41" s="278">
        <v>1650.1833333333329</v>
      </c>
      <c r="F41" s="278">
        <v>1634.2666666666664</v>
      </c>
      <c r="G41" s="278">
        <v>1614.6833333333329</v>
      </c>
      <c r="H41" s="278">
        <v>1685.6833333333329</v>
      </c>
      <c r="I41" s="278">
        <v>1705.2666666666664</v>
      </c>
      <c r="J41" s="278">
        <v>1721.1833333333329</v>
      </c>
      <c r="K41" s="276">
        <v>1689.35</v>
      </c>
      <c r="L41" s="276">
        <v>1653.85</v>
      </c>
      <c r="M41" s="276">
        <v>9.6045499999999997</v>
      </c>
    </row>
    <row r="42" spans="1:13">
      <c r="A42" s="300">
        <v>33</v>
      </c>
      <c r="B42" s="276" t="s">
        <v>233</v>
      </c>
      <c r="C42" s="276">
        <v>403.9</v>
      </c>
      <c r="D42" s="278">
        <v>407.33333333333331</v>
      </c>
      <c r="E42" s="278">
        <v>397.16666666666663</v>
      </c>
      <c r="F42" s="278">
        <v>390.43333333333334</v>
      </c>
      <c r="G42" s="278">
        <v>380.26666666666665</v>
      </c>
      <c r="H42" s="278">
        <v>414.06666666666661</v>
      </c>
      <c r="I42" s="278">
        <v>424.23333333333323</v>
      </c>
      <c r="J42" s="278">
        <v>430.96666666666658</v>
      </c>
      <c r="K42" s="276">
        <v>417.5</v>
      </c>
      <c r="L42" s="276">
        <v>400.6</v>
      </c>
      <c r="M42" s="276">
        <v>140.67486</v>
      </c>
    </row>
    <row r="43" spans="1:13">
      <c r="A43" s="300">
        <v>34</v>
      </c>
      <c r="B43" s="276" t="s">
        <v>61</v>
      </c>
      <c r="C43" s="276">
        <v>65.2</v>
      </c>
      <c r="D43" s="278">
        <v>63.750000000000007</v>
      </c>
      <c r="E43" s="278">
        <v>61.350000000000009</v>
      </c>
      <c r="F43" s="278">
        <v>57.5</v>
      </c>
      <c r="G43" s="278">
        <v>55.1</v>
      </c>
      <c r="H43" s="278">
        <v>67.600000000000023</v>
      </c>
      <c r="I43" s="278">
        <v>70</v>
      </c>
      <c r="J43" s="278">
        <v>73.850000000000023</v>
      </c>
      <c r="K43" s="276">
        <v>66.150000000000006</v>
      </c>
      <c r="L43" s="276">
        <v>59.9</v>
      </c>
      <c r="M43" s="276">
        <v>1344.2875799999999</v>
      </c>
    </row>
    <row r="44" spans="1:13">
      <c r="A44" s="300">
        <v>35</v>
      </c>
      <c r="B44" s="276" t="s">
        <v>62</v>
      </c>
      <c r="C44" s="276">
        <v>53</v>
      </c>
      <c r="D44" s="278">
        <v>51.9</v>
      </c>
      <c r="E44" s="278">
        <v>50</v>
      </c>
      <c r="F44" s="278">
        <v>47</v>
      </c>
      <c r="G44" s="278">
        <v>45.1</v>
      </c>
      <c r="H44" s="278">
        <v>54.9</v>
      </c>
      <c r="I44" s="278">
        <v>56.79999999999999</v>
      </c>
      <c r="J44" s="278">
        <v>59.8</v>
      </c>
      <c r="K44" s="276">
        <v>53.8</v>
      </c>
      <c r="L44" s="276">
        <v>48.9</v>
      </c>
      <c r="M44" s="276">
        <v>193.03809999999999</v>
      </c>
    </row>
    <row r="45" spans="1:13">
      <c r="A45" s="300">
        <v>36</v>
      </c>
      <c r="B45" s="276" t="s">
        <v>63</v>
      </c>
      <c r="C45" s="276">
        <v>1564</v>
      </c>
      <c r="D45" s="278">
        <v>1563</v>
      </c>
      <c r="E45" s="278">
        <v>1547.05</v>
      </c>
      <c r="F45" s="278">
        <v>1530.1</v>
      </c>
      <c r="G45" s="278">
        <v>1514.1499999999999</v>
      </c>
      <c r="H45" s="278">
        <v>1579.95</v>
      </c>
      <c r="I45" s="278">
        <v>1595.8999999999999</v>
      </c>
      <c r="J45" s="278">
        <v>1612.8500000000001</v>
      </c>
      <c r="K45" s="276">
        <v>1578.95</v>
      </c>
      <c r="L45" s="276">
        <v>1546.05</v>
      </c>
      <c r="M45" s="276">
        <v>4.7985800000000003</v>
      </c>
    </row>
    <row r="46" spans="1:13">
      <c r="A46" s="300">
        <v>37</v>
      </c>
      <c r="B46" s="276" t="s">
        <v>234</v>
      </c>
      <c r="C46" s="276">
        <v>1329.85</v>
      </c>
      <c r="D46" s="278">
        <v>1338.95</v>
      </c>
      <c r="E46" s="278">
        <v>1310.9</v>
      </c>
      <c r="F46" s="278">
        <v>1291.95</v>
      </c>
      <c r="G46" s="278">
        <v>1263.9000000000001</v>
      </c>
      <c r="H46" s="278">
        <v>1357.9</v>
      </c>
      <c r="I46" s="278">
        <v>1385.9499999999998</v>
      </c>
      <c r="J46" s="278">
        <v>1404.9</v>
      </c>
      <c r="K46" s="276">
        <v>1367</v>
      </c>
      <c r="L46" s="276">
        <v>1320</v>
      </c>
      <c r="M46" s="276">
        <v>1.12405</v>
      </c>
    </row>
    <row r="47" spans="1:13">
      <c r="A47" s="300">
        <v>38</v>
      </c>
      <c r="B47" s="276" t="s">
        <v>65</v>
      </c>
      <c r="C47" s="276">
        <v>113.15</v>
      </c>
      <c r="D47" s="278">
        <v>113.43333333333332</v>
      </c>
      <c r="E47" s="278">
        <v>110.81666666666665</v>
      </c>
      <c r="F47" s="278">
        <v>108.48333333333332</v>
      </c>
      <c r="G47" s="278">
        <v>105.86666666666665</v>
      </c>
      <c r="H47" s="278">
        <v>115.76666666666665</v>
      </c>
      <c r="I47" s="278">
        <v>118.38333333333333</v>
      </c>
      <c r="J47" s="278">
        <v>120.71666666666665</v>
      </c>
      <c r="K47" s="276">
        <v>116.05</v>
      </c>
      <c r="L47" s="276">
        <v>111.1</v>
      </c>
      <c r="M47" s="276">
        <v>122.14245</v>
      </c>
    </row>
    <row r="48" spans="1:13">
      <c r="A48" s="300">
        <v>39</v>
      </c>
      <c r="B48" s="276" t="s">
        <v>66</v>
      </c>
      <c r="C48" s="276">
        <v>668.15</v>
      </c>
      <c r="D48" s="278">
        <v>669.48333333333335</v>
      </c>
      <c r="E48" s="278">
        <v>661.2166666666667</v>
      </c>
      <c r="F48" s="278">
        <v>654.2833333333333</v>
      </c>
      <c r="G48" s="278">
        <v>646.01666666666665</v>
      </c>
      <c r="H48" s="278">
        <v>676.41666666666674</v>
      </c>
      <c r="I48" s="278">
        <v>684.68333333333339</v>
      </c>
      <c r="J48" s="278">
        <v>691.61666666666679</v>
      </c>
      <c r="K48" s="276">
        <v>677.75</v>
      </c>
      <c r="L48" s="276">
        <v>662.55</v>
      </c>
      <c r="M48" s="276">
        <v>6.7881799999999997</v>
      </c>
    </row>
    <row r="49" spans="1:13">
      <c r="A49" s="300">
        <v>40</v>
      </c>
      <c r="B49" s="276" t="s">
        <v>67</v>
      </c>
      <c r="C49" s="276">
        <v>544.04999999999995</v>
      </c>
      <c r="D49" s="278">
        <v>545.35</v>
      </c>
      <c r="E49" s="278">
        <v>533.70000000000005</v>
      </c>
      <c r="F49" s="278">
        <v>523.35</v>
      </c>
      <c r="G49" s="278">
        <v>511.70000000000005</v>
      </c>
      <c r="H49" s="278">
        <v>555.70000000000005</v>
      </c>
      <c r="I49" s="278">
        <v>567.34999999999991</v>
      </c>
      <c r="J49" s="278">
        <v>577.70000000000005</v>
      </c>
      <c r="K49" s="276">
        <v>557</v>
      </c>
      <c r="L49" s="276">
        <v>535</v>
      </c>
      <c r="M49" s="276">
        <v>17.84366</v>
      </c>
    </row>
    <row r="50" spans="1:13">
      <c r="A50" s="300">
        <v>41</v>
      </c>
      <c r="B50" s="276" t="s">
        <v>69</v>
      </c>
      <c r="C50" s="276">
        <v>503.6</v>
      </c>
      <c r="D50" s="278">
        <v>506.5</v>
      </c>
      <c r="E50" s="278">
        <v>496.75</v>
      </c>
      <c r="F50" s="278">
        <v>489.9</v>
      </c>
      <c r="G50" s="278">
        <v>480.15</v>
      </c>
      <c r="H50" s="278">
        <v>513.35</v>
      </c>
      <c r="I50" s="278">
        <v>523.1</v>
      </c>
      <c r="J50" s="278">
        <v>529.95000000000005</v>
      </c>
      <c r="K50" s="276">
        <v>516.25</v>
      </c>
      <c r="L50" s="276">
        <v>499.65</v>
      </c>
      <c r="M50" s="276">
        <v>192.98805999999999</v>
      </c>
    </row>
    <row r="51" spans="1:13">
      <c r="A51" s="300">
        <v>42</v>
      </c>
      <c r="B51" s="276" t="s">
        <v>70</v>
      </c>
      <c r="C51" s="276">
        <v>36.15</v>
      </c>
      <c r="D51" s="278">
        <v>35.68333333333333</v>
      </c>
      <c r="E51" s="278">
        <v>34.566666666666663</v>
      </c>
      <c r="F51" s="278">
        <v>32.983333333333334</v>
      </c>
      <c r="G51" s="278">
        <v>31.866666666666667</v>
      </c>
      <c r="H51" s="278">
        <v>37.266666666666659</v>
      </c>
      <c r="I51" s="278">
        <v>38.383333333333319</v>
      </c>
      <c r="J51" s="278">
        <v>39.966666666666654</v>
      </c>
      <c r="K51" s="276">
        <v>36.799999999999997</v>
      </c>
      <c r="L51" s="276">
        <v>34.1</v>
      </c>
      <c r="M51" s="276">
        <v>832.72427000000005</v>
      </c>
    </row>
    <row r="52" spans="1:13">
      <c r="A52" s="300">
        <v>43</v>
      </c>
      <c r="B52" s="276" t="s">
        <v>71</v>
      </c>
      <c r="C52" s="276">
        <v>445.45</v>
      </c>
      <c r="D52" s="278">
        <v>448.33333333333331</v>
      </c>
      <c r="E52" s="278">
        <v>437.66666666666663</v>
      </c>
      <c r="F52" s="278">
        <v>429.88333333333333</v>
      </c>
      <c r="G52" s="278">
        <v>419.21666666666664</v>
      </c>
      <c r="H52" s="278">
        <v>456.11666666666662</v>
      </c>
      <c r="I52" s="278">
        <v>466.78333333333325</v>
      </c>
      <c r="J52" s="278">
        <v>474.56666666666661</v>
      </c>
      <c r="K52" s="276">
        <v>459</v>
      </c>
      <c r="L52" s="276">
        <v>440.55</v>
      </c>
      <c r="M52" s="276">
        <v>62.496830000000003</v>
      </c>
    </row>
    <row r="53" spans="1:13">
      <c r="A53" s="300">
        <v>44</v>
      </c>
      <c r="B53" s="276" t="s">
        <v>72</v>
      </c>
      <c r="C53" s="276">
        <v>13246.35</v>
      </c>
      <c r="D53" s="278">
        <v>13327.616666666667</v>
      </c>
      <c r="E53" s="278">
        <v>13118.733333333334</v>
      </c>
      <c r="F53" s="278">
        <v>12991.116666666667</v>
      </c>
      <c r="G53" s="278">
        <v>12782.233333333334</v>
      </c>
      <c r="H53" s="278">
        <v>13455.233333333334</v>
      </c>
      <c r="I53" s="278">
        <v>13664.116666666669</v>
      </c>
      <c r="J53" s="278">
        <v>13791.733333333334</v>
      </c>
      <c r="K53" s="276">
        <v>13536.5</v>
      </c>
      <c r="L53" s="276">
        <v>13200</v>
      </c>
      <c r="M53" s="276">
        <v>1.57904</v>
      </c>
    </row>
    <row r="54" spans="1:13">
      <c r="A54" s="300">
        <v>45</v>
      </c>
      <c r="B54" s="276" t="s">
        <v>74</v>
      </c>
      <c r="C54" s="276">
        <v>390.45</v>
      </c>
      <c r="D54" s="278">
        <v>392.83333333333331</v>
      </c>
      <c r="E54" s="278">
        <v>386.66666666666663</v>
      </c>
      <c r="F54" s="278">
        <v>382.88333333333333</v>
      </c>
      <c r="G54" s="278">
        <v>376.71666666666664</v>
      </c>
      <c r="H54" s="278">
        <v>396.61666666666662</v>
      </c>
      <c r="I54" s="278">
        <v>402.78333333333325</v>
      </c>
      <c r="J54" s="278">
        <v>406.56666666666661</v>
      </c>
      <c r="K54" s="276">
        <v>399</v>
      </c>
      <c r="L54" s="276">
        <v>389.05</v>
      </c>
      <c r="M54" s="276">
        <v>57.309620000000002</v>
      </c>
    </row>
    <row r="55" spans="1:13">
      <c r="A55" s="300">
        <v>46</v>
      </c>
      <c r="B55" s="276" t="s">
        <v>75</v>
      </c>
      <c r="C55" s="276">
        <v>3645.4</v>
      </c>
      <c r="D55" s="278">
        <v>3639.3166666666671</v>
      </c>
      <c r="E55" s="278">
        <v>3623.733333333334</v>
      </c>
      <c r="F55" s="278">
        <v>3602.0666666666671</v>
      </c>
      <c r="G55" s="278">
        <v>3586.483333333334</v>
      </c>
      <c r="H55" s="278">
        <v>3660.983333333334</v>
      </c>
      <c r="I55" s="278">
        <v>3676.5666666666671</v>
      </c>
      <c r="J55" s="278">
        <v>3698.233333333334</v>
      </c>
      <c r="K55" s="276">
        <v>3654.9</v>
      </c>
      <c r="L55" s="276">
        <v>3617.65</v>
      </c>
      <c r="M55" s="276">
        <v>4.1374300000000002</v>
      </c>
    </row>
    <row r="56" spans="1:13">
      <c r="A56" s="300">
        <v>47</v>
      </c>
      <c r="B56" s="276" t="s">
        <v>76</v>
      </c>
      <c r="C56" s="276">
        <v>465.05</v>
      </c>
      <c r="D56" s="278">
        <v>467.91666666666669</v>
      </c>
      <c r="E56" s="278">
        <v>460.13333333333338</v>
      </c>
      <c r="F56" s="278">
        <v>455.2166666666667</v>
      </c>
      <c r="G56" s="278">
        <v>447.43333333333339</v>
      </c>
      <c r="H56" s="278">
        <v>472.83333333333337</v>
      </c>
      <c r="I56" s="278">
        <v>480.61666666666667</v>
      </c>
      <c r="J56" s="278">
        <v>485.53333333333336</v>
      </c>
      <c r="K56" s="276">
        <v>475.7</v>
      </c>
      <c r="L56" s="276">
        <v>463</v>
      </c>
      <c r="M56" s="276">
        <v>30.649229999999999</v>
      </c>
    </row>
    <row r="57" spans="1:13">
      <c r="A57" s="300">
        <v>48</v>
      </c>
      <c r="B57" s="276" t="s">
        <v>77</v>
      </c>
      <c r="C57" s="276">
        <v>137</v>
      </c>
      <c r="D57" s="278">
        <v>131.85</v>
      </c>
      <c r="E57" s="278">
        <v>122.85</v>
      </c>
      <c r="F57" s="278">
        <v>108.7</v>
      </c>
      <c r="G57" s="278">
        <v>99.7</v>
      </c>
      <c r="H57" s="278">
        <v>146</v>
      </c>
      <c r="I57" s="278">
        <v>155</v>
      </c>
      <c r="J57" s="278">
        <v>169.14999999999998</v>
      </c>
      <c r="K57" s="276">
        <v>140.85</v>
      </c>
      <c r="L57" s="276">
        <v>117.7</v>
      </c>
      <c r="M57" s="276">
        <v>725.92454999999995</v>
      </c>
    </row>
    <row r="58" spans="1:13">
      <c r="A58" s="300">
        <v>49</v>
      </c>
      <c r="B58" s="276" t="s">
        <v>78</v>
      </c>
      <c r="C58" s="276">
        <v>135.1</v>
      </c>
      <c r="D58" s="278">
        <v>135.18333333333331</v>
      </c>
      <c r="E58" s="278">
        <v>133.16666666666663</v>
      </c>
      <c r="F58" s="278">
        <v>131.23333333333332</v>
      </c>
      <c r="G58" s="278">
        <v>129.21666666666664</v>
      </c>
      <c r="H58" s="278">
        <v>137.11666666666662</v>
      </c>
      <c r="I58" s="278">
        <v>139.13333333333333</v>
      </c>
      <c r="J58" s="278">
        <v>141.06666666666661</v>
      </c>
      <c r="K58" s="276">
        <v>137.19999999999999</v>
      </c>
      <c r="L58" s="276">
        <v>133.25</v>
      </c>
      <c r="M58" s="276">
        <v>18.678439999999998</v>
      </c>
    </row>
    <row r="59" spans="1:13">
      <c r="A59" s="300">
        <v>50</v>
      </c>
      <c r="B59" s="276" t="s">
        <v>81</v>
      </c>
      <c r="C59" s="276">
        <v>621.20000000000005</v>
      </c>
      <c r="D59" s="278">
        <v>622.98333333333335</v>
      </c>
      <c r="E59" s="278">
        <v>613.7166666666667</v>
      </c>
      <c r="F59" s="278">
        <v>606.23333333333335</v>
      </c>
      <c r="G59" s="278">
        <v>596.9666666666667</v>
      </c>
      <c r="H59" s="278">
        <v>630.4666666666667</v>
      </c>
      <c r="I59" s="278">
        <v>639.73333333333335</v>
      </c>
      <c r="J59" s="278">
        <v>647.2166666666667</v>
      </c>
      <c r="K59" s="276">
        <v>632.25</v>
      </c>
      <c r="L59" s="276">
        <v>615.5</v>
      </c>
      <c r="M59" s="276">
        <v>2.0991900000000001</v>
      </c>
    </row>
    <row r="60" spans="1:13">
      <c r="A60" s="300">
        <v>51</v>
      </c>
      <c r="B60" s="276" t="s">
        <v>82</v>
      </c>
      <c r="C60" s="276">
        <v>373.05</v>
      </c>
      <c r="D60" s="278">
        <v>371.08333333333331</v>
      </c>
      <c r="E60" s="278">
        <v>364.16666666666663</v>
      </c>
      <c r="F60" s="278">
        <v>355.2833333333333</v>
      </c>
      <c r="G60" s="278">
        <v>348.36666666666662</v>
      </c>
      <c r="H60" s="278">
        <v>379.96666666666664</v>
      </c>
      <c r="I60" s="278">
        <v>386.88333333333327</v>
      </c>
      <c r="J60" s="278">
        <v>395.76666666666665</v>
      </c>
      <c r="K60" s="276">
        <v>378</v>
      </c>
      <c r="L60" s="276">
        <v>362.2</v>
      </c>
      <c r="M60" s="276">
        <v>61.120089999999998</v>
      </c>
    </row>
    <row r="61" spans="1:13">
      <c r="A61" s="300">
        <v>52</v>
      </c>
      <c r="B61" s="276" t="s">
        <v>83</v>
      </c>
      <c r="C61" s="276">
        <v>766</v>
      </c>
      <c r="D61" s="278">
        <v>767.75</v>
      </c>
      <c r="E61" s="278">
        <v>756.05</v>
      </c>
      <c r="F61" s="278">
        <v>746.09999999999991</v>
      </c>
      <c r="G61" s="278">
        <v>734.39999999999986</v>
      </c>
      <c r="H61" s="278">
        <v>777.7</v>
      </c>
      <c r="I61" s="278">
        <v>789.40000000000009</v>
      </c>
      <c r="J61" s="278">
        <v>799.35000000000014</v>
      </c>
      <c r="K61" s="276">
        <v>779.45</v>
      </c>
      <c r="L61" s="276">
        <v>757.8</v>
      </c>
      <c r="M61" s="276">
        <v>41.664239999999999</v>
      </c>
    </row>
    <row r="62" spans="1:13">
      <c r="A62" s="300">
        <v>53</v>
      </c>
      <c r="B62" s="276" t="s">
        <v>84</v>
      </c>
      <c r="C62" s="276">
        <v>134.25</v>
      </c>
      <c r="D62" s="278">
        <v>134.98333333333332</v>
      </c>
      <c r="E62" s="278">
        <v>132.26666666666665</v>
      </c>
      <c r="F62" s="278">
        <v>130.28333333333333</v>
      </c>
      <c r="G62" s="278">
        <v>127.56666666666666</v>
      </c>
      <c r="H62" s="278">
        <v>136.96666666666664</v>
      </c>
      <c r="I62" s="278">
        <v>139.68333333333328</v>
      </c>
      <c r="J62" s="278">
        <v>141.66666666666663</v>
      </c>
      <c r="K62" s="276">
        <v>137.69999999999999</v>
      </c>
      <c r="L62" s="276">
        <v>133</v>
      </c>
      <c r="M62" s="276">
        <v>214.79953</v>
      </c>
    </row>
    <row r="63" spans="1:13">
      <c r="A63" s="300">
        <v>54</v>
      </c>
      <c r="B63" s="276" t="s">
        <v>3634</v>
      </c>
      <c r="C63" s="276">
        <v>2477.4499999999998</v>
      </c>
      <c r="D63" s="278">
        <v>2460.4833333333331</v>
      </c>
      <c r="E63" s="278">
        <v>2427.9666666666662</v>
      </c>
      <c r="F63" s="278">
        <v>2378.4833333333331</v>
      </c>
      <c r="G63" s="278">
        <v>2345.9666666666662</v>
      </c>
      <c r="H63" s="278">
        <v>2509.9666666666662</v>
      </c>
      <c r="I63" s="278">
        <v>2542.4833333333336</v>
      </c>
      <c r="J63" s="278">
        <v>2591.9666666666662</v>
      </c>
      <c r="K63" s="276">
        <v>2493</v>
      </c>
      <c r="L63" s="276">
        <v>2411</v>
      </c>
      <c r="M63" s="276">
        <v>3.94651</v>
      </c>
    </row>
    <row r="64" spans="1:13">
      <c r="A64" s="300">
        <v>55</v>
      </c>
      <c r="B64" s="276" t="s">
        <v>85</v>
      </c>
      <c r="C64" s="276">
        <v>1564.65</v>
      </c>
      <c r="D64" s="278">
        <v>1554.8166666666666</v>
      </c>
      <c r="E64" s="278">
        <v>1540.3833333333332</v>
      </c>
      <c r="F64" s="278">
        <v>1516.1166666666666</v>
      </c>
      <c r="G64" s="278">
        <v>1501.6833333333332</v>
      </c>
      <c r="H64" s="278">
        <v>1579.0833333333333</v>
      </c>
      <c r="I64" s="278">
        <v>1593.5166666666667</v>
      </c>
      <c r="J64" s="278">
        <v>1617.7833333333333</v>
      </c>
      <c r="K64" s="276">
        <v>1569.25</v>
      </c>
      <c r="L64" s="276">
        <v>1530.55</v>
      </c>
      <c r="M64" s="276">
        <v>4.6200200000000002</v>
      </c>
    </row>
    <row r="65" spans="1:13">
      <c r="A65" s="300">
        <v>56</v>
      </c>
      <c r="B65" s="276" t="s">
        <v>86</v>
      </c>
      <c r="C65" s="276">
        <v>404.55</v>
      </c>
      <c r="D65" s="278">
        <v>407.06666666666666</v>
      </c>
      <c r="E65" s="278">
        <v>400.18333333333334</v>
      </c>
      <c r="F65" s="278">
        <v>395.81666666666666</v>
      </c>
      <c r="G65" s="278">
        <v>388.93333333333334</v>
      </c>
      <c r="H65" s="278">
        <v>411.43333333333334</v>
      </c>
      <c r="I65" s="278">
        <v>418.31666666666666</v>
      </c>
      <c r="J65" s="278">
        <v>422.68333333333334</v>
      </c>
      <c r="K65" s="276">
        <v>413.95</v>
      </c>
      <c r="L65" s="276">
        <v>402.7</v>
      </c>
      <c r="M65" s="276">
        <v>33.990290000000002</v>
      </c>
    </row>
    <row r="66" spans="1:13">
      <c r="A66" s="300">
        <v>57</v>
      </c>
      <c r="B66" s="276" t="s">
        <v>236</v>
      </c>
      <c r="C66" s="276">
        <v>784.55</v>
      </c>
      <c r="D66" s="278">
        <v>787.69999999999993</v>
      </c>
      <c r="E66" s="278">
        <v>776.89999999999986</v>
      </c>
      <c r="F66" s="278">
        <v>769.24999999999989</v>
      </c>
      <c r="G66" s="278">
        <v>758.44999999999982</v>
      </c>
      <c r="H66" s="278">
        <v>795.34999999999991</v>
      </c>
      <c r="I66" s="278">
        <v>806.14999999999986</v>
      </c>
      <c r="J66" s="278">
        <v>813.8</v>
      </c>
      <c r="K66" s="276">
        <v>798.5</v>
      </c>
      <c r="L66" s="276">
        <v>780.05</v>
      </c>
      <c r="M66" s="276">
        <v>3.2086199999999998</v>
      </c>
    </row>
    <row r="67" spans="1:13">
      <c r="A67" s="300">
        <v>58</v>
      </c>
      <c r="B67" s="276" t="s">
        <v>237</v>
      </c>
      <c r="C67" s="276">
        <v>330.5</v>
      </c>
      <c r="D67" s="278">
        <v>330.46666666666664</v>
      </c>
      <c r="E67" s="278">
        <v>326.0333333333333</v>
      </c>
      <c r="F67" s="278">
        <v>321.56666666666666</v>
      </c>
      <c r="G67" s="278">
        <v>317.13333333333333</v>
      </c>
      <c r="H67" s="278">
        <v>334.93333333333328</v>
      </c>
      <c r="I67" s="278">
        <v>339.36666666666656</v>
      </c>
      <c r="J67" s="278">
        <v>343.83333333333326</v>
      </c>
      <c r="K67" s="276">
        <v>334.9</v>
      </c>
      <c r="L67" s="276">
        <v>326</v>
      </c>
      <c r="M67" s="276">
        <v>14.4709</v>
      </c>
    </row>
    <row r="68" spans="1:13">
      <c r="A68" s="300">
        <v>59</v>
      </c>
      <c r="B68" s="276" t="s">
        <v>235</v>
      </c>
      <c r="C68" s="276">
        <v>173.75</v>
      </c>
      <c r="D68" s="278">
        <v>175.45000000000002</v>
      </c>
      <c r="E68" s="278">
        <v>171.15000000000003</v>
      </c>
      <c r="F68" s="278">
        <v>168.55</v>
      </c>
      <c r="G68" s="278">
        <v>164.25000000000003</v>
      </c>
      <c r="H68" s="278">
        <v>178.05000000000004</v>
      </c>
      <c r="I68" s="278">
        <v>182.35000000000005</v>
      </c>
      <c r="J68" s="278">
        <v>184.95000000000005</v>
      </c>
      <c r="K68" s="276">
        <v>179.75</v>
      </c>
      <c r="L68" s="276">
        <v>172.85</v>
      </c>
      <c r="M68" s="276">
        <v>16.595179999999999</v>
      </c>
    </row>
    <row r="69" spans="1:13">
      <c r="A69" s="300">
        <v>60</v>
      </c>
      <c r="B69" s="276" t="s">
        <v>87</v>
      </c>
      <c r="C69" s="276">
        <v>559.95000000000005</v>
      </c>
      <c r="D69" s="278">
        <v>562.85</v>
      </c>
      <c r="E69" s="278">
        <v>549.70000000000005</v>
      </c>
      <c r="F69" s="278">
        <v>539.45000000000005</v>
      </c>
      <c r="G69" s="278">
        <v>526.30000000000007</v>
      </c>
      <c r="H69" s="278">
        <v>573.1</v>
      </c>
      <c r="I69" s="278">
        <v>586.24999999999989</v>
      </c>
      <c r="J69" s="278">
        <v>596.5</v>
      </c>
      <c r="K69" s="276">
        <v>576</v>
      </c>
      <c r="L69" s="276">
        <v>552.6</v>
      </c>
      <c r="M69" s="276">
        <v>8.8186199999999992</v>
      </c>
    </row>
    <row r="70" spans="1:13">
      <c r="A70" s="300">
        <v>61</v>
      </c>
      <c r="B70" s="276" t="s">
        <v>88</v>
      </c>
      <c r="C70" s="276">
        <v>502.6</v>
      </c>
      <c r="D70" s="278">
        <v>502.81666666666666</v>
      </c>
      <c r="E70" s="278">
        <v>498.83333333333331</v>
      </c>
      <c r="F70" s="278">
        <v>495.06666666666666</v>
      </c>
      <c r="G70" s="278">
        <v>491.08333333333331</v>
      </c>
      <c r="H70" s="278">
        <v>506.58333333333331</v>
      </c>
      <c r="I70" s="278">
        <v>510.56666666666666</v>
      </c>
      <c r="J70" s="278">
        <v>514.33333333333326</v>
      </c>
      <c r="K70" s="276">
        <v>506.8</v>
      </c>
      <c r="L70" s="276">
        <v>499.05</v>
      </c>
      <c r="M70" s="276">
        <v>40.20487</v>
      </c>
    </row>
    <row r="71" spans="1:13">
      <c r="A71" s="300">
        <v>62</v>
      </c>
      <c r="B71" s="276" t="s">
        <v>238</v>
      </c>
      <c r="C71" s="276">
        <v>1087.0999999999999</v>
      </c>
      <c r="D71" s="278">
        <v>1102.1166666666668</v>
      </c>
      <c r="E71" s="278">
        <v>1065.2833333333335</v>
      </c>
      <c r="F71" s="278">
        <v>1043.4666666666667</v>
      </c>
      <c r="G71" s="278">
        <v>1006.6333333333334</v>
      </c>
      <c r="H71" s="278">
        <v>1123.9333333333336</v>
      </c>
      <c r="I71" s="278">
        <v>1160.7666666666667</v>
      </c>
      <c r="J71" s="278">
        <v>1182.5833333333337</v>
      </c>
      <c r="K71" s="276">
        <v>1138.95</v>
      </c>
      <c r="L71" s="276">
        <v>1080.3</v>
      </c>
      <c r="M71" s="276">
        <v>1.4019200000000001</v>
      </c>
    </row>
    <row r="72" spans="1:13">
      <c r="A72" s="300">
        <v>63</v>
      </c>
      <c r="B72" s="276" t="s">
        <v>91</v>
      </c>
      <c r="C72" s="276">
        <v>3690</v>
      </c>
      <c r="D72" s="278">
        <v>3705.2000000000003</v>
      </c>
      <c r="E72" s="278">
        <v>3661.4000000000005</v>
      </c>
      <c r="F72" s="278">
        <v>3632.8</v>
      </c>
      <c r="G72" s="278">
        <v>3589.0000000000005</v>
      </c>
      <c r="H72" s="278">
        <v>3733.8000000000006</v>
      </c>
      <c r="I72" s="278">
        <v>3777.6000000000008</v>
      </c>
      <c r="J72" s="278">
        <v>3806.2000000000007</v>
      </c>
      <c r="K72" s="276">
        <v>3749</v>
      </c>
      <c r="L72" s="276">
        <v>3676.6</v>
      </c>
      <c r="M72" s="276">
        <v>7.5003799999999998</v>
      </c>
    </row>
    <row r="73" spans="1:13">
      <c r="A73" s="300">
        <v>64</v>
      </c>
      <c r="B73" s="276" t="s">
        <v>93</v>
      </c>
      <c r="C73" s="276">
        <v>206.5</v>
      </c>
      <c r="D73" s="278">
        <v>207.36666666666667</v>
      </c>
      <c r="E73" s="278">
        <v>203.38333333333335</v>
      </c>
      <c r="F73" s="278">
        <v>200.26666666666668</v>
      </c>
      <c r="G73" s="278">
        <v>196.28333333333336</v>
      </c>
      <c r="H73" s="278">
        <v>210.48333333333335</v>
      </c>
      <c r="I73" s="278">
        <v>214.4666666666667</v>
      </c>
      <c r="J73" s="278">
        <v>217.58333333333334</v>
      </c>
      <c r="K73" s="276">
        <v>211.35</v>
      </c>
      <c r="L73" s="276">
        <v>204.25</v>
      </c>
      <c r="M73" s="276">
        <v>105.44417</v>
      </c>
    </row>
    <row r="74" spans="1:13">
      <c r="A74" s="300">
        <v>65</v>
      </c>
      <c r="B74" s="276" t="s">
        <v>231</v>
      </c>
      <c r="C74" s="276">
        <v>2652.1</v>
      </c>
      <c r="D74" s="278">
        <v>2620.3666666666668</v>
      </c>
      <c r="E74" s="278">
        <v>2551.7333333333336</v>
      </c>
      <c r="F74" s="278">
        <v>2451.3666666666668</v>
      </c>
      <c r="G74" s="278">
        <v>2382.7333333333336</v>
      </c>
      <c r="H74" s="278">
        <v>2720.7333333333336</v>
      </c>
      <c r="I74" s="278">
        <v>2789.3666666666668</v>
      </c>
      <c r="J74" s="278">
        <v>2889.7333333333336</v>
      </c>
      <c r="K74" s="276">
        <v>2689</v>
      </c>
      <c r="L74" s="276">
        <v>2520</v>
      </c>
      <c r="M74" s="276">
        <v>21.068930000000002</v>
      </c>
    </row>
    <row r="75" spans="1:13">
      <c r="A75" s="300">
        <v>66</v>
      </c>
      <c r="B75" s="276" t="s">
        <v>94</v>
      </c>
      <c r="C75" s="276">
        <v>5015.2</v>
      </c>
      <c r="D75" s="278">
        <v>5017.0333333333338</v>
      </c>
      <c r="E75" s="278">
        <v>4954.0666666666675</v>
      </c>
      <c r="F75" s="278">
        <v>4892.9333333333334</v>
      </c>
      <c r="G75" s="278">
        <v>4829.9666666666672</v>
      </c>
      <c r="H75" s="278">
        <v>5078.1666666666679</v>
      </c>
      <c r="I75" s="278">
        <v>5141.1333333333332</v>
      </c>
      <c r="J75" s="278">
        <v>5202.2666666666682</v>
      </c>
      <c r="K75" s="276">
        <v>5080</v>
      </c>
      <c r="L75" s="276">
        <v>4955.8999999999996</v>
      </c>
      <c r="M75" s="276">
        <v>13.277010000000001</v>
      </c>
    </row>
    <row r="76" spans="1:13">
      <c r="A76" s="300">
        <v>67</v>
      </c>
      <c r="B76" s="276" t="s">
        <v>239</v>
      </c>
      <c r="C76" s="276">
        <v>78.650000000000006</v>
      </c>
      <c r="D76" s="278">
        <v>79.816666666666663</v>
      </c>
      <c r="E76" s="278">
        <v>76.833333333333329</v>
      </c>
      <c r="F76" s="278">
        <v>75.016666666666666</v>
      </c>
      <c r="G76" s="278">
        <v>72.033333333333331</v>
      </c>
      <c r="H76" s="278">
        <v>81.633333333333326</v>
      </c>
      <c r="I76" s="278">
        <v>84.616666666666674</v>
      </c>
      <c r="J76" s="278">
        <v>86.433333333333323</v>
      </c>
      <c r="K76" s="276">
        <v>82.8</v>
      </c>
      <c r="L76" s="276">
        <v>78</v>
      </c>
      <c r="M76" s="276">
        <v>20.578060000000001</v>
      </c>
    </row>
    <row r="77" spans="1:13">
      <c r="A77" s="300">
        <v>68</v>
      </c>
      <c r="B77" s="276" t="s">
        <v>95</v>
      </c>
      <c r="C77" s="276">
        <v>2548.1999999999998</v>
      </c>
      <c r="D77" s="278">
        <v>2557.5166666666664</v>
      </c>
      <c r="E77" s="278">
        <v>2506.0333333333328</v>
      </c>
      <c r="F77" s="278">
        <v>2463.8666666666663</v>
      </c>
      <c r="G77" s="278">
        <v>2412.3833333333328</v>
      </c>
      <c r="H77" s="278">
        <v>2599.6833333333329</v>
      </c>
      <c r="I77" s="278">
        <v>2651.1666666666665</v>
      </c>
      <c r="J77" s="278">
        <v>2693.333333333333</v>
      </c>
      <c r="K77" s="276">
        <v>2609</v>
      </c>
      <c r="L77" s="276">
        <v>2515.35</v>
      </c>
      <c r="M77" s="276">
        <v>13.03426</v>
      </c>
    </row>
    <row r="78" spans="1:13">
      <c r="A78" s="300">
        <v>69</v>
      </c>
      <c r="B78" s="276" t="s">
        <v>240</v>
      </c>
      <c r="C78" s="276">
        <v>423.6</v>
      </c>
      <c r="D78" s="278">
        <v>427.05</v>
      </c>
      <c r="E78" s="278">
        <v>418.65000000000003</v>
      </c>
      <c r="F78" s="278">
        <v>413.70000000000005</v>
      </c>
      <c r="G78" s="278">
        <v>405.30000000000007</v>
      </c>
      <c r="H78" s="278">
        <v>432</v>
      </c>
      <c r="I78" s="278">
        <v>440.4</v>
      </c>
      <c r="J78" s="278">
        <v>445.34999999999997</v>
      </c>
      <c r="K78" s="276">
        <v>435.45</v>
      </c>
      <c r="L78" s="276">
        <v>422.1</v>
      </c>
      <c r="M78" s="276">
        <v>5.8386399999999998</v>
      </c>
    </row>
    <row r="79" spans="1:13">
      <c r="A79" s="300">
        <v>70</v>
      </c>
      <c r="B79" s="276" t="s">
        <v>241</v>
      </c>
      <c r="C79" s="276">
        <v>1168.0999999999999</v>
      </c>
      <c r="D79" s="278">
        <v>1169.7</v>
      </c>
      <c r="E79" s="278">
        <v>1154.4000000000001</v>
      </c>
      <c r="F79" s="278">
        <v>1140.7</v>
      </c>
      <c r="G79" s="278">
        <v>1125.4000000000001</v>
      </c>
      <c r="H79" s="278">
        <v>1183.4000000000001</v>
      </c>
      <c r="I79" s="278">
        <v>1198.6999999999998</v>
      </c>
      <c r="J79" s="278">
        <v>1212.4000000000001</v>
      </c>
      <c r="K79" s="276">
        <v>1185</v>
      </c>
      <c r="L79" s="276">
        <v>1156</v>
      </c>
      <c r="M79" s="276">
        <v>3.12323</v>
      </c>
    </row>
    <row r="80" spans="1:13">
      <c r="A80" s="300">
        <v>71</v>
      </c>
      <c r="B80" s="276" t="s">
        <v>97</v>
      </c>
      <c r="C80" s="276">
        <v>1396.05</v>
      </c>
      <c r="D80" s="278">
        <v>1396.7</v>
      </c>
      <c r="E80" s="278">
        <v>1380.45</v>
      </c>
      <c r="F80" s="278">
        <v>1364.85</v>
      </c>
      <c r="G80" s="278">
        <v>1348.6</v>
      </c>
      <c r="H80" s="278">
        <v>1412.3000000000002</v>
      </c>
      <c r="I80" s="278">
        <v>1428.5500000000002</v>
      </c>
      <c r="J80" s="278">
        <v>1444.1500000000003</v>
      </c>
      <c r="K80" s="276">
        <v>1412.95</v>
      </c>
      <c r="L80" s="276">
        <v>1381.1</v>
      </c>
      <c r="M80" s="276">
        <v>10.632899999999999</v>
      </c>
    </row>
    <row r="81" spans="1:13">
      <c r="A81" s="300">
        <v>72</v>
      </c>
      <c r="B81" s="276" t="s">
        <v>98</v>
      </c>
      <c r="C81" s="276">
        <v>191.85</v>
      </c>
      <c r="D81" s="278">
        <v>191.35</v>
      </c>
      <c r="E81" s="278">
        <v>187.7</v>
      </c>
      <c r="F81" s="278">
        <v>183.54999999999998</v>
      </c>
      <c r="G81" s="278">
        <v>179.89999999999998</v>
      </c>
      <c r="H81" s="278">
        <v>195.5</v>
      </c>
      <c r="I81" s="278">
        <v>199.15000000000003</v>
      </c>
      <c r="J81" s="278">
        <v>203.3</v>
      </c>
      <c r="K81" s="276">
        <v>195</v>
      </c>
      <c r="L81" s="276">
        <v>187.2</v>
      </c>
      <c r="M81" s="276">
        <v>86.805090000000007</v>
      </c>
    </row>
    <row r="82" spans="1:13">
      <c r="A82" s="300">
        <v>73</v>
      </c>
      <c r="B82" s="276" t="s">
        <v>99</v>
      </c>
      <c r="C82" s="276">
        <v>65.5</v>
      </c>
      <c r="D82" s="278">
        <v>65.833333333333329</v>
      </c>
      <c r="E82" s="278">
        <v>64.466666666666654</v>
      </c>
      <c r="F82" s="278">
        <v>63.433333333333323</v>
      </c>
      <c r="G82" s="278">
        <v>62.066666666666649</v>
      </c>
      <c r="H82" s="278">
        <v>66.86666666666666</v>
      </c>
      <c r="I82" s="278">
        <v>68.233333333333334</v>
      </c>
      <c r="J82" s="278">
        <v>69.266666666666666</v>
      </c>
      <c r="K82" s="276">
        <v>67.2</v>
      </c>
      <c r="L82" s="276">
        <v>64.8</v>
      </c>
      <c r="M82" s="276">
        <v>381.77971000000002</v>
      </c>
    </row>
    <row r="83" spans="1:13">
      <c r="A83" s="300">
        <v>74</v>
      </c>
      <c r="B83" s="276" t="s">
        <v>370</v>
      </c>
      <c r="C83" s="276">
        <v>144.9</v>
      </c>
      <c r="D83" s="278">
        <v>145.43333333333334</v>
      </c>
      <c r="E83" s="278">
        <v>142.96666666666667</v>
      </c>
      <c r="F83" s="278">
        <v>141.03333333333333</v>
      </c>
      <c r="G83" s="278">
        <v>138.56666666666666</v>
      </c>
      <c r="H83" s="278">
        <v>147.36666666666667</v>
      </c>
      <c r="I83" s="278">
        <v>149.83333333333337</v>
      </c>
      <c r="J83" s="278">
        <v>151.76666666666668</v>
      </c>
      <c r="K83" s="276">
        <v>147.9</v>
      </c>
      <c r="L83" s="276">
        <v>143.5</v>
      </c>
      <c r="M83" s="276">
        <v>21.943840000000002</v>
      </c>
    </row>
    <row r="84" spans="1:13">
      <c r="A84" s="300">
        <v>75</v>
      </c>
      <c r="B84" s="276" t="s">
        <v>244</v>
      </c>
      <c r="C84" s="276">
        <v>76.900000000000006</v>
      </c>
      <c r="D84" s="278">
        <v>76.88333333333334</v>
      </c>
      <c r="E84" s="278">
        <v>76.066666666666677</v>
      </c>
      <c r="F84" s="278">
        <v>75.233333333333334</v>
      </c>
      <c r="G84" s="278">
        <v>74.416666666666671</v>
      </c>
      <c r="H84" s="278">
        <v>77.716666666666683</v>
      </c>
      <c r="I84" s="278">
        <v>78.533333333333346</v>
      </c>
      <c r="J84" s="278">
        <v>79.366666666666688</v>
      </c>
      <c r="K84" s="276">
        <v>77.7</v>
      </c>
      <c r="L84" s="276">
        <v>76.05</v>
      </c>
      <c r="M84" s="276">
        <v>23.691400000000002</v>
      </c>
    </row>
    <row r="85" spans="1:13">
      <c r="A85" s="300">
        <v>76</v>
      </c>
      <c r="B85" s="276" t="s">
        <v>100</v>
      </c>
      <c r="C85" s="276">
        <v>121.75</v>
      </c>
      <c r="D85" s="278">
        <v>122.46666666666665</v>
      </c>
      <c r="E85" s="278">
        <v>119.93333333333331</v>
      </c>
      <c r="F85" s="278">
        <v>118.11666666666666</v>
      </c>
      <c r="G85" s="278">
        <v>115.58333333333331</v>
      </c>
      <c r="H85" s="278">
        <v>124.2833333333333</v>
      </c>
      <c r="I85" s="278">
        <v>126.81666666666663</v>
      </c>
      <c r="J85" s="278">
        <v>128.6333333333333</v>
      </c>
      <c r="K85" s="276">
        <v>125</v>
      </c>
      <c r="L85" s="276">
        <v>120.65</v>
      </c>
      <c r="M85" s="276">
        <v>250.15522000000001</v>
      </c>
    </row>
    <row r="86" spans="1:13">
      <c r="A86" s="300">
        <v>77</v>
      </c>
      <c r="B86" s="276" t="s">
        <v>245</v>
      </c>
      <c r="C86" s="276">
        <v>142.65</v>
      </c>
      <c r="D86" s="278">
        <v>142.03333333333333</v>
      </c>
      <c r="E86" s="278">
        <v>139.96666666666667</v>
      </c>
      <c r="F86" s="278">
        <v>137.28333333333333</v>
      </c>
      <c r="G86" s="278">
        <v>135.21666666666667</v>
      </c>
      <c r="H86" s="278">
        <v>144.71666666666667</v>
      </c>
      <c r="I86" s="278">
        <v>146.78333333333333</v>
      </c>
      <c r="J86" s="278">
        <v>149.46666666666667</v>
      </c>
      <c r="K86" s="276">
        <v>144.1</v>
      </c>
      <c r="L86" s="276">
        <v>139.35</v>
      </c>
      <c r="M86" s="276">
        <v>5.2819900000000004</v>
      </c>
    </row>
    <row r="87" spans="1:13">
      <c r="A87" s="300">
        <v>78</v>
      </c>
      <c r="B87" s="276" t="s">
        <v>101</v>
      </c>
      <c r="C87" s="276">
        <v>530.70000000000005</v>
      </c>
      <c r="D87" s="278">
        <v>535.1</v>
      </c>
      <c r="E87" s="278">
        <v>521.20000000000005</v>
      </c>
      <c r="F87" s="278">
        <v>511.70000000000005</v>
      </c>
      <c r="G87" s="278">
        <v>497.80000000000007</v>
      </c>
      <c r="H87" s="278">
        <v>544.6</v>
      </c>
      <c r="I87" s="278">
        <v>558.49999999999989</v>
      </c>
      <c r="J87" s="278">
        <v>568</v>
      </c>
      <c r="K87" s="276">
        <v>549</v>
      </c>
      <c r="L87" s="276">
        <v>525.6</v>
      </c>
      <c r="M87" s="276">
        <v>44.409030000000001</v>
      </c>
    </row>
    <row r="88" spans="1:13">
      <c r="A88" s="300">
        <v>79</v>
      </c>
      <c r="B88" s="276" t="s">
        <v>103</v>
      </c>
      <c r="C88" s="276">
        <v>26.5</v>
      </c>
      <c r="D88" s="278">
        <v>26.350000000000005</v>
      </c>
      <c r="E88" s="278">
        <v>26.000000000000011</v>
      </c>
      <c r="F88" s="278">
        <v>25.500000000000007</v>
      </c>
      <c r="G88" s="278">
        <v>25.150000000000013</v>
      </c>
      <c r="H88" s="278">
        <v>26.850000000000009</v>
      </c>
      <c r="I88" s="278">
        <v>27.200000000000003</v>
      </c>
      <c r="J88" s="278">
        <v>27.700000000000006</v>
      </c>
      <c r="K88" s="276">
        <v>26.7</v>
      </c>
      <c r="L88" s="276">
        <v>25.85</v>
      </c>
      <c r="M88" s="276">
        <v>106.32253</v>
      </c>
    </row>
    <row r="89" spans="1:13">
      <c r="A89" s="300">
        <v>80</v>
      </c>
      <c r="B89" s="276" t="s">
        <v>246</v>
      </c>
      <c r="C89" s="276">
        <v>525.4</v>
      </c>
      <c r="D89" s="278">
        <v>529.15</v>
      </c>
      <c r="E89" s="278">
        <v>516.29999999999995</v>
      </c>
      <c r="F89" s="278">
        <v>507.19999999999993</v>
      </c>
      <c r="G89" s="278">
        <v>494.34999999999991</v>
      </c>
      <c r="H89" s="278">
        <v>538.25</v>
      </c>
      <c r="I89" s="278">
        <v>551.10000000000014</v>
      </c>
      <c r="J89" s="278">
        <v>560.20000000000005</v>
      </c>
      <c r="K89" s="276">
        <v>542</v>
      </c>
      <c r="L89" s="276">
        <v>520.04999999999995</v>
      </c>
      <c r="M89" s="276">
        <v>2.71624</v>
      </c>
    </row>
    <row r="90" spans="1:13">
      <c r="A90" s="300">
        <v>81</v>
      </c>
      <c r="B90" s="276" t="s">
        <v>104</v>
      </c>
      <c r="C90" s="276">
        <v>706.5</v>
      </c>
      <c r="D90" s="278">
        <v>708.25</v>
      </c>
      <c r="E90" s="278">
        <v>699.5</v>
      </c>
      <c r="F90" s="278">
        <v>692.5</v>
      </c>
      <c r="G90" s="278">
        <v>683.75</v>
      </c>
      <c r="H90" s="278">
        <v>715.25</v>
      </c>
      <c r="I90" s="278">
        <v>724</v>
      </c>
      <c r="J90" s="278">
        <v>731</v>
      </c>
      <c r="K90" s="276">
        <v>717</v>
      </c>
      <c r="L90" s="276">
        <v>701.25</v>
      </c>
      <c r="M90" s="276">
        <v>16.31504</v>
      </c>
    </row>
    <row r="91" spans="1:13">
      <c r="A91" s="300">
        <v>82</v>
      </c>
      <c r="B91" s="276" t="s">
        <v>247</v>
      </c>
      <c r="C91" s="276">
        <v>438.1</v>
      </c>
      <c r="D91" s="278">
        <v>436.36666666666662</v>
      </c>
      <c r="E91" s="278">
        <v>431.73333333333323</v>
      </c>
      <c r="F91" s="278">
        <v>425.36666666666662</v>
      </c>
      <c r="G91" s="278">
        <v>420.73333333333323</v>
      </c>
      <c r="H91" s="278">
        <v>442.73333333333323</v>
      </c>
      <c r="I91" s="278">
        <v>447.36666666666656</v>
      </c>
      <c r="J91" s="278">
        <v>453.73333333333323</v>
      </c>
      <c r="K91" s="276">
        <v>441</v>
      </c>
      <c r="L91" s="276">
        <v>430</v>
      </c>
      <c r="M91" s="276">
        <v>1.58067</v>
      </c>
    </row>
    <row r="92" spans="1:13">
      <c r="A92" s="300">
        <v>83</v>
      </c>
      <c r="B92" s="276" t="s">
        <v>248</v>
      </c>
      <c r="C92" s="276">
        <v>1256.0999999999999</v>
      </c>
      <c r="D92" s="278">
        <v>1244.0333333333333</v>
      </c>
      <c r="E92" s="278">
        <v>1226.0666666666666</v>
      </c>
      <c r="F92" s="278">
        <v>1196.0333333333333</v>
      </c>
      <c r="G92" s="278">
        <v>1178.0666666666666</v>
      </c>
      <c r="H92" s="278">
        <v>1274.0666666666666</v>
      </c>
      <c r="I92" s="278">
        <v>1292.0333333333333</v>
      </c>
      <c r="J92" s="278">
        <v>1322.0666666666666</v>
      </c>
      <c r="K92" s="276">
        <v>1262</v>
      </c>
      <c r="L92" s="276">
        <v>1214</v>
      </c>
      <c r="M92" s="276">
        <v>20.14293</v>
      </c>
    </row>
    <row r="93" spans="1:13">
      <c r="A93" s="300">
        <v>84</v>
      </c>
      <c r="B93" s="276" t="s">
        <v>105</v>
      </c>
      <c r="C93" s="276">
        <v>925.8</v>
      </c>
      <c r="D93" s="278">
        <v>928.73333333333323</v>
      </c>
      <c r="E93" s="278">
        <v>915.46666666666647</v>
      </c>
      <c r="F93" s="278">
        <v>905.13333333333321</v>
      </c>
      <c r="G93" s="278">
        <v>891.86666666666645</v>
      </c>
      <c r="H93" s="278">
        <v>939.06666666666649</v>
      </c>
      <c r="I93" s="278">
        <v>952.33333333333314</v>
      </c>
      <c r="J93" s="278">
        <v>962.66666666666652</v>
      </c>
      <c r="K93" s="276">
        <v>942</v>
      </c>
      <c r="L93" s="276">
        <v>918.4</v>
      </c>
      <c r="M93" s="276">
        <v>17.5671</v>
      </c>
    </row>
    <row r="94" spans="1:13">
      <c r="A94" s="300">
        <v>85</v>
      </c>
      <c r="B94" s="276" t="s">
        <v>250</v>
      </c>
      <c r="C94" s="276">
        <v>226.35</v>
      </c>
      <c r="D94" s="278">
        <v>225.03333333333333</v>
      </c>
      <c r="E94" s="278">
        <v>221.06666666666666</v>
      </c>
      <c r="F94" s="278">
        <v>215.78333333333333</v>
      </c>
      <c r="G94" s="278">
        <v>211.81666666666666</v>
      </c>
      <c r="H94" s="278">
        <v>230.31666666666666</v>
      </c>
      <c r="I94" s="278">
        <v>234.2833333333333</v>
      </c>
      <c r="J94" s="278">
        <v>239.56666666666666</v>
      </c>
      <c r="K94" s="276">
        <v>229</v>
      </c>
      <c r="L94" s="276">
        <v>219.75</v>
      </c>
      <c r="M94" s="276">
        <v>5.6260700000000003</v>
      </c>
    </row>
    <row r="95" spans="1:13">
      <c r="A95" s="300">
        <v>86</v>
      </c>
      <c r="B95" s="276" t="s">
        <v>386</v>
      </c>
      <c r="C95" s="276">
        <v>341.8</v>
      </c>
      <c r="D95" s="278">
        <v>343.64999999999992</v>
      </c>
      <c r="E95" s="278">
        <v>338.54999999999984</v>
      </c>
      <c r="F95" s="278">
        <v>335.2999999999999</v>
      </c>
      <c r="G95" s="278">
        <v>330.19999999999982</v>
      </c>
      <c r="H95" s="278">
        <v>346.89999999999986</v>
      </c>
      <c r="I95" s="278">
        <v>351.99999999999989</v>
      </c>
      <c r="J95" s="278">
        <v>355.24999999999989</v>
      </c>
      <c r="K95" s="276">
        <v>348.75</v>
      </c>
      <c r="L95" s="276">
        <v>340.4</v>
      </c>
      <c r="M95" s="276">
        <v>5.4715600000000002</v>
      </c>
    </row>
    <row r="96" spans="1:13">
      <c r="A96" s="300">
        <v>87</v>
      </c>
      <c r="B96" s="276" t="s">
        <v>106</v>
      </c>
      <c r="C96" s="276">
        <v>819.9</v>
      </c>
      <c r="D96" s="278">
        <v>822.19999999999993</v>
      </c>
      <c r="E96" s="278">
        <v>810.69999999999982</v>
      </c>
      <c r="F96" s="278">
        <v>801.49999999999989</v>
      </c>
      <c r="G96" s="278">
        <v>789.99999999999977</v>
      </c>
      <c r="H96" s="278">
        <v>831.39999999999986</v>
      </c>
      <c r="I96" s="278">
        <v>842.90000000000009</v>
      </c>
      <c r="J96" s="278">
        <v>852.09999999999991</v>
      </c>
      <c r="K96" s="276">
        <v>833.7</v>
      </c>
      <c r="L96" s="276">
        <v>813</v>
      </c>
      <c r="M96" s="276">
        <v>12.82605</v>
      </c>
    </row>
    <row r="97" spans="1:13">
      <c r="A97" s="300">
        <v>88</v>
      </c>
      <c r="B97" s="276" t="s">
        <v>108</v>
      </c>
      <c r="C97" s="276">
        <v>863.8</v>
      </c>
      <c r="D97" s="278">
        <v>865.16666666666663</v>
      </c>
      <c r="E97" s="278">
        <v>854.63333333333321</v>
      </c>
      <c r="F97" s="278">
        <v>845.46666666666658</v>
      </c>
      <c r="G97" s="278">
        <v>834.93333333333317</v>
      </c>
      <c r="H97" s="278">
        <v>874.33333333333326</v>
      </c>
      <c r="I97" s="278">
        <v>884.86666666666679</v>
      </c>
      <c r="J97" s="278">
        <v>894.0333333333333</v>
      </c>
      <c r="K97" s="276">
        <v>875.7</v>
      </c>
      <c r="L97" s="276">
        <v>856</v>
      </c>
      <c r="M97" s="276">
        <v>87.225260000000006</v>
      </c>
    </row>
    <row r="98" spans="1:13">
      <c r="A98" s="300">
        <v>89</v>
      </c>
      <c r="B98" s="276" t="s">
        <v>109</v>
      </c>
      <c r="C98" s="276">
        <v>2309.75</v>
      </c>
      <c r="D98" s="278">
        <v>2313.9333333333334</v>
      </c>
      <c r="E98" s="278">
        <v>2287.8666666666668</v>
      </c>
      <c r="F98" s="278">
        <v>2265.9833333333336</v>
      </c>
      <c r="G98" s="278">
        <v>2239.916666666667</v>
      </c>
      <c r="H98" s="278">
        <v>2335.8166666666666</v>
      </c>
      <c r="I98" s="278">
        <v>2361.8833333333332</v>
      </c>
      <c r="J98" s="278">
        <v>2383.7666666666664</v>
      </c>
      <c r="K98" s="276">
        <v>2340</v>
      </c>
      <c r="L98" s="276">
        <v>2292.0500000000002</v>
      </c>
      <c r="M98" s="276">
        <v>52.62959</v>
      </c>
    </row>
    <row r="99" spans="1:13">
      <c r="A99" s="300">
        <v>90</v>
      </c>
      <c r="B99" s="276" t="s">
        <v>252</v>
      </c>
      <c r="C99" s="276">
        <v>2829.4</v>
      </c>
      <c r="D99" s="278">
        <v>2801.4666666666667</v>
      </c>
      <c r="E99" s="278">
        <v>2757.9333333333334</v>
      </c>
      <c r="F99" s="278">
        <v>2686.4666666666667</v>
      </c>
      <c r="G99" s="278">
        <v>2642.9333333333334</v>
      </c>
      <c r="H99" s="278">
        <v>2872.9333333333334</v>
      </c>
      <c r="I99" s="278">
        <v>2916.4666666666672</v>
      </c>
      <c r="J99" s="278">
        <v>2987.9333333333334</v>
      </c>
      <c r="K99" s="276">
        <v>2845</v>
      </c>
      <c r="L99" s="276">
        <v>2730</v>
      </c>
      <c r="M99" s="276">
        <v>13.36834</v>
      </c>
    </row>
    <row r="100" spans="1:13">
      <c r="A100" s="300">
        <v>91</v>
      </c>
      <c r="B100" s="276" t="s">
        <v>110</v>
      </c>
      <c r="C100" s="276">
        <v>1376.3</v>
      </c>
      <c r="D100" s="278">
        <v>1376.75</v>
      </c>
      <c r="E100" s="278">
        <v>1364.7</v>
      </c>
      <c r="F100" s="278">
        <v>1353.1000000000001</v>
      </c>
      <c r="G100" s="278">
        <v>1341.0500000000002</v>
      </c>
      <c r="H100" s="278">
        <v>1388.35</v>
      </c>
      <c r="I100" s="278">
        <v>1400.4</v>
      </c>
      <c r="J100" s="278">
        <v>1411.9999999999998</v>
      </c>
      <c r="K100" s="276">
        <v>1388.8</v>
      </c>
      <c r="L100" s="276">
        <v>1365.15</v>
      </c>
      <c r="M100" s="276">
        <v>97.289479999999998</v>
      </c>
    </row>
    <row r="101" spans="1:13">
      <c r="A101" s="300">
        <v>92</v>
      </c>
      <c r="B101" s="276" t="s">
        <v>253</v>
      </c>
      <c r="C101" s="276">
        <v>651.5</v>
      </c>
      <c r="D101" s="278">
        <v>651.06666666666672</v>
      </c>
      <c r="E101" s="278">
        <v>644.43333333333339</v>
      </c>
      <c r="F101" s="278">
        <v>637.36666666666667</v>
      </c>
      <c r="G101" s="278">
        <v>630.73333333333335</v>
      </c>
      <c r="H101" s="278">
        <v>658.13333333333344</v>
      </c>
      <c r="I101" s="278">
        <v>664.76666666666688</v>
      </c>
      <c r="J101" s="278">
        <v>671.83333333333348</v>
      </c>
      <c r="K101" s="276">
        <v>657.7</v>
      </c>
      <c r="L101" s="276">
        <v>644</v>
      </c>
      <c r="M101" s="276">
        <v>44.090470000000003</v>
      </c>
    </row>
    <row r="102" spans="1:13">
      <c r="A102" s="300">
        <v>93</v>
      </c>
      <c r="B102" s="276" t="s">
        <v>111</v>
      </c>
      <c r="C102" s="276">
        <v>3167.95</v>
      </c>
      <c r="D102" s="278">
        <v>3175.7999999999997</v>
      </c>
      <c r="E102" s="278">
        <v>3146.7999999999993</v>
      </c>
      <c r="F102" s="278">
        <v>3125.6499999999996</v>
      </c>
      <c r="G102" s="278">
        <v>3096.6499999999992</v>
      </c>
      <c r="H102" s="278">
        <v>3196.9499999999994</v>
      </c>
      <c r="I102" s="278">
        <v>3225.9500000000003</v>
      </c>
      <c r="J102" s="278">
        <v>3247.0999999999995</v>
      </c>
      <c r="K102" s="276">
        <v>3204.8</v>
      </c>
      <c r="L102" s="276">
        <v>3154.65</v>
      </c>
      <c r="M102" s="276">
        <v>6.4475300000000004</v>
      </c>
    </row>
    <row r="103" spans="1:13">
      <c r="A103" s="300">
        <v>94</v>
      </c>
      <c r="B103" s="276" t="s">
        <v>114</v>
      </c>
      <c r="C103" s="276">
        <v>245.7</v>
      </c>
      <c r="D103" s="278">
        <v>247.71666666666667</v>
      </c>
      <c r="E103" s="278">
        <v>242.43333333333334</v>
      </c>
      <c r="F103" s="278">
        <v>239.16666666666666</v>
      </c>
      <c r="G103" s="278">
        <v>233.88333333333333</v>
      </c>
      <c r="H103" s="278">
        <v>250.98333333333335</v>
      </c>
      <c r="I103" s="278">
        <v>256.26666666666671</v>
      </c>
      <c r="J103" s="278">
        <v>259.53333333333336</v>
      </c>
      <c r="K103" s="276">
        <v>253</v>
      </c>
      <c r="L103" s="276">
        <v>244.45</v>
      </c>
      <c r="M103" s="276">
        <v>142.40101000000001</v>
      </c>
    </row>
    <row r="104" spans="1:13">
      <c r="A104" s="300">
        <v>95</v>
      </c>
      <c r="B104" s="276" t="s">
        <v>115</v>
      </c>
      <c r="C104" s="276">
        <v>215.85</v>
      </c>
      <c r="D104" s="278">
        <v>216.16666666666666</v>
      </c>
      <c r="E104" s="278">
        <v>213.68333333333331</v>
      </c>
      <c r="F104" s="278">
        <v>211.51666666666665</v>
      </c>
      <c r="G104" s="278">
        <v>209.0333333333333</v>
      </c>
      <c r="H104" s="278">
        <v>218.33333333333331</v>
      </c>
      <c r="I104" s="278">
        <v>220.81666666666666</v>
      </c>
      <c r="J104" s="278">
        <v>222.98333333333332</v>
      </c>
      <c r="K104" s="276">
        <v>218.65</v>
      </c>
      <c r="L104" s="276">
        <v>214</v>
      </c>
      <c r="M104" s="276">
        <v>59.45496</v>
      </c>
    </row>
    <row r="105" spans="1:13">
      <c r="A105" s="300">
        <v>96</v>
      </c>
      <c r="B105" s="276" t="s">
        <v>116</v>
      </c>
      <c r="C105" s="276">
        <v>2260</v>
      </c>
      <c r="D105" s="278">
        <v>2259.4500000000003</v>
      </c>
      <c r="E105" s="278">
        <v>2240.7000000000007</v>
      </c>
      <c r="F105" s="278">
        <v>2221.4000000000005</v>
      </c>
      <c r="G105" s="278">
        <v>2202.650000000001</v>
      </c>
      <c r="H105" s="278">
        <v>2278.7500000000005</v>
      </c>
      <c r="I105" s="278">
        <v>2297.4999999999995</v>
      </c>
      <c r="J105" s="278">
        <v>2316.8000000000002</v>
      </c>
      <c r="K105" s="276">
        <v>2278.1999999999998</v>
      </c>
      <c r="L105" s="276">
        <v>2240.15</v>
      </c>
      <c r="M105" s="276">
        <v>27.682110000000002</v>
      </c>
    </row>
    <row r="106" spans="1:13">
      <c r="A106" s="300">
        <v>97</v>
      </c>
      <c r="B106" s="276" t="s">
        <v>254</v>
      </c>
      <c r="C106" s="276">
        <v>237.5</v>
      </c>
      <c r="D106" s="278">
        <v>237.75</v>
      </c>
      <c r="E106" s="278">
        <v>232.3</v>
      </c>
      <c r="F106" s="278">
        <v>227.10000000000002</v>
      </c>
      <c r="G106" s="278">
        <v>221.65000000000003</v>
      </c>
      <c r="H106" s="278">
        <v>242.95</v>
      </c>
      <c r="I106" s="278">
        <v>248.39999999999998</v>
      </c>
      <c r="J106" s="278">
        <v>253.59999999999997</v>
      </c>
      <c r="K106" s="276">
        <v>243.2</v>
      </c>
      <c r="L106" s="276">
        <v>232.55</v>
      </c>
      <c r="M106" s="276">
        <v>19.847729999999999</v>
      </c>
    </row>
    <row r="107" spans="1:13">
      <c r="A107" s="300">
        <v>98</v>
      </c>
      <c r="B107" s="276" t="s">
        <v>255</v>
      </c>
      <c r="C107" s="276">
        <v>40.6</v>
      </c>
      <c r="D107" s="278">
        <v>39.800000000000004</v>
      </c>
      <c r="E107" s="278">
        <v>38.650000000000006</v>
      </c>
      <c r="F107" s="278">
        <v>36.700000000000003</v>
      </c>
      <c r="G107" s="278">
        <v>35.550000000000004</v>
      </c>
      <c r="H107" s="278">
        <v>41.750000000000007</v>
      </c>
      <c r="I107" s="278">
        <v>42.9</v>
      </c>
      <c r="J107" s="278">
        <v>44.850000000000009</v>
      </c>
      <c r="K107" s="276">
        <v>40.950000000000003</v>
      </c>
      <c r="L107" s="276">
        <v>37.85</v>
      </c>
      <c r="M107" s="276">
        <v>114.58472999999999</v>
      </c>
    </row>
    <row r="108" spans="1:13">
      <c r="A108" s="300">
        <v>99</v>
      </c>
      <c r="B108" s="276" t="s">
        <v>117</v>
      </c>
      <c r="C108" s="276">
        <v>199.5</v>
      </c>
      <c r="D108" s="278">
        <v>200.6</v>
      </c>
      <c r="E108" s="278">
        <v>194.89999999999998</v>
      </c>
      <c r="F108" s="278">
        <v>190.29999999999998</v>
      </c>
      <c r="G108" s="278">
        <v>184.59999999999997</v>
      </c>
      <c r="H108" s="278">
        <v>205.2</v>
      </c>
      <c r="I108" s="278">
        <v>210.89999999999998</v>
      </c>
      <c r="J108" s="278">
        <v>215.5</v>
      </c>
      <c r="K108" s="276">
        <v>206.3</v>
      </c>
      <c r="L108" s="276">
        <v>196</v>
      </c>
      <c r="M108" s="276">
        <v>148.50563</v>
      </c>
    </row>
    <row r="109" spans="1:13">
      <c r="A109" s="300">
        <v>100</v>
      </c>
      <c r="B109" s="276" t="s">
        <v>118</v>
      </c>
      <c r="C109" s="276">
        <v>508.4</v>
      </c>
      <c r="D109" s="278">
        <v>508.59999999999997</v>
      </c>
      <c r="E109" s="278">
        <v>505.19999999999993</v>
      </c>
      <c r="F109" s="278">
        <v>501.99999999999994</v>
      </c>
      <c r="G109" s="278">
        <v>498.59999999999991</v>
      </c>
      <c r="H109" s="278">
        <v>511.79999999999995</v>
      </c>
      <c r="I109" s="278">
        <v>515.19999999999993</v>
      </c>
      <c r="J109" s="278">
        <v>518.4</v>
      </c>
      <c r="K109" s="276">
        <v>512</v>
      </c>
      <c r="L109" s="276">
        <v>505.4</v>
      </c>
      <c r="M109" s="276">
        <v>193.39943</v>
      </c>
    </row>
    <row r="110" spans="1:13">
      <c r="A110" s="300">
        <v>101</v>
      </c>
      <c r="B110" s="276" t="s">
        <v>256</v>
      </c>
      <c r="C110" s="276">
        <v>1464.4</v>
      </c>
      <c r="D110" s="278">
        <v>1461.45</v>
      </c>
      <c r="E110" s="278">
        <v>1448</v>
      </c>
      <c r="F110" s="278">
        <v>1431.6</v>
      </c>
      <c r="G110" s="278">
        <v>1418.1499999999999</v>
      </c>
      <c r="H110" s="278">
        <v>1477.8500000000001</v>
      </c>
      <c r="I110" s="278">
        <v>1491.3000000000004</v>
      </c>
      <c r="J110" s="278">
        <v>1507.7000000000003</v>
      </c>
      <c r="K110" s="276">
        <v>1474.9</v>
      </c>
      <c r="L110" s="276">
        <v>1445.05</v>
      </c>
      <c r="M110" s="276">
        <v>5.3404299999999996</v>
      </c>
    </row>
    <row r="111" spans="1:13">
      <c r="A111" s="300">
        <v>102</v>
      </c>
      <c r="B111" s="276" t="s">
        <v>119</v>
      </c>
      <c r="C111" s="276">
        <v>483.3</v>
      </c>
      <c r="D111" s="278">
        <v>480.7166666666667</v>
      </c>
      <c r="E111" s="278">
        <v>475.13333333333338</v>
      </c>
      <c r="F111" s="278">
        <v>466.9666666666667</v>
      </c>
      <c r="G111" s="278">
        <v>461.38333333333338</v>
      </c>
      <c r="H111" s="278">
        <v>488.88333333333338</v>
      </c>
      <c r="I111" s="278">
        <v>494.46666666666664</v>
      </c>
      <c r="J111" s="278">
        <v>502.63333333333338</v>
      </c>
      <c r="K111" s="276">
        <v>486.3</v>
      </c>
      <c r="L111" s="276">
        <v>472.55</v>
      </c>
      <c r="M111" s="276">
        <v>19.03077</v>
      </c>
    </row>
    <row r="112" spans="1:13">
      <c r="A112" s="300">
        <v>103</v>
      </c>
      <c r="B112" s="276" t="s">
        <v>257</v>
      </c>
      <c r="C112" s="276">
        <v>42.5</v>
      </c>
      <c r="D112" s="278">
        <v>42.050000000000004</v>
      </c>
      <c r="E112" s="278">
        <v>40.800000000000011</v>
      </c>
      <c r="F112" s="278">
        <v>39.100000000000009</v>
      </c>
      <c r="G112" s="278">
        <v>37.850000000000016</v>
      </c>
      <c r="H112" s="278">
        <v>43.750000000000007</v>
      </c>
      <c r="I112" s="278">
        <v>44.999999999999993</v>
      </c>
      <c r="J112" s="278">
        <v>46.7</v>
      </c>
      <c r="K112" s="276">
        <v>43.3</v>
      </c>
      <c r="L112" s="276">
        <v>40.35</v>
      </c>
      <c r="M112" s="276">
        <v>132.38337000000001</v>
      </c>
    </row>
    <row r="113" spans="1:13">
      <c r="A113" s="300">
        <v>104</v>
      </c>
      <c r="B113" s="276" t="s">
        <v>120</v>
      </c>
      <c r="C113" s="276">
        <v>9.5500000000000007</v>
      </c>
      <c r="D113" s="278">
        <v>9.6333333333333329</v>
      </c>
      <c r="E113" s="278">
        <v>9.4166666666666661</v>
      </c>
      <c r="F113" s="278">
        <v>9.2833333333333332</v>
      </c>
      <c r="G113" s="278">
        <v>9.0666666666666664</v>
      </c>
      <c r="H113" s="278">
        <v>9.7666666666666657</v>
      </c>
      <c r="I113" s="278">
        <v>9.9833333333333343</v>
      </c>
      <c r="J113" s="278">
        <v>10.116666666666665</v>
      </c>
      <c r="K113" s="276">
        <v>9.85</v>
      </c>
      <c r="L113" s="276">
        <v>9.5</v>
      </c>
      <c r="M113" s="276">
        <v>1690.69975</v>
      </c>
    </row>
    <row r="114" spans="1:13">
      <c r="A114" s="300">
        <v>105</v>
      </c>
      <c r="B114" s="276" t="s">
        <v>121</v>
      </c>
      <c r="C114" s="276">
        <v>37.049999999999997</v>
      </c>
      <c r="D114" s="278">
        <v>36.93333333333333</v>
      </c>
      <c r="E114" s="278">
        <v>36.566666666666663</v>
      </c>
      <c r="F114" s="278">
        <v>36.083333333333336</v>
      </c>
      <c r="G114" s="278">
        <v>35.716666666666669</v>
      </c>
      <c r="H114" s="278">
        <v>37.416666666666657</v>
      </c>
      <c r="I114" s="278">
        <v>37.783333333333317</v>
      </c>
      <c r="J114" s="278">
        <v>38.266666666666652</v>
      </c>
      <c r="K114" s="276">
        <v>37.299999999999997</v>
      </c>
      <c r="L114" s="276">
        <v>36.450000000000003</v>
      </c>
      <c r="M114" s="276">
        <v>243.02015</v>
      </c>
    </row>
    <row r="115" spans="1:13">
      <c r="A115" s="300">
        <v>106</v>
      </c>
      <c r="B115" s="276" t="s">
        <v>122</v>
      </c>
      <c r="C115" s="276">
        <v>487.3</v>
      </c>
      <c r="D115" s="278">
        <v>483.73333333333335</v>
      </c>
      <c r="E115" s="278">
        <v>478.36666666666667</v>
      </c>
      <c r="F115" s="278">
        <v>469.43333333333334</v>
      </c>
      <c r="G115" s="278">
        <v>464.06666666666666</v>
      </c>
      <c r="H115" s="278">
        <v>492.66666666666669</v>
      </c>
      <c r="I115" s="278">
        <v>498.03333333333336</v>
      </c>
      <c r="J115" s="278">
        <v>506.9666666666667</v>
      </c>
      <c r="K115" s="276">
        <v>489.1</v>
      </c>
      <c r="L115" s="276">
        <v>474.8</v>
      </c>
      <c r="M115" s="276">
        <v>24.25057</v>
      </c>
    </row>
    <row r="116" spans="1:13">
      <c r="A116" s="300">
        <v>107</v>
      </c>
      <c r="B116" s="276" t="s">
        <v>260</v>
      </c>
      <c r="C116" s="276">
        <v>130.19999999999999</v>
      </c>
      <c r="D116" s="278">
        <v>132.29999999999998</v>
      </c>
      <c r="E116" s="278">
        <v>127.89999999999998</v>
      </c>
      <c r="F116" s="278">
        <v>125.6</v>
      </c>
      <c r="G116" s="278">
        <v>121.19999999999999</v>
      </c>
      <c r="H116" s="278">
        <v>134.59999999999997</v>
      </c>
      <c r="I116" s="278">
        <v>139</v>
      </c>
      <c r="J116" s="278">
        <v>141.29999999999995</v>
      </c>
      <c r="K116" s="276">
        <v>136.69999999999999</v>
      </c>
      <c r="L116" s="276">
        <v>130</v>
      </c>
      <c r="M116" s="276">
        <v>32.302529999999997</v>
      </c>
    </row>
    <row r="117" spans="1:13">
      <c r="A117" s="300">
        <v>108</v>
      </c>
      <c r="B117" s="276" t="s">
        <v>123</v>
      </c>
      <c r="C117" s="276">
        <v>1747.65</v>
      </c>
      <c r="D117" s="278">
        <v>1757.0833333333333</v>
      </c>
      <c r="E117" s="278">
        <v>1727.1666666666665</v>
      </c>
      <c r="F117" s="278">
        <v>1706.6833333333332</v>
      </c>
      <c r="G117" s="278">
        <v>1676.7666666666664</v>
      </c>
      <c r="H117" s="278">
        <v>1777.5666666666666</v>
      </c>
      <c r="I117" s="278">
        <v>1807.4833333333331</v>
      </c>
      <c r="J117" s="278">
        <v>1827.9666666666667</v>
      </c>
      <c r="K117" s="276">
        <v>1787</v>
      </c>
      <c r="L117" s="276">
        <v>1736.6</v>
      </c>
      <c r="M117" s="276">
        <v>16.168949999999999</v>
      </c>
    </row>
    <row r="118" spans="1:13">
      <c r="A118" s="300">
        <v>109</v>
      </c>
      <c r="B118" s="276" t="s">
        <v>124</v>
      </c>
      <c r="C118" s="276">
        <v>916.7</v>
      </c>
      <c r="D118" s="278">
        <v>920.85</v>
      </c>
      <c r="E118" s="278">
        <v>902.95</v>
      </c>
      <c r="F118" s="278">
        <v>889.2</v>
      </c>
      <c r="G118" s="278">
        <v>871.30000000000007</v>
      </c>
      <c r="H118" s="278">
        <v>934.6</v>
      </c>
      <c r="I118" s="278">
        <v>952.49999999999989</v>
      </c>
      <c r="J118" s="278">
        <v>966.25</v>
      </c>
      <c r="K118" s="276">
        <v>938.75</v>
      </c>
      <c r="L118" s="276">
        <v>907.1</v>
      </c>
      <c r="M118" s="276">
        <v>131.41739000000001</v>
      </c>
    </row>
    <row r="119" spans="1:13">
      <c r="A119" s="300">
        <v>110</v>
      </c>
      <c r="B119" s="276" t="s">
        <v>125</v>
      </c>
      <c r="C119" s="276">
        <v>240.2</v>
      </c>
      <c r="D119" s="278">
        <v>242.26666666666665</v>
      </c>
      <c r="E119" s="278">
        <v>235.83333333333331</v>
      </c>
      <c r="F119" s="278">
        <v>231.46666666666667</v>
      </c>
      <c r="G119" s="278">
        <v>225.03333333333333</v>
      </c>
      <c r="H119" s="278">
        <v>246.6333333333333</v>
      </c>
      <c r="I119" s="278">
        <v>253.06666666666663</v>
      </c>
      <c r="J119" s="278">
        <v>257.43333333333328</v>
      </c>
      <c r="K119" s="276">
        <v>248.7</v>
      </c>
      <c r="L119" s="276">
        <v>237.9</v>
      </c>
      <c r="M119" s="276">
        <v>95.041150000000002</v>
      </c>
    </row>
    <row r="120" spans="1:13">
      <c r="A120" s="300">
        <v>111</v>
      </c>
      <c r="B120" s="276" t="s">
        <v>126</v>
      </c>
      <c r="C120" s="276">
        <v>1153.3499999999999</v>
      </c>
      <c r="D120" s="278">
        <v>1155.1166666666666</v>
      </c>
      <c r="E120" s="278">
        <v>1143.2333333333331</v>
      </c>
      <c r="F120" s="278">
        <v>1133.1166666666666</v>
      </c>
      <c r="G120" s="278">
        <v>1121.2333333333331</v>
      </c>
      <c r="H120" s="278">
        <v>1165.2333333333331</v>
      </c>
      <c r="I120" s="278">
        <v>1177.1166666666668</v>
      </c>
      <c r="J120" s="278">
        <v>1187.2333333333331</v>
      </c>
      <c r="K120" s="276">
        <v>1167</v>
      </c>
      <c r="L120" s="276">
        <v>1145</v>
      </c>
      <c r="M120" s="276">
        <v>123.08329999999999</v>
      </c>
    </row>
    <row r="121" spans="1:13">
      <c r="A121" s="300">
        <v>112</v>
      </c>
      <c r="B121" s="276" t="s">
        <v>127</v>
      </c>
      <c r="C121" s="276">
        <v>91.05</v>
      </c>
      <c r="D121" s="278">
        <v>91.133333333333326</v>
      </c>
      <c r="E121" s="278">
        <v>89.966666666666654</v>
      </c>
      <c r="F121" s="278">
        <v>88.883333333333326</v>
      </c>
      <c r="G121" s="278">
        <v>87.716666666666654</v>
      </c>
      <c r="H121" s="278">
        <v>92.216666666666654</v>
      </c>
      <c r="I121" s="278">
        <v>93.38333333333334</v>
      </c>
      <c r="J121" s="278">
        <v>94.466666666666654</v>
      </c>
      <c r="K121" s="276">
        <v>92.3</v>
      </c>
      <c r="L121" s="276">
        <v>90.05</v>
      </c>
      <c r="M121" s="276">
        <v>171.2277</v>
      </c>
    </row>
    <row r="122" spans="1:13">
      <c r="A122" s="300">
        <v>113</v>
      </c>
      <c r="B122" s="276" t="s">
        <v>262</v>
      </c>
      <c r="C122" s="276">
        <v>2255.4499999999998</v>
      </c>
      <c r="D122" s="278">
        <v>2248.1333333333332</v>
      </c>
      <c r="E122" s="278">
        <v>2219.3166666666666</v>
      </c>
      <c r="F122" s="278">
        <v>2183.1833333333334</v>
      </c>
      <c r="G122" s="278">
        <v>2154.3666666666668</v>
      </c>
      <c r="H122" s="278">
        <v>2284.2666666666664</v>
      </c>
      <c r="I122" s="278">
        <v>2313.083333333333</v>
      </c>
      <c r="J122" s="278">
        <v>2349.2166666666662</v>
      </c>
      <c r="K122" s="276">
        <v>2276.9499999999998</v>
      </c>
      <c r="L122" s="276">
        <v>2212</v>
      </c>
      <c r="M122" s="276">
        <v>3.6927500000000002</v>
      </c>
    </row>
    <row r="123" spans="1:13">
      <c r="A123" s="300">
        <v>114</v>
      </c>
      <c r="B123" s="276" t="s">
        <v>2931</v>
      </c>
      <c r="C123" s="276">
        <v>1648.5</v>
      </c>
      <c r="D123" s="278">
        <v>1681.7</v>
      </c>
      <c r="E123" s="278">
        <v>1563.4</v>
      </c>
      <c r="F123" s="278">
        <v>1478.3</v>
      </c>
      <c r="G123" s="278">
        <v>1360</v>
      </c>
      <c r="H123" s="278">
        <v>1766.8000000000002</v>
      </c>
      <c r="I123" s="278">
        <v>1885.1</v>
      </c>
      <c r="J123" s="278">
        <v>1970.2000000000003</v>
      </c>
      <c r="K123" s="276">
        <v>1800</v>
      </c>
      <c r="L123" s="276">
        <v>1596.6</v>
      </c>
      <c r="M123" s="276">
        <v>61.081789999999998</v>
      </c>
    </row>
    <row r="124" spans="1:13">
      <c r="A124" s="300">
        <v>115</v>
      </c>
      <c r="B124" s="276" t="s">
        <v>128</v>
      </c>
      <c r="C124" s="276">
        <v>202.45</v>
      </c>
      <c r="D124" s="278">
        <v>202.23333333333335</v>
      </c>
      <c r="E124" s="278">
        <v>199.76666666666671</v>
      </c>
      <c r="F124" s="278">
        <v>197.08333333333337</v>
      </c>
      <c r="G124" s="278">
        <v>194.61666666666673</v>
      </c>
      <c r="H124" s="278">
        <v>204.91666666666669</v>
      </c>
      <c r="I124" s="278">
        <v>207.38333333333333</v>
      </c>
      <c r="J124" s="278">
        <v>210.06666666666666</v>
      </c>
      <c r="K124" s="276">
        <v>204.7</v>
      </c>
      <c r="L124" s="276">
        <v>199.55</v>
      </c>
      <c r="M124" s="276">
        <v>308.53962999999999</v>
      </c>
    </row>
    <row r="125" spans="1:13">
      <c r="A125" s="300">
        <v>116</v>
      </c>
      <c r="B125" s="276" t="s">
        <v>129</v>
      </c>
      <c r="C125" s="276">
        <v>260.3</v>
      </c>
      <c r="D125" s="278">
        <v>261.06666666666666</v>
      </c>
      <c r="E125" s="278">
        <v>253.43333333333334</v>
      </c>
      <c r="F125" s="278">
        <v>246.56666666666666</v>
      </c>
      <c r="G125" s="278">
        <v>238.93333333333334</v>
      </c>
      <c r="H125" s="278">
        <v>267.93333333333334</v>
      </c>
      <c r="I125" s="278">
        <v>275.56666666666666</v>
      </c>
      <c r="J125" s="278">
        <v>282.43333333333334</v>
      </c>
      <c r="K125" s="276">
        <v>268.7</v>
      </c>
      <c r="L125" s="276">
        <v>254.2</v>
      </c>
      <c r="M125" s="276">
        <v>127.0853</v>
      </c>
    </row>
    <row r="126" spans="1:13">
      <c r="A126" s="300">
        <v>117</v>
      </c>
      <c r="B126" s="276" t="s">
        <v>263</v>
      </c>
      <c r="C126" s="276">
        <v>65.7</v>
      </c>
      <c r="D126" s="278">
        <v>66.5</v>
      </c>
      <c r="E126" s="278">
        <v>64.3</v>
      </c>
      <c r="F126" s="278">
        <v>62.899999999999991</v>
      </c>
      <c r="G126" s="278">
        <v>60.699999999999989</v>
      </c>
      <c r="H126" s="278">
        <v>67.900000000000006</v>
      </c>
      <c r="I126" s="278">
        <v>70.099999999999994</v>
      </c>
      <c r="J126" s="278">
        <v>71.500000000000014</v>
      </c>
      <c r="K126" s="276">
        <v>68.7</v>
      </c>
      <c r="L126" s="276">
        <v>65.099999999999994</v>
      </c>
      <c r="M126" s="276">
        <v>21.62208</v>
      </c>
    </row>
    <row r="127" spans="1:13">
      <c r="A127" s="300">
        <v>118</v>
      </c>
      <c r="B127" s="276" t="s">
        <v>130</v>
      </c>
      <c r="C127" s="276">
        <v>362.65</v>
      </c>
      <c r="D127" s="278">
        <v>362.46666666666664</v>
      </c>
      <c r="E127" s="278">
        <v>357.73333333333329</v>
      </c>
      <c r="F127" s="278">
        <v>352.81666666666666</v>
      </c>
      <c r="G127" s="278">
        <v>348.08333333333331</v>
      </c>
      <c r="H127" s="278">
        <v>367.38333333333327</v>
      </c>
      <c r="I127" s="278">
        <v>372.11666666666662</v>
      </c>
      <c r="J127" s="278">
        <v>377.03333333333325</v>
      </c>
      <c r="K127" s="276">
        <v>367.2</v>
      </c>
      <c r="L127" s="276">
        <v>357.55</v>
      </c>
      <c r="M127" s="276">
        <v>53.116520000000001</v>
      </c>
    </row>
    <row r="128" spans="1:13">
      <c r="A128" s="300">
        <v>119</v>
      </c>
      <c r="B128" s="276" t="s">
        <v>264</v>
      </c>
      <c r="C128" s="276">
        <v>860.65</v>
      </c>
      <c r="D128" s="278">
        <v>861.7833333333333</v>
      </c>
      <c r="E128" s="278">
        <v>837.66666666666663</v>
      </c>
      <c r="F128" s="278">
        <v>814.68333333333328</v>
      </c>
      <c r="G128" s="278">
        <v>790.56666666666661</v>
      </c>
      <c r="H128" s="278">
        <v>884.76666666666665</v>
      </c>
      <c r="I128" s="278">
        <v>908.88333333333344</v>
      </c>
      <c r="J128" s="278">
        <v>931.86666666666667</v>
      </c>
      <c r="K128" s="276">
        <v>885.9</v>
      </c>
      <c r="L128" s="276">
        <v>838.8</v>
      </c>
      <c r="M128" s="276">
        <v>11.138640000000001</v>
      </c>
    </row>
    <row r="129" spans="1:13">
      <c r="A129" s="300">
        <v>120</v>
      </c>
      <c r="B129" s="276" t="s">
        <v>131</v>
      </c>
      <c r="C129" s="276">
        <v>2559.9</v>
      </c>
      <c r="D129" s="278">
        <v>2567.8166666666671</v>
      </c>
      <c r="E129" s="278">
        <v>2536.1833333333343</v>
      </c>
      <c r="F129" s="278">
        <v>2512.4666666666672</v>
      </c>
      <c r="G129" s="278">
        <v>2480.8333333333344</v>
      </c>
      <c r="H129" s="278">
        <v>2591.5333333333342</v>
      </c>
      <c r="I129" s="278">
        <v>2623.1666666666665</v>
      </c>
      <c r="J129" s="278">
        <v>2646.8833333333341</v>
      </c>
      <c r="K129" s="276">
        <v>2599.4499999999998</v>
      </c>
      <c r="L129" s="276">
        <v>2544.1</v>
      </c>
      <c r="M129" s="276">
        <v>6.0987499999999999</v>
      </c>
    </row>
    <row r="130" spans="1:13">
      <c r="A130" s="300">
        <v>121</v>
      </c>
      <c r="B130" s="276" t="s">
        <v>133</v>
      </c>
      <c r="C130" s="276">
        <v>1833.8</v>
      </c>
      <c r="D130" s="278">
        <v>1830.0166666666667</v>
      </c>
      <c r="E130" s="278">
        <v>1821.0333333333333</v>
      </c>
      <c r="F130" s="278">
        <v>1808.2666666666667</v>
      </c>
      <c r="G130" s="278">
        <v>1799.2833333333333</v>
      </c>
      <c r="H130" s="278">
        <v>1842.7833333333333</v>
      </c>
      <c r="I130" s="278">
        <v>1851.7666666666664</v>
      </c>
      <c r="J130" s="278">
        <v>1864.5333333333333</v>
      </c>
      <c r="K130" s="276">
        <v>1839</v>
      </c>
      <c r="L130" s="276">
        <v>1817.25</v>
      </c>
      <c r="M130" s="276">
        <v>39.53436</v>
      </c>
    </row>
    <row r="131" spans="1:13">
      <c r="A131" s="300">
        <v>122</v>
      </c>
      <c r="B131" s="276" t="s">
        <v>134</v>
      </c>
      <c r="C131" s="276">
        <v>91.55</v>
      </c>
      <c r="D131" s="278">
        <v>91.533333333333346</v>
      </c>
      <c r="E131" s="278">
        <v>89.666666666666686</v>
      </c>
      <c r="F131" s="278">
        <v>87.783333333333346</v>
      </c>
      <c r="G131" s="278">
        <v>85.916666666666686</v>
      </c>
      <c r="H131" s="278">
        <v>93.416666666666686</v>
      </c>
      <c r="I131" s="278">
        <v>95.283333333333331</v>
      </c>
      <c r="J131" s="278">
        <v>97.166666666666686</v>
      </c>
      <c r="K131" s="276">
        <v>93.4</v>
      </c>
      <c r="L131" s="276">
        <v>89.65</v>
      </c>
      <c r="M131" s="276">
        <v>256.28577999999999</v>
      </c>
    </row>
    <row r="132" spans="1:13">
      <c r="A132" s="300">
        <v>123</v>
      </c>
      <c r="B132" s="276" t="s">
        <v>358</v>
      </c>
      <c r="C132" s="276">
        <v>2235.9499999999998</v>
      </c>
      <c r="D132" s="278">
        <v>2237.3166666666666</v>
      </c>
      <c r="E132" s="278">
        <v>2218.6333333333332</v>
      </c>
      <c r="F132" s="278">
        <v>2201.3166666666666</v>
      </c>
      <c r="G132" s="278">
        <v>2182.6333333333332</v>
      </c>
      <c r="H132" s="278">
        <v>2254.6333333333332</v>
      </c>
      <c r="I132" s="278">
        <v>2273.3166666666666</v>
      </c>
      <c r="J132" s="278">
        <v>2290.6333333333332</v>
      </c>
      <c r="K132" s="276">
        <v>2256</v>
      </c>
      <c r="L132" s="276">
        <v>2220</v>
      </c>
      <c r="M132" s="276">
        <v>1.4438599999999999</v>
      </c>
    </row>
    <row r="133" spans="1:13">
      <c r="A133" s="300">
        <v>124</v>
      </c>
      <c r="B133" s="276" t="s">
        <v>135</v>
      </c>
      <c r="C133" s="276">
        <v>355.35</v>
      </c>
      <c r="D133" s="278">
        <v>353.5</v>
      </c>
      <c r="E133" s="278">
        <v>349.3</v>
      </c>
      <c r="F133" s="278">
        <v>343.25</v>
      </c>
      <c r="G133" s="278">
        <v>339.05</v>
      </c>
      <c r="H133" s="278">
        <v>359.55</v>
      </c>
      <c r="I133" s="278">
        <v>363.75000000000006</v>
      </c>
      <c r="J133" s="278">
        <v>369.8</v>
      </c>
      <c r="K133" s="276">
        <v>357.7</v>
      </c>
      <c r="L133" s="276">
        <v>347.45</v>
      </c>
      <c r="M133" s="276">
        <v>80.218890000000002</v>
      </c>
    </row>
    <row r="134" spans="1:13">
      <c r="A134" s="300">
        <v>125</v>
      </c>
      <c r="B134" s="276" t="s">
        <v>136</v>
      </c>
      <c r="C134" s="276">
        <v>1171.4000000000001</v>
      </c>
      <c r="D134" s="278">
        <v>1167.3166666666666</v>
      </c>
      <c r="E134" s="278">
        <v>1152.1333333333332</v>
      </c>
      <c r="F134" s="278">
        <v>1132.8666666666666</v>
      </c>
      <c r="G134" s="278">
        <v>1117.6833333333332</v>
      </c>
      <c r="H134" s="278">
        <v>1186.5833333333333</v>
      </c>
      <c r="I134" s="278">
        <v>1201.7666666666667</v>
      </c>
      <c r="J134" s="278">
        <v>1221.0333333333333</v>
      </c>
      <c r="K134" s="276">
        <v>1182.5</v>
      </c>
      <c r="L134" s="276">
        <v>1148.05</v>
      </c>
      <c r="M134" s="276">
        <v>49.826259999999998</v>
      </c>
    </row>
    <row r="135" spans="1:13">
      <c r="A135" s="300">
        <v>126</v>
      </c>
      <c r="B135" s="276" t="s">
        <v>266</v>
      </c>
      <c r="C135" s="276">
        <v>3261.45</v>
      </c>
      <c r="D135" s="278">
        <v>3275.15</v>
      </c>
      <c r="E135" s="278">
        <v>3221.3</v>
      </c>
      <c r="F135" s="278">
        <v>3181.15</v>
      </c>
      <c r="G135" s="278">
        <v>3127.3</v>
      </c>
      <c r="H135" s="278">
        <v>3315.3</v>
      </c>
      <c r="I135" s="278">
        <v>3369.1499999999996</v>
      </c>
      <c r="J135" s="278">
        <v>3409.3</v>
      </c>
      <c r="K135" s="276">
        <v>3329</v>
      </c>
      <c r="L135" s="276">
        <v>3235</v>
      </c>
      <c r="M135" s="276">
        <v>3.3435199999999998</v>
      </c>
    </row>
    <row r="136" spans="1:13">
      <c r="A136" s="300">
        <v>127</v>
      </c>
      <c r="B136" s="276" t="s">
        <v>265</v>
      </c>
      <c r="C136" s="276">
        <v>1810</v>
      </c>
      <c r="D136" s="278">
        <v>1820</v>
      </c>
      <c r="E136" s="278">
        <v>1790</v>
      </c>
      <c r="F136" s="278">
        <v>1770</v>
      </c>
      <c r="G136" s="278">
        <v>1740</v>
      </c>
      <c r="H136" s="278">
        <v>1840</v>
      </c>
      <c r="I136" s="278">
        <v>1870</v>
      </c>
      <c r="J136" s="278">
        <v>1890</v>
      </c>
      <c r="K136" s="276">
        <v>1850</v>
      </c>
      <c r="L136" s="276">
        <v>1800</v>
      </c>
      <c r="M136" s="276">
        <v>1.4184000000000001</v>
      </c>
    </row>
    <row r="137" spans="1:13">
      <c r="A137" s="300">
        <v>128</v>
      </c>
      <c r="B137" s="276" t="s">
        <v>137</v>
      </c>
      <c r="C137" s="276">
        <v>948.25</v>
      </c>
      <c r="D137" s="278">
        <v>954.56666666666661</v>
      </c>
      <c r="E137" s="278">
        <v>933.68333333333317</v>
      </c>
      <c r="F137" s="278">
        <v>919.11666666666656</v>
      </c>
      <c r="G137" s="278">
        <v>898.23333333333312</v>
      </c>
      <c r="H137" s="278">
        <v>969.13333333333321</v>
      </c>
      <c r="I137" s="278">
        <v>990.01666666666665</v>
      </c>
      <c r="J137" s="278">
        <v>1004.5833333333333</v>
      </c>
      <c r="K137" s="276">
        <v>975.45</v>
      </c>
      <c r="L137" s="276">
        <v>940</v>
      </c>
      <c r="M137" s="276">
        <v>44.163139999999999</v>
      </c>
    </row>
    <row r="138" spans="1:13">
      <c r="A138" s="300">
        <v>129</v>
      </c>
      <c r="B138" s="276" t="s">
        <v>138</v>
      </c>
      <c r="C138" s="276">
        <v>754</v>
      </c>
      <c r="D138" s="278">
        <v>753.85</v>
      </c>
      <c r="E138" s="278">
        <v>743.7</v>
      </c>
      <c r="F138" s="278">
        <v>733.4</v>
      </c>
      <c r="G138" s="278">
        <v>723.25</v>
      </c>
      <c r="H138" s="278">
        <v>764.15000000000009</v>
      </c>
      <c r="I138" s="278">
        <v>774.3</v>
      </c>
      <c r="J138" s="278">
        <v>784.60000000000014</v>
      </c>
      <c r="K138" s="276">
        <v>764</v>
      </c>
      <c r="L138" s="276">
        <v>743.55</v>
      </c>
      <c r="M138" s="276">
        <v>43.335189999999997</v>
      </c>
    </row>
    <row r="139" spans="1:13">
      <c r="A139" s="300">
        <v>130</v>
      </c>
      <c r="B139" s="276" t="s">
        <v>139</v>
      </c>
      <c r="C139" s="276">
        <v>175.25</v>
      </c>
      <c r="D139" s="278">
        <v>175.16666666666666</v>
      </c>
      <c r="E139" s="278">
        <v>171.43333333333331</v>
      </c>
      <c r="F139" s="278">
        <v>167.61666666666665</v>
      </c>
      <c r="G139" s="278">
        <v>163.8833333333333</v>
      </c>
      <c r="H139" s="278">
        <v>178.98333333333332</v>
      </c>
      <c r="I139" s="278">
        <v>182.71666666666667</v>
      </c>
      <c r="J139" s="278">
        <v>186.53333333333333</v>
      </c>
      <c r="K139" s="276">
        <v>178.9</v>
      </c>
      <c r="L139" s="276">
        <v>171.35</v>
      </c>
      <c r="M139" s="276">
        <v>125.36351000000001</v>
      </c>
    </row>
    <row r="140" spans="1:13">
      <c r="A140" s="300">
        <v>131</v>
      </c>
      <c r="B140" s="276" t="s">
        <v>140</v>
      </c>
      <c r="C140" s="276">
        <v>175.75</v>
      </c>
      <c r="D140" s="278">
        <v>175.46666666666667</v>
      </c>
      <c r="E140" s="278">
        <v>173.13333333333333</v>
      </c>
      <c r="F140" s="278">
        <v>170.51666666666665</v>
      </c>
      <c r="G140" s="278">
        <v>168.18333333333331</v>
      </c>
      <c r="H140" s="278">
        <v>178.08333333333334</v>
      </c>
      <c r="I140" s="278">
        <v>180.41666666666666</v>
      </c>
      <c r="J140" s="278">
        <v>183.03333333333336</v>
      </c>
      <c r="K140" s="276">
        <v>177.8</v>
      </c>
      <c r="L140" s="276">
        <v>172.85</v>
      </c>
      <c r="M140" s="276">
        <v>49.482190000000003</v>
      </c>
    </row>
    <row r="141" spans="1:13">
      <c r="A141" s="300">
        <v>132</v>
      </c>
      <c r="B141" s="276" t="s">
        <v>141</v>
      </c>
      <c r="C141" s="276">
        <v>394.05</v>
      </c>
      <c r="D141" s="278">
        <v>397</v>
      </c>
      <c r="E141" s="278">
        <v>388.2</v>
      </c>
      <c r="F141" s="278">
        <v>382.34999999999997</v>
      </c>
      <c r="G141" s="278">
        <v>373.54999999999995</v>
      </c>
      <c r="H141" s="278">
        <v>402.85</v>
      </c>
      <c r="I141" s="278">
        <v>411.65</v>
      </c>
      <c r="J141" s="278">
        <v>417.50000000000006</v>
      </c>
      <c r="K141" s="276">
        <v>405.8</v>
      </c>
      <c r="L141" s="276">
        <v>391.15</v>
      </c>
      <c r="M141" s="276">
        <v>32.230130000000003</v>
      </c>
    </row>
    <row r="142" spans="1:13">
      <c r="A142" s="300">
        <v>133</v>
      </c>
      <c r="B142" s="276" t="s">
        <v>142</v>
      </c>
      <c r="C142" s="276">
        <v>7762.7</v>
      </c>
      <c r="D142" s="278">
        <v>7825.2833333333328</v>
      </c>
      <c r="E142" s="278">
        <v>7637.4166666666661</v>
      </c>
      <c r="F142" s="278">
        <v>7512.1333333333332</v>
      </c>
      <c r="G142" s="278">
        <v>7324.2666666666664</v>
      </c>
      <c r="H142" s="278">
        <v>7950.5666666666657</v>
      </c>
      <c r="I142" s="278">
        <v>8138.4333333333325</v>
      </c>
      <c r="J142" s="278">
        <v>8263.7166666666653</v>
      </c>
      <c r="K142" s="276">
        <v>8013.15</v>
      </c>
      <c r="L142" s="276">
        <v>7700</v>
      </c>
      <c r="M142" s="276">
        <v>18.85285</v>
      </c>
    </row>
    <row r="143" spans="1:13">
      <c r="A143" s="300">
        <v>134</v>
      </c>
      <c r="B143" s="276" t="s">
        <v>143</v>
      </c>
      <c r="C143" s="276">
        <v>586.29999999999995</v>
      </c>
      <c r="D143" s="278">
        <v>591.66666666666663</v>
      </c>
      <c r="E143" s="278">
        <v>578.63333333333321</v>
      </c>
      <c r="F143" s="278">
        <v>570.96666666666658</v>
      </c>
      <c r="G143" s="278">
        <v>557.93333333333317</v>
      </c>
      <c r="H143" s="278">
        <v>599.33333333333326</v>
      </c>
      <c r="I143" s="278">
        <v>612.36666666666679</v>
      </c>
      <c r="J143" s="278">
        <v>620.0333333333333</v>
      </c>
      <c r="K143" s="276">
        <v>604.70000000000005</v>
      </c>
      <c r="L143" s="276">
        <v>584</v>
      </c>
      <c r="M143" s="276">
        <v>41.309249999999999</v>
      </c>
    </row>
    <row r="144" spans="1:13">
      <c r="A144" s="300">
        <v>135</v>
      </c>
      <c r="B144" s="276" t="s">
        <v>144</v>
      </c>
      <c r="C144" s="276">
        <v>637.1</v>
      </c>
      <c r="D144" s="278">
        <v>639.94999999999993</v>
      </c>
      <c r="E144" s="278">
        <v>627.49999999999989</v>
      </c>
      <c r="F144" s="278">
        <v>617.9</v>
      </c>
      <c r="G144" s="278">
        <v>605.44999999999993</v>
      </c>
      <c r="H144" s="278">
        <v>649.54999999999984</v>
      </c>
      <c r="I144" s="278">
        <v>661.99999999999989</v>
      </c>
      <c r="J144" s="278">
        <v>671.5999999999998</v>
      </c>
      <c r="K144" s="276">
        <v>652.4</v>
      </c>
      <c r="L144" s="276">
        <v>630.35</v>
      </c>
      <c r="M144" s="276">
        <v>15.053240000000001</v>
      </c>
    </row>
    <row r="145" spans="1:13">
      <c r="A145" s="300">
        <v>136</v>
      </c>
      <c r="B145" s="276" t="s">
        <v>145</v>
      </c>
      <c r="C145" s="276">
        <v>1037.9000000000001</v>
      </c>
      <c r="D145" s="278">
        <v>1034.0666666666666</v>
      </c>
      <c r="E145" s="278">
        <v>1024.1333333333332</v>
      </c>
      <c r="F145" s="278">
        <v>1010.3666666666666</v>
      </c>
      <c r="G145" s="278">
        <v>1000.4333333333332</v>
      </c>
      <c r="H145" s="278">
        <v>1047.8333333333333</v>
      </c>
      <c r="I145" s="278">
        <v>1057.7666666666667</v>
      </c>
      <c r="J145" s="278">
        <v>1071.5333333333333</v>
      </c>
      <c r="K145" s="276">
        <v>1044</v>
      </c>
      <c r="L145" s="276">
        <v>1020.3</v>
      </c>
      <c r="M145" s="276">
        <v>4.1945399999999999</v>
      </c>
    </row>
    <row r="146" spans="1:13">
      <c r="A146" s="300">
        <v>137</v>
      </c>
      <c r="B146" s="276" t="s">
        <v>146</v>
      </c>
      <c r="C146" s="276">
        <v>1452.3</v>
      </c>
      <c r="D146" s="278">
        <v>1451.0333333333335</v>
      </c>
      <c r="E146" s="278">
        <v>1430.0666666666671</v>
      </c>
      <c r="F146" s="278">
        <v>1407.8333333333335</v>
      </c>
      <c r="G146" s="278">
        <v>1386.866666666667</v>
      </c>
      <c r="H146" s="278">
        <v>1473.2666666666671</v>
      </c>
      <c r="I146" s="278">
        <v>1494.2333333333338</v>
      </c>
      <c r="J146" s="278">
        <v>1516.4666666666672</v>
      </c>
      <c r="K146" s="276">
        <v>1472</v>
      </c>
      <c r="L146" s="276">
        <v>1428.8</v>
      </c>
      <c r="M146" s="276">
        <v>11.745509999999999</v>
      </c>
    </row>
    <row r="147" spans="1:13">
      <c r="A147" s="300">
        <v>138</v>
      </c>
      <c r="B147" s="276" t="s">
        <v>147</v>
      </c>
      <c r="C147" s="276">
        <v>158.05000000000001</v>
      </c>
      <c r="D147" s="278">
        <v>157.86666666666667</v>
      </c>
      <c r="E147" s="278">
        <v>155.03333333333336</v>
      </c>
      <c r="F147" s="278">
        <v>152.01666666666668</v>
      </c>
      <c r="G147" s="278">
        <v>149.18333333333337</v>
      </c>
      <c r="H147" s="278">
        <v>160.88333333333335</v>
      </c>
      <c r="I147" s="278">
        <v>163.71666666666667</v>
      </c>
      <c r="J147" s="278">
        <v>166.73333333333335</v>
      </c>
      <c r="K147" s="276">
        <v>160.69999999999999</v>
      </c>
      <c r="L147" s="276">
        <v>154.85</v>
      </c>
      <c r="M147" s="276">
        <v>76.250479999999996</v>
      </c>
    </row>
    <row r="148" spans="1:13">
      <c r="A148" s="300">
        <v>139</v>
      </c>
      <c r="B148" s="276" t="s">
        <v>268</v>
      </c>
      <c r="C148" s="276">
        <v>1314.15</v>
      </c>
      <c r="D148" s="278">
        <v>1320.0833333333333</v>
      </c>
      <c r="E148" s="278">
        <v>1300.1666666666665</v>
      </c>
      <c r="F148" s="278">
        <v>1286.1833333333332</v>
      </c>
      <c r="G148" s="278">
        <v>1266.2666666666664</v>
      </c>
      <c r="H148" s="278">
        <v>1334.0666666666666</v>
      </c>
      <c r="I148" s="278">
        <v>1353.9833333333331</v>
      </c>
      <c r="J148" s="278">
        <v>1367.9666666666667</v>
      </c>
      <c r="K148" s="276">
        <v>1340</v>
      </c>
      <c r="L148" s="276">
        <v>1306.0999999999999</v>
      </c>
      <c r="M148" s="276">
        <v>4.4283400000000004</v>
      </c>
    </row>
    <row r="149" spans="1:13">
      <c r="A149" s="300">
        <v>140</v>
      </c>
      <c r="B149" s="276" t="s">
        <v>148</v>
      </c>
      <c r="C149" s="276">
        <v>79161.8</v>
      </c>
      <c r="D149" s="278">
        <v>79336.3</v>
      </c>
      <c r="E149" s="278">
        <v>78688.3</v>
      </c>
      <c r="F149" s="278">
        <v>78214.8</v>
      </c>
      <c r="G149" s="278">
        <v>77566.8</v>
      </c>
      <c r="H149" s="278">
        <v>79809.8</v>
      </c>
      <c r="I149" s="278">
        <v>80457.8</v>
      </c>
      <c r="J149" s="278">
        <v>80931.3</v>
      </c>
      <c r="K149" s="276">
        <v>79984.3</v>
      </c>
      <c r="L149" s="276">
        <v>78862.8</v>
      </c>
      <c r="M149" s="276">
        <v>0.23532</v>
      </c>
    </row>
    <row r="150" spans="1:13">
      <c r="A150" s="300">
        <v>141</v>
      </c>
      <c r="B150" s="276" t="s">
        <v>267</v>
      </c>
      <c r="C150" s="276">
        <v>35.700000000000003</v>
      </c>
      <c r="D150" s="278">
        <v>35.483333333333327</v>
      </c>
      <c r="E150" s="278">
        <v>34.066666666666656</v>
      </c>
      <c r="F150" s="278">
        <v>32.43333333333333</v>
      </c>
      <c r="G150" s="278">
        <v>31.016666666666659</v>
      </c>
      <c r="H150" s="278">
        <v>37.116666666666653</v>
      </c>
      <c r="I150" s="278">
        <v>38.533333333333324</v>
      </c>
      <c r="J150" s="278">
        <v>40.16666666666665</v>
      </c>
      <c r="K150" s="276">
        <v>36.9</v>
      </c>
      <c r="L150" s="276">
        <v>33.85</v>
      </c>
      <c r="M150" s="276">
        <v>115.38688999999999</v>
      </c>
    </row>
    <row r="151" spans="1:13">
      <c r="A151" s="300">
        <v>142</v>
      </c>
      <c r="B151" s="276" t="s">
        <v>149</v>
      </c>
      <c r="C151" s="276">
        <v>1195.2</v>
      </c>
      <c r="D151" s="278">
        <v>1190.9666666666667</v>
      </c>
      <c r="E151" s="278">
        <v>1177.0833333333335</v>
      </c>
      <c r="F151" s="278">
        <v>1158.9666666666667</v>
      </c>
      <c r="G151" s="278">
        <v>1145.0833333333335</v>
      </c>
      <c r="H151" s="278">
        <v>1209.0833333333335</v>
      </c>
      <c r="I151" s="278">
        <v>1222.9666666666667</v>
      </c>
      <c r="J151" s="278">
        <v>1241.0833333333335</v>
      </c>
      <c r="K151" s="276">
        <v>1204.8499999999999</v>
      </c>
      <c r="L151" s="276">
        <v>1172.8499999999999</v>
      </c>
      <c r="M151" s="276">
        <v>30.77561</v>
      </c>
    </row>
    <row r="152" spans="1:13">
      <c r="A152" s="300">
        <v>143</v>
      </c>
      <c r="B152" s="276" t="s">
        <v>3161</v>
      </c>
      <c r="C152" s="276">
        <v>304.3</v>
      </c>
      <c r="D152" s="278">
        <v>305.05</v>
      </c>
      <c r="E152" s="278">
        <v>297.25</v>
      </c>
      <c r="F152" s="278">
        <v>290.2</v>
      </c>
      <c r="G152" s="278">
        <v>282.39999999999998</v>
      </c>
      <c r="H152" s="278">
        <v>312.10000000000002</v>
      </c>
      <c r="I152" s="278">
        <v>319.90000000000009</v>
      </c>
      <c r="J152" s="278">
        <v>326.95000000000005</v>
      </c>
      <c r="K152" s="276">
        <v>312.85000000000002</v>
      </c>
      <c r="L152" s="276">
        <v>298</v>
      </c>
      <c r="M152" s="276">
        <v>24.8398</v>
      </c>
    </row>
    <row r="153" spans="1:13">
      <c r="A153" s="300">
        <v>144</v>
      </c>
      <c r="B153" s="276" t="s">
        <v>269</v>
      </c>
      <c r="C153" s="276">
        <v>970.4</v>
      </c>
      <c r="D153" s="278">
        <v>971.66666666666663</v>
      </c>
      <c r="E153" s="278">
        <v>954.33333333333326</v>
      </c>
      <c r="F153" s="278">
        <v>938.26666666666665</v>
      </c>
      <c r="G153" s="278">
        <v>920.93333333333328</v>
      </c>
      <c r="H153" s="278">
        <v>987.73333333333323</v>
      </c>
      <c r="I153" s="278">
        <v>1005.0666666666665</v>
      </c>
      <c r="J153" s="278">
        <v>1021.1333333333332</v>
      </c>
      <c r="K153" s="276">
        <v>989</v>
      </c>
      <c r="L153" s="276">
        <v>955.6</v>
      </c>
      <c r="M153" s="276">
        <v>4.01126</v>
      </c>
    </row>
    <row r="154" spans="1:13">
      <c r="A154" s="300">
        <v>145</v>
      </c>
      <c r="B154" s="276" t="s">
        <v>150</v>
      </c>
      <c r="C154" s="276">
        <v>42.4</v>
      </c>
      <c r="D154" s="278">
        <v>42.6</v>
      </c>
      <c r="E154" s="278">
        <v>41.2</v>
      </c>
      <c r="F154" s="278">
        <v>40</v>
      </c>
      <c r="G154" s="278">
        <v>38.6</v>
      </c>
      <c r="H154" s="278">
        <v>43.800000000000004</v>
      </c>
      <c r="I154" s="278">
        <v>45.199999999999996</v>
      </c>
      <c r="J154" s="278">
        <v>46.400000000000006</v>
      </c>
      <c r="K154" s="276">
        <v>44</v>
      </c>
      <c r="L154" s="276">
        <v>41.4</v>
      </c>
      <c r="M154" s="276">
        <v>223.03921</v>
      </c>
    </row>
    <row r="155" spans="1:13">
      <c r="A155" s="300">
        <v>146</v>
      </c>
      <c r="B155" s="276" t="s">
        <v>261</v>
      </c>
      <c r="C155" s="276">
        <v>4269.1499999999996</v>
      </c>
      <c r="D155" s="278">
        <v>4285.1833333333334</v>
      </c>
      <c r="E155" s="278">
        <v>4227.416666666667</v>
      </c>
      <c r="F155" s="278">
        <v>4185.6833333333334</v>
      </c>
      <c r="G155" s="278">
        <v>4127.916666666667</v>
      </c>
      <c r="H155" s="278">
        <v>4326.916666666667</v>
      </c>
      <c r="I155" s="278">
        <v>4384.6833333333334</v>
      </c>
      <c r="J155" s="278">
        <v>4426.416666666667</v>
      </c>
      <c r="K155" s="276">
        <v>4342.95</v>
      </c>
      <c r="L155" s="276">
        <v>4243.45</v>
      </c>
      <c r="M155" s="276">
        <v>1.8414999999999999</v>
      </c>
    </row>
    <row r="156" spans="1:13">
      <c r="A156" s="300">
        <v>147</v>
      </c>
      <c r="B156" s="276" t="s">
        <v>153</v>
      </c>
      <c r="C156" s="276">
        <v>17519.45</v>
      </c>
      <c r="D156" s="278">
        <v>17545.033333333336</v>
      </c>
      <c r="E156" s="278">
        <v>17360.666666666672</v>
      </c>
      <c r="F156" s="278">
        <v>17201.883333333335</v>
      </c>
      <c r="G156" s="278">
        <v>17017.51666666667</v>
      </c>
      <c r="H156" s="278">
        <v>17703.816666666673</v>
      </c>
      <c r="I156" s="278">
        <v>17888.183333333334</v>
      </c>
      <c r="J156" s="278">
        <v>18046.966666666674</v>
      </c>
      <c r="K156" s="276">
        <v>17729.400000000001</v>
      </c>
      <c r="L156" s="276">
        <v>17386.25</v>
      </c>
      <c r="M156" s="276">
        <v>1.18699</v>
      </c>
    </row>
    <row r="157" spans="1:13">
      <c r="A157" s="300">
        <v>148</v>
      </c>
      <c r="B157" s="276" t="s">
        <v>270</v>
      </c>
      <c r="C157" s="276">
        <v>22.25</v>
      </c>
      <c r="D157" s="278">
        <v>22.316666666666666</v>
      </c>
      <c r="E157" s="278">
        <v>21.783333333333331</v>
      </c>
      <c r="F157" s="278">
        <v>21.316666666666666</v>
      </c>
      <c r="G157" s="278">
        <v>20.783333333333331</v>
      </c>
      <c r="H157" s="278">
        <v>22.783333333333331</v>
      </c>
      <c r="I157" s="278">
        <v>23.31666666666667</v>
      </c>
      <c r="J157" s="278">
        <v>23.783333333333331</v>
      </c>
      <c r="K157" s="276">
        <v>22.85</v>
      </c>
      <c r="L157" s="276">
        <v>21.85</v>
      </c>
      <c r="M157" s="276">
        <v>73.506020000000007</v>
      </c>
    </row>
    <row r="158" spans="1:13">
      <c r="A158" s="300">
        <v>149</v>
      </c>
      <c r="B158" s="276" t="s">
        <v>155</v>
      </c>
      <c r="C158" s="276">
        <v>107.8</v>
      </c>
      <c r="D158" s="278">
        <v>108.03333333333335</v>
      </c>
      <c r="E158" s="278">
        <v>106.01666666666669</v>
      </c>
      <c r="F158" s="278">
        <v>104.23333333333335</v>
      </c>
      <c r="G158" s="278">
        <v>102.2166666666667</v>
      </c>
      <c r="H158" s="278">
        <v>109.81666666666669</v>
      </c>
      <c r="I158" s="278">
        <v>111.83333333333334</v>
      </c>
      <c r="J158" s="278">
        <v>113.61666666666669</v>
      </c>
      <c r="K158" s="276">
        <v>110.05</v>
      </c>
      <c r="L158" s="276">
        <v>106.25</v>
      </c>
      <c r="M158" s="276">
        <v>76.700360000000003</v>
      </c>
    </row>
    <row r="159" spans="1:13">
      <c r="A159" s="300">
        <v>150</v>
      </c>
      <c r="B159" s="276" t="s">
        <v>156</v>
      </c>
      <c r="C159" s="276">
        <v>98.2</v>
      </c>
      <c r="D159" s="278">
        <v>98.95</v>
      </c>
      <c r="E159" s="278">
        <v>97.050000000000011</v>
      </c>
      <c r="F159" s="278">
        <v>95.9</v>
      </c>
      <c r="G159" s="278">
        <v>94.000000000000014</v>
      </c>
      <c r="H159" s="278">
        <v>100.10000000000001</v>
      </c>
      <c r="I159" s="278">
        <v>102.00000000000001</v>
      </c>
      <c r="J159" s="278">
        <v>103.15</v>
      </c>
      <c r="K159" s="276">
        <v>100.85</v>
      </c>
      <c r="L159" s="276">
        <v>97.8</v>
      </c>
      <c r="M159" s="276">
        <v>303.86160000000001</v>
      </c>
    </row>
    <row r="160" spans="1:13">
      <c r="A160" s="300">
        <v>151</v>
      </c>
      <c r="B160" s="276" t="s">
        <v>271</v>
      </c>
      <c r="C160" s="276">
        <v>518.65</v>
      </c>
      <c r="D160" s="278">
        <v>519.73333333333335</v>
      </c>
      <c r="E160" s="278">
        <v>509.4666666666667</v>
      </c>
      <c r="F160" s="278">
        <v>500.28333333333336</v>
      </c>
      <c r="G160" s="278">
        <v>490.01666666666671</v>
      </c>
      <c r="H160" s="278">
        <v>528.91666666666674</v>
      </c>
      <c r="I160" s="278">
        <v>539.18333333333339</v>
      </c>
      <c r="J160" s="278">
        <v>548.36666666666667</v>
      </c>
      <c r="K160" s="276">
        <v>530</v>
      </c>
      <c r="L160" s="276">
        <v>510.55</v>
      </c>
      <c r="M160" s="276">
        <v>3.1800999999999999</v>
      </c>
    </row>
    <row r="161" spans="1:13">
      <c r="A161" s="300">
        <v>152</v>
      </c>
      <c r="B161" s="276" t="s">
        <v>272</v>
      </c>
      <c r="C161" s="276">
        <v>3118.05</v>
      </c>
      <c r="D161" s="278">
        <v>3101.3666666666668</v>
      </c>
      <c r="E161" s="278">
        <v>3065.7333333333336</v>
      </c>
      <c r="F161" s="278">
        <v>3013.416666666667</v>
      </c>
      <c r="G161" s="278">
        <v>2977.7833333333338</v>
      </c>
      <c r="H161" s="278">
        <v>3153.6833333333334</v>
      </c>
      <c r="I161" s="278">
        <v>3189.3166666666666</v>
      </c>
      <c r="J161" s="278">
        <v>3241.6333333333332</v>
      </c>
      <c r="K161" s="276">
        <v>3137</v>
      </c>
      <c r="L161" s="276">
        <v>3049.05</v>
      </c>
      <c r="M161" s="276">
        <v>1.5254700000000001</v>
      </c>
    </row>
    <row r="162" spans="1:13">
      <c r="A162" s="300">
        <v>153</v>
      </c>
      <c r="B162" s="276" t="s">
        <v>157</v>
      </c>
      <c r="C162" s="276">
        <v>106.9</v>
      </c>
      <c r="D162" s="278">
        <v>107.2</v>
      </c>
      <c r="E162" s="278">
        <v>104.9</v>
      </c>
      <c r="F162" s="278">
        <v>102.9</v>
      </c>
      <c r="G162" s="278">
        <v>100.60000000000001</v>
      </c>
      <c r="H162" s="278">
        <v>109.2</v>
      </c>
      <c r="I162" s="278">
        <v>111.49999999999999</v>
      </c>
      <c r="J162" s="278">
        <v>113.5</v>
      </c>
      <c r="K162" s="276">
        <v>109.5</v>
      </c>
      <c r="L162" s="276">
        <v>105.2</v>
      </c>
      <c r="M162" s="276">
        <v>12.543559999999999</v>
      </c>
    </row>
    <row r="163" spans="1:13">
      <c r="A163" s="300">
        <v>154</v>
      </c>
      <c r="B163" s="276" t="s">
        <v>158</v>
      </c>
      <c r="C163" s="276">
        <v>90.75</v>
      </c>
      <c r="D163" s="278">
        <v>91.416666666666671</v>
      </c>
      <c r="E163" s="278">
        <v>89.38333333333334</v>
      </c>
      <c r="F163" s="278">
        <v>88.016666666666666</v>
      </c>
      <c r="G163" s="278">
        <v>85.983333333333334</v>
      </c>
      <c r="H163" s="278">
        <v>92.783333333333346</v>
      </c>
      <c r="I163" s="278">
        <v>94.816666666666677</v>
      </c>
      <c r="J163" s="278">
        <v>96.183333333333351</v>
      </c>
      <c r="K163" s="276">
        <v>93.45</v>
      </c>
      <c r="L163" s="276">
        <v>90.05</v>
      </c>
      <c r="M163" s="276">
        <v>343.26970999999998</v>
      </c>
    </row>
    <row r="164" spans="1:13">
      <c r="A164" s="300">
        <v>155</v>
      </c>
      <c r="B164" s="276" t="s">
        <v>159</v>
      </c>
      <c r="C164" s="276">
        <v>24301</v>
      </c>
      <c r="D164" s="278">
        <v>24206.266666666666</v>
      </c>
      <c r="E164" s="278">
        <v>24045.733333333334</v>
      </c>
      <c r="F164" s="278">
        <v>23790.466666666667</v>
      </c>
      <c r="G164" s="278">
        <v>23629.933333333334</v>
      </c>
      <c r="H164" s="278">
        <v>24461.533333333333</v>
      </c>
      <c r="I164" s="278">
        <v>24622.066666666666</v>
      </c>
      <c r="J164" s="278">
        <v>24877.333333333332</v>
      </c>
      <c r="K164" s="276">
        <v>24366.799999999999</v>
      </c>
      <c r="L164" s="276">
        <v>23951</v>
      </c>
      <c r="M164" s="276">
        <v>0.31759999999999999</v>
      </c>
    </row>
    <row r="165" spans="1:13">
      <c r="A165" s="300">
        <v>156</v>
      </c>
      <c r="B165" s="276" t="s">
        <v>160</v>
      </c>
      <c r="C165" s="276">
        <v>1483.45</v>
      </c>
      <c r="D165" s="278">
        <v>1488.6833333333334</v>
      </c>
      <c r="E165" s="278">
        <v>1454.7666666666669</v>
      </c>
      <c r="F165" s="278">
        <v>1426.0833333333335</v>
      </c>
      <c r="G165" s="278">
        <v>1392.166666666667</v>
      </c>
      <c r="H165" s="278">
        <v>1517.3666666666668</v>
      </c>
      <c r="I165" s="278">
        <v>1551.2833333333333</v>
      </c>
      <c r="J165" s="278">
        <v>1579.9666666666667</v>
      </c>
      <c r="K165" s="276">
        <v>1522.6</v>
      </c>
      <c r="L165" s="276">
        <v>1460</v>
      </c>
      <c r="M165" s="276">
        <v>11.87429</v>
      </c>
    </row>
    <row r="166" spans="1:13">
      <c r="A166" s="300">
        <v>157</v>
      </c>
      <c r="B166" s="276" t="s">
        <v>161</v>
      </c>
      <c r="C166" s="276">
        <v>261.5</v>
      </c>
      <c r="D166" s="278">
        <v>264.01666666666665</v>
      </c>
      <c r="E166" s="278">
        <v>256.13333333333333</v>
      </c>
      <c r="F166" s="278">
        <v>250.76666666666665</v>
      </c>
      <c r="G166" s="278">
        <v>242.88333333333333</v>
      </c>
      <c r="H166" s="278">
        <v>269.38333333333333</v>
      </c>
      <c r="I166" s="278">
        <v>277.26666666666665</v>
      </c>
      <c r="J166" s="278">
        <v>282.63333333333333</v>
      </c>
      <c r="K166" s="276">
        <v>271.89999999999998</v>
      </c>
      <c r="L166" s="276">
        <v>258.64999999999998</v>
      </c>
      <c r="M166" s="276">
        <v>58.958860000000001</v>
      </c>
    </row>
    <row r="167" spans="1:13">
      <c r="A167" s="300">
        <v>158</v>
      </c>
      <c r="B167" s="276" t="s">
        <v>162</v>
      </c>
      <c r="C167" s="276">
        <v>115.95</v>
      </c>
      <c r="D167" s="278">
        <v>116.88333333333333</v>
      </c>
      <c r="E167" s="278">
        <v>114.26666666666665</v>
      </c>
      <c r="F167" s="278">
        <v>112.58333333333333</v>
      </c>
      <c r="G167" s="278">
        <v>109.96666666666665</v>
      </c>
      <c r="H167" s="278">
        <v>118.56666666666665</v>
      </c>
      <c r="I167" s="278">
        <v>121.18333333333332</v>
      </c>
      <c r="J167" s="278">
        <v>122.86666666666665</v>
      </c>
      <c r="K167" s="276">
        <v>119.5</v>
      </c>
      <c r="L167" s="276">
        <v>115.2</v>
      </c>
      <c r="M167" s="276">
        <v>58.120060000000002</v>
      </c>
    </row>
    <row r="168" spans="1:13">
      <c r="A168" s="300">
        <v>159</v>
      </c>
      <c r="B168" s="276" t="s">
        <v>275</v>
      </c>
      <c r="C168" s="276">
        <v>5314.15</v>
      </c>
      <c r="D168" s="278">
        <v>5337.7333333333336</v>
      </c>
      <c r="E168" s="278">
        <v>5276.4666666666672</v>
      </c>
      <c r="F168" s="278">
        <v>5238.7833333333338</v>
      </c>
      <c r="G168" s="278">
        <v>5177.5166666666673</v>
      </c>
      <c r="H168" s="278">
        <v>5375.416666666667</v>
      </c>
      <c r="I168" s="278">
        <v>5436.6833333333334</v>
      </c>
      <c r="J168" s="278">
        <v>5474.3666666666668</v>
      </c>
      <c r="K168" s="276">
        <v>5399</v>
      </c>
      <c r="L168" s="276">
        <v>5300.05</v>
      </c>
      <c r="M168" s="276">
        <v>1.2529300000000001</v>
      </c>
    </row>
    <row r="169" spans="1:13">
      <c r="A169" s="300">
        <v>160</v>
      </c>
      <c r="B169" s="276" t="s">
        <v>277</v>
      </c>
      <c r="C169" s="276">
        <v>10934.7</v>
      </c>
      <c r="D169" s="278">
        <v>10938.75</v>
      </c>
      <c r="E169" s="278">
        <v>10865.95</v>
      </c>
      <c r="F169" s="278">
        <v>10797.2</v>
      </c>
      <c r="G169" s="278">
        <v>10724.400000000001</v>
      </c>
      <c r="H169" s="278">
        <v>11007.5</v>
      </c>
      <c r="I169" s="278">
        <v>11080.3</v>
      </c>
      <c r="J169" s="278">
        <v>11149.05</v>
      </c>
      <c r="K169" s="276">
        <v>11011.55</v>
      </c>
      <c r="L169" s="276">
        <v>10870</v>
      </c>
      <c r="M169" s="276">
        <v>6.2890000000000001E-2</v>
      </c>
    </row>
    <row r="170" spans="1:13">
      <c r="A170" s="300">
        <v>161</v>
      </c>
      <c r="B170" s="276" t="s">
        <v>163</v>
      </c>
      <c r="C170" s="276">
        <v>1611.15</v>
      </c>
      <c r="D170" s="278">
        <v>1616.25</v>
      </c>
      <c r="E170" s="278">
        <v>1595</v>
      </c>
      <c r="F170" s="278">
        <v>1578.85</v>
      </c>
      <c r="G170" s="278">
        <v>1557.6</v>
      </c>
      <c r="H170" s="278">
        <v>1632.4</v>
      </c>
      <c r="I170" s="278">
        <v>1653.65</v>
      </c>
      <c r="J170" s="278">
        <v>1669.8000000000002</v>
      </c>
      <c r="K170" s="276">
        <v>1637.5</v>
      </c>
      <c r="L170" s="276">
        <v>1600.1</v>
      </c>
      <c r="M170" s="276">
        <v>6.2348299999999997</v>
      </c>
    </row>
    <row r="171" spans="1:13">
      <c r="A171" s="300">
        <v>162</v>
      </c>
      <c r="B171" s="276" t="s">
        <v>273</v>
      </c>
      <c r="C171" s="276">
        <v>2356.9499999999998</v>
      </c>
      <c r="D171" s="278">
        <v>2452.3166666666666</v>
      </c>
      <c r="E171" s="278">
        <v>2254.6333333333332</v>
      </c>
      <c r="F171" s="278">
        <v>2152.3166666666666</v>
      </c>
      <c r="G171" s="278">
        <v>1954.6333333333332</v>
      </c>
      <c r="H171" s="278">
        <v>2554.6333333333332</v>
      </c>
      <c r="I171" s="278">
        <v>2752.3166666666666</v>
      </c>
      <c r="J171" s="278">
        <v>2854.6333333333332</v>
      </c>
      <c r="K171" s="276">
        <v>2650</v>
      </c>
      <c r="L171" s="276">
        <v>2350</v>
      </c>
      <c r="M171" s="276">
        <v>6.6092300000000002</v>
      </c>
    </row>
    <row r="172" spans="1:13">
      <c r="A172" s="300">
        <v>163</v>
      </c>
      <c r="B172" s="276" t="s">
        <v>164</v>
      </c>
      <c r="C172" s="276">
        <v>40.6</v>
      </c>
      <c r="D172" s="278">
        <v>39.199999999999996</v>
      </c>
      <c r="E172" s="278">
        <v>37.29999999999999</v>
      </c>
      <c r="F172" s="278">
        <v>33.999999999999993</v>
      </c>
      <c r="G172" s="278">
        <v>32.099999999999987</v>
      </c>
      <c r="H172" s="278">
        <v>42.499999999999993</v>
      </c>
      <c r="I172" s="278">
        <v>44.4</v>
      </c>
      <c r="J172" s="278">
        <v>47.699999999999996</v>
      </c>
      <c r="K172" s="276">
        <v>41.1</v>
      </c>
      <c r="L172" s="276">
        <v>35.9</v>
      </c>
      <c r="M172" s="276">
        <v>2273.1053299999999</v>
      </c>
    </row>
    <row r="173" spans="1:13">
      <c r="A173" s="300">
        <v>164</v>
      </c>
      <c r="B173" s="276" t="s">
        <v>274</v>
      </c>
      <c r="C173" s="276">
        <v>378.8</v>
      </c>
      <c r="D173" s="278">
        <v>377.91666666666669</v>
      </c>
      <c r="E173" s="278">
        <v>369.88333333333338</v>
      </c>
      <c r="F173" s="278">
        <v>360.9666666666667</v>
      </c>
      <c r="G173" s="278">
        <v>352.93333333333339</v>
      </c>
      <c r="H173" s="278">
        <v>386.83333333333337</v>
      </c>
      <c r="I173" s="278">
        <v>394.86666666666667</v>
      </c>
      <c r="J173" s="278">
        <v>403.78333333333336</v>
      </c>
      <c r="K173" s="276">
        <v>385.95</v>
      </c>
      <c r="L173" s="276">
        <v>369</v>
      </c>
      <c r="M173" s="276">
        <v>2.6972399999999999</v>
      </c>
    </row>
    <row r="174" spans="1:13">
      <c r="A174" s="300">
        <v>165</v>
      </c>
      <c r="B174" s="276" t="s">
        <v>491</v>
      </c>
      <c r="C174" s="276">
        <v>1026.2</v>
      </c>
      <c r="D174" s="278">
        <v>1021.15</v>
      </c>
      <c r="E174" s="278">
        <v>1009.75</v>
      </c>
      <c r="F174" s="278">
        <v>993.30000000000007</v>
      </c>
      <c r="G174" s="278">
        <v>981.90000000000009</v>
      </c>
      <c r="H174" s="278">
        <v>1037.5999999999999</v>
      </c>
      <c r="I174" s="278">
        <v>1048.9999999999998</v>
      </c>
      <c r="J174" s="278">
        <v>1065.4499999999998</v>
      </c>
      <c r="K174" s="276">
        <v>1032.55</v>
      </c>
      <c r="L174" s="276">
        <v>1004.7</v>
      </c>
      <c r="M174" s="276">
        <v>11.37923</v>
      </c>
    </row>
    <row r="175" spans="1:13">
      <c r="A175" s="300">
        <v>166</v>
      </c>
      <c r="B175" s="276" t="s">
        <v>165</v>
      </c>
      <c r="C175" s="276">
        <v>191.6</v>
      </c>
      <c r="D175" s="278">
        <v>192.43333333333331</v>
      </c>
      <c r="E175" s="278">
        <v>190.26666666666662</v>
      </c>
      <c r="F175" s="278">
        <v>188.93333333333331</v>
      </c>
      <c r="G175" s="278">
        <v>186.76666666666662</v>
      </c>
      <c r="H175" s="278">
        <v>193.76666666666662</v>
      </c>
      <c r="I175" s="278">
        <v>195.93333333333331</v>
      </c>
      <c r="J175" s="278">
        <v>197.26666666666662</v>
      </c>
      <c r="K175" s="276">
        <v>194.6</v>
      </c>
      <c r="L175" s="276">
        <v>191.1</v>
      </c>
      <c r="M175" s="276">
        <v>89.417069999999995</v>
      </c>
    </row>
    <row r="176" spans="1:13">
      <c r="A176" s="300">
        <v>167</v>
      </c>
      <c r="B176" s="276" t="s">
        <v>276</v>
      </c>
      <c r="C176" s="276">
        <v>286.95</v>
      </c>
      <c r="D176" s="278">
        <v>288.81666666666666</v>
      </c>
      <c r="E176" s="278">
        <v>282.43333333333334</v>
      </c>
      <c r="F176" s="278">
        <v>277.91666666666669</v>
      </c>
      <c r="G176" s="278">
        <v>271.53333333333336</v>
      </c>
      <c r="H176" s="278">
        <v>293.33333333333331</v>
      </c>
      <c r="I176" s="278">
        <v>299.71666666666664</v>
      </c>
      <c r="J176" s="278">
        <v>304.23333333333329</v>
      </c>
      <c r="K176" s="276">
        <v>295.2</v>
      </c>
      <c r="L176" s="276">
        <v>284.3</v>
      </c>
      <c r="M176" s="276">
        <v>3.8758400000000002</v>
      </c>
    </row>
    <row r="177" spans="1:13">
      <c r="A177" s="300">
        <v>168</v>
      </c>
      <c r="B177" s="276" t="s">
        <v>278</v>
      </c>
      <c r="C177" s="276">
        <v>495.1</v>
      </c>
      <c r="D177" s="278">
        <v>496.25</v>
      </c>
      <c r="E177" s="278">
        <v>485.8</v>
      </c>
      <c r="F177" s="278">
        <v>476.5</v>
      </c>
      <c r="G177" s="278">
        <v>466.05</v>
      </c>
      <c r="H177" s="278">
        <v>505.55</v>
      </c>
      <c r="I177" s="278">
        <v>516</v>
      </c>
      <c r="J177" s="278">
        <v>525.29999999999995</v>
      </c>
      <c r="K177" s="276">
        <v>506.7</v>
      </c>
      <c r="L177" s="276">
        <v>486.95</v>
      </c>
      <c r="M177" s="276">
        <v>0.90676000000000001</v>
      </c>
    </row>
    <row r="178" spans="1:13">
      <c r="A178" s="300">
        <v>169</v>
      </c>
      <c r="B178" s="276" t="s">
        <v>279</v>
      </c>
      <c r="C178" s="276">
        <v>481.9</v>
      </c>
      <c r="D178" s="278">
        <v>487.16666666666669</v>
      </c>
      <c r="E178" s="278">
        <v>474.73333333333335</v>
      </c>
      <c r="F178" s="278">
        <v>467.56666666666666</v>
      </c>
      <c r="G178" s="278">
        <v>455.13333333333333</v>
      </c>
      <c r="H178" s="278">
        <v>494.33333333333337</v>
      </c>
      <c r="I178" s="278">
        <v>506.76666666666665</v>
      </c>
      <c r="J178" s="278">
        <v>513.93333333333339</v>
      </c>
      <c r="K178" s="276">
        <v>499.6</v>
      </c>
      <c r="L178" s="276">
        <v>480</v>
      </c>
      <c r="M178" s="276">
        <v>1.7581100000000001</v>
      </c>
    </row>
    <row r="179" spans="1:13">
      <c r="A179" s="300">
        <v>170</v>
      </c>
      <c r="B179" s="276" t="s">
        <v>167</v>
      </c>
      <c r="C179" s="276">
        <v>887.3</v>
      </c>
      <c r="D179" s="278">
        <v>889.94999999999993</v>
      </c>
      <c r="E179" s="278">
        <v>876.59999999999991</v>
      </c>
      <c r="F179" s="278">
        <v>865.9</v>
      </c>
      <c r="G179" s="278">
        <v>852.55</v>
      </c>
      <c r="H179" s="278">
        <v>900.64999999999986</v>
      </c>
      <c r="I179" s="278">
        <v>914</v>
      </c>
      <c r="J179" s="278">
        <v>924.69999999999982</v>
      </c>
      <c r="K179" s="276">
        <v>903.3</v>
      </c>
      <c r="L179" s="276">
        <v>879.25</v>
      </c>
      <c r="M179" s="276">
        <v>4.6456799999999996</v>
      </c>
    </row>
    <row r="180" spans="1:13">
      <c r="A180" s="300">
        <v>171</v>
      </c>
      <c r="B180" s="276" t="s">
        <v>168</v>
      </c>
      <c r="C180" s="276">
        <v>237.3</v>
      </c>
      <c r="D180" s="278">
        <v>238.68333333333331</v>
      </c>
      <c r="E180" s="278">
        <v>232.16666666666663</v>
      </c>
      <c r="F180" s="278">
        <v>227.03333333333333</v>
      </c>
      <c r="G180" s="278">
        <v>220.51666666666665</v>
      </c>
      <c r="H180" s="278">
        <v>243.81666666666661</v>
      </c>
      <c r="I180" s="278">
        <v>250.33333333333331</v>
      </c>
      <c r="J180" s="278">
        <v>255.46666666666658</v>
      </c>
      <c r="K180" s="276">
        <v>245.2</v>
      </c>
      <c r="L180" s="276">
        <v>233.55</v>
      </c>
      <c r="M180" s="276">
        <v>207.73921000000001</v>
      </c>
    </row>
    <row r="181" spans="1:13">
      <c r="A181" s="300">
        <v>172</v>
      </c>
      <c r="B181" s="276" t="s">
        <v>169</v>
      </c>
      <c r="C181" s="276">
        <v>127.95</v>
      </c>
      <c r="D181" s="278">
        <v>128.91666666666666</v>
      </c>
      <c r="E181" s="278">
        <v>126.08333333333331</v>
      </c>
      <c r="F181" s="278">
        <v>124.21666666666665</v>
      </c>
      <c r="G181" s="278">
        <v>121.38333333333331</v>
      </c>
      <c r="H181" s="278">
        <v>130.7833333333333</v>
      </c>
      <c r="I181" s="278">
        <v>133.61666666666662</v>
      </c>
      <c r="J181" s="278">
        <v>135.48333333333332</v>
      </c>
      <c r="K181" s="276">
        <v>131.75</v>
      </c>
      <c r="L181" s="276">
        <v>127.05</v>
      </c>
      <c r="M181" s="276">
        <v>63.88091</v>
      </c>
    </row>
    <row r="182" spans="1:13">
      <c r="A182" s="300">
        <v>173</v>
      </c>
      <c r="B182" s="276" t="s">
        <v>170</v>
      </c>
      <c r="C182" s="276">
        <v>1993.75</v>
      </c>
      <c r="D182" s="278">
        <v>1986</v>
      </c>
      <c r="E182" s="278">
        <v>1957.75</v>
      </c>
      <c r="F182" s="278">
        <v>1921.75</v>
      </c>
      <c r="G182" s="278">
        <v>1893.5</v>
      </c>
      <c r="H182" s="278">
        <v>2022</v>
      </c>
      <c r="I182" s="278">
        <v>2050.25</v>
      </c>
      <c r="J182" s="278">
        <v>2086.25</v>
      </c>
      <c r="K182" s="276">
        <v>2014.25</v>
      </c>
      <c r="L182" s="276">
        <v>1950</v>
      </c>
      <c r="M182" s="276">
        <v>200.30506</v>
      </c>
    </row>
    <row r="183" spans="1:13">
      <c r="A183" s="300">
        <v>174</v>
      </c>
      <c r="B183" s="276" t="s">
        <v>171</v>
      </c>
      <c r="C183" s="276">
        <v>55.75</v>
      </c>
      <c r="D183" s="278">
        <v>55.183333333333337</v>
      </c>
      <c r="E183" s="278">
        <v>53.666666666666671</v>
      </c>
      <c r="F183" s="278">
        <v>51.583333333333336</v>
      </c>
      <c r="G183" s="278">
        <v>50.06666666666667</v>
      </c>
      <c r="H183" s="278">
        <v>57.266666666666673</v>
      </c>
      <c r="I183" s="278">
        <v>58.783333333333339</v>
      </c>
      <c r="J183" s="278">
        <v>60.866666666666674</v>
      </c>
      <c r="K183" s="276">
        <v>56.7</v>
      </c>
      <c r="L183" s="276">
        <v>53.1</v>
      </c>
      <c r="M183" s="276">
        <v>513.37239</v>
      </c>
    </row>
    <row r="184" spans="1:13">
      <c r="A184" s="300">
        <v>175</v>
      </c>
      <c r="B184" s="276" t="s">
        <v>3523</v>
      </c>
      <c r="C184" s="276">
        <v>855.65</v>
      </c>
      <c r="D184" s="278">
        <v>852.01666666666654</v>
      </c>
      <c r="E184" s="278">
        <v>844.73333333333312</v>
      </c>
      <c r="F184" s="278">
        <v>833.81666666666661</v>
      </c>
      <c r="G184" s="278">
        <v>826.53333333333319</v>
      </c>
      <c r="H184" s="278">
        <v>862.93333333333305</v>
      </c>
      <c r="I184" s="278">
        <v>870.21666666666658</v>
      </c>
      <c r="J184" s="278">
        <v>881.13333333333298</v>
      </c>
      <c r="K184" s="276">
        <v>859.3</v>
      </c>
      <c r="L184" s="276">
        <v>841.1</v>
      </c>
      <c r="M184" s="276">
        <v>14.756320000000001</v>
      </c>
    </row>
    <row r="185" spans="1:13">
      <c r="A185" s="300">
        <v>176</v>
      </c>
      <c r="B185" s="276" t="s">
        <v>280</v>
      </c>
      <c r="C185" s="276">
        <v>853.8</v>
      </c>
      <c r="D185" s="278">
        <v>853.83333333333337</v>
      </c>
      <c r="E185" s="278">
        <v>848.16666666666674</v>
      </c>
      <c r="F185" s="278">
        <v>842.53333333333342</v>
      </c>
      <c r="G185" s="278">
        <v>836.86666666666679</v>
      </c>
      <c r="H185" s="278">
        <v>859.4666666666667</v>
      </c>
      <c r="I185" s="278">
        <v>865.13333333333344</v>
      </c>
      <c r="J185" s="278">
        <v>870.76666666666665</v>
      </c>
      <c r="K185" s="276">
        <v>859.5</v>
      </c>
      <c r="L185" s="276">
        <v>848.2</v>
      </c>
      <c r="M185" s="276">
        <v>24.731480000000001</v>
      </c>
    </row>
    <row r="186" spans="1:13">
      <c r="A186" s="300">
        <v>177</v>
      </c>
      <c r="B186" s="276" t="s">
        <v>172</v>
      </c>
      <c r="C186" s="276">
        <v>271.89999999999998</v>
      </c>
      <c r="D186" s="278">
        <v>270.2833333333333</v>
      </c>
      <c r="E186" s="278">
        <v>266.86666666666662</v>
      </c>
      <c r="F186" s="278">
        <v>261.83333333333331</v>
      </c>
      <c r="G186" s="278">
        <v>258.41666666666663</v>
      </c>
      <c r="H186" s="278">
        <v>275.31666666666661</v>
      </c>
      <c r="I186" s="278">
        <v>278.73333333333335</v>
      </c>
      <c r="J186" s="278">
        <v>283.76666666666659</v>
      </c>
      <c r="K186" s="276">
        <v>273.7</v>
      </c>
      <c r="L186" s="276">
        <v>265.25</v>
      </c>
      <c r="M186" s="276">
        <v>656.17502000000002</v>
      </c>
    </row>
    <row r="187" spans="1:13">
      <c r="A187" s="300">
        <v>178</v>
      </c>
      <c r="B187" s="276" t="s">
        <v>173</v>
      </c>
      <c r="C187" s="276">
        <v>24775.75</v>
      </c>
      <c r="D187" s="278">
        <v>24933.733333333334</v>
      </c>
      <c r="E187" s="278">
        <v>24577.516666666666</v>
      </c>
      <c r="F187" s="278">
        <v>24379.283333333333</v>
      </c>
      <c r="G187" s="278">
        <v>24023.066666666666</v>
      </c>
      <c r="H187" s="278">
        <v>25131.966666666667</v>
      </c>
      <c r="I187" s="278">
        <v>25488.183333333334</v>
      </c>
      <c r="J187" s="278">
        <v>25686.416666666668</v>
      </c>
      <c r="K187" s="276">
        <v>25289.95</v>
      </c>
      <c r="L187" s="276">
        <v>24735.5</v>
      </c>
      <c r="M187" s="276">
        <v>0.59028999999999998</v>
      </c>
    </row>
    <row r="188" spans="1:13">
      <c r="A188" s="300">
        <v>179</v>
      </c>
      <c r="B188" s="276" t="s">
        <v>174</v>
      </c>
      <c r="C188" s="276">
        <v>1538.25</v>
      </c>
      <c r="D188" s="278">
        <v>1535.9833333333333</v>
      </c>
      <c r="E188" s="278">
        <v>1523.3666666666668</v>
      </c>
      <c r="F188" s="278">
        <v>1508.4833333333333</v>
      </c>
      <c r="G188" s="278">
        <v>1495.8666666666668</v>
      </c>
      <c r="H188" s="278">
        <v>1550.8666666666668</v>
      </c>
      <c r="I188" s="278">
        <v>1563.4833333333331</v>
      </c>
      <c r="J188" s="278">
        <v>1578.3666666666668</v>
      </c>
      <c r="K188" s="276">
        <v>1548.6</v>
      </c>
      <c r="L188" s="276">
        <v>1521.1</v>
      </c>
      <c r="M188" s="276">
        <v>2.7058800000000001</v>
      </c>
    </row>
    <row r="189" spans="1:13">
      <c r="A189" s="300">
        <v>180</v>
      </c>
      <c r="B189" s="276" t="s">
        <v>175</v>
      </c>
      <c r="C189" s="276">
        <v>5345.7</v>
      </c>
      <c r="D189" s="278">
        <v>5361.9666666666662</v>
      </c>
      <c r="E189" s="278">
        <v>5295.9833333333327</v>
      </c>
      <c r="F189" s="278">
        <v>5246.2666666666664</v>
      </c>
      <c r="G189" s="278">
        <v>5180.2833333333328</v>
      </c>
      <c r="H189" s="278">
        <v>5411.6833333333325</v>
      </c>
      <c r="I189" s="278">
        <v>5477.6666666666661</v>
      </c>
      <c r="J189" s="278">
        <v>5527.3833333333323</v>
      </c>
      <c r="K189" s="276">
        <v>5427.95</v>
      </c>
      <c r="L189" s="276">
        <v>5312.25</v>
      </c>
      <c r="M189" s="276">
        <v>1.24339</v>
      </c>
    </row>
    <row r="190" spans="1:13">
      <c r="A190" s="300">
        <v>181</v>
      </c>
      <c r="B190" s="276" t="s">
        <v>176</v>
      </c>
      <c r="C190" s="276">
        <v>1066.75</v>
      </c>
      <c r="D190" s="278">
        <v>1064.2666666666667</v>
      </c>
      <c r="E190" s="278">
        <v>1048.2333333333333</v>
      </c>
      <c r="F190" s="278">
        <v>1029.7166666666667</v>
      </c>
      <c r="G190" s="278">
        <v>1013.6833333333334</v>
      </c>
      <c r="H190" s="278">
        <v>1082.7833333333333</v>
      </c>
      <c r="I190" s="278">
        <v>1098.8166666666666</v>
      </c>
      <c r="J190" s="278">
        <v>1117.3333333333333</v>
      </c>
      <c r="K190" s="276">
        <v>1080.3</v>
      </c>
      <c r="L190" s="276">
        <v>1045.75</v>
      </c>
      <c r="M190" s="276">
        <v>41.530059999999999</v>
      </c>
    </row>
    <row r="191" spans="1:13">
      <c r="A191" s="300">
        <v>182</v>
      </c>
      <c r="B191" s="276" t="s">
        <v>178</v>
      </c>
      <c r="C191" s="276">
        <v>568.70000000000005</v>
      </c>
      <c r="D191" s="278">
        <v>572.16666666666663</v>
      </c>
      <c r="E191" s="278">
        <v>562.33333333333326</v>
      </c>
      <c r="F191" s="278">
        <v>555.96666666666658</v>
      </c>
      <c r="G191" s="278">
        <v>546.13333333333321</v>
      </c>
      <c r="H191" s="278">
        <v>578.5333333333333</v>
      </c>
      <c r="I191" s="278">
        <v>588.36666666666656</v>
      </c>
      <c r="J191" s="278">
        <v>594.73333333333335</v>
      </c>
      <c r="K191" s="276">
        <v>582</v>
      </c>
      <c r="L191" s="276">
        <v>565.79999999999995</v>
      </c>
      <c r="M191" s="276">
        <v>106.73103</v>
      </c>
    </row>
    <row r="192" spans="1:13">
      <c r="A192" s="300">
        <v>183</v>
      </c>
      <c r="B192" s="276" t="s">
        <v>179</v>
      </c>
      <c r="C192" s="276">
        <v>458.25</v>
      </c>
      <c r="D192" s="278">
        <v>462.09999999999997</v>
      </c>
      <c r="E192" s="278">
        <v>448.19999999999993</v>
      </c>
      <c r="F192" s="278">
        <v>438.15</v>
      </c>
      <c r="G192" s="278">
        <v>424.24999999999994</v>
      </c>
      <c r="H192" s="278">
        <v>472.14999999999992</v>
      </c>
      <c r="I192" s="278">
        <v>486.0499999999999</v>
      </c>
      <c r="J192" s="278">
        <v>496.09999999999991</v>
      </c>
      <c r="K192" s="276">
        <v>476</v>
      </c>
      <c r="L192" s="276">
        <v>452.05</v>
      </c>
      <c r="M192" s="276">
        <v>78.839759999999998</v>
      </c>
    </row>
    <row r="193" spans="1:13">
      <c r="A193" s="300">
        <v>184</v>
      </c>
      <c r="B193" s="276" t="s">
        <v>282</v>
      </c>
      <c r="C193" s="276">
        <v>604.9</v>
      </c>
      <c r="D193" s="278">
        <v>609.56666666666661</v>
      </c>
      <c r="E193" s="278">
        <v>595.33333333333326</v>
      </c>
      <c r="F193" s="278">
        <v>585.76666666666665</v>
      </c>
      <c r="G193" s="278">
        <v>571.5333333333333</v>
      </c>
      <c r="H193" s="278">
        <v>619.13333333333321</v>
      </c>
      <c r="I193" s="278">
        <v>633.36666666666656</v>
      </c>
      <c r="J193" s="278">
        <v>642.93333333333317</v>
      </c>
      <c r="K193" s="276">
        <v>623.79999999999995</v>
      </c>
      <c r="L193" s="276">
        <v>600</v>
      </c>
      <c r="M193" s="276">
        <v>8.6291700000000002</v>
      </c>
    </row>
    <row r="194" spans="1:13">
      <c r="A194" s="300">
        <v>185</v>
      </c>
      <c r="B194" s="276" t="s">
        <v>3464</v>
      </c>
      <c r="C194" s="276">
        <v>562.75</v>
      </c>
      <c r="D194" s="278">
        <v>563.58333333333337</v>
      </c>
      <c r="E194" s="278">
        <v>557.16666666666674</v>
      </c>
      <c r="F194" s="278">
        <v>551.58333333333337</v>
      </c>
      <c r="G194" s="278">
        <v>545.16666666666674</v>
      </c>
      <c r="H194" s="278">
        <v>569.16666666666674</v>
      </c>
      <c r="I194" s="278">
        <v>575.58333333333348</v>
      </c>
      <c r="J194" s="278">
        <v>581.16666666666674</v>
      </c>
      <c r="K194" s="276">
        <v>570</v>
      </c>
      <c r="L194" s="276">
        <v>558</v>
      </c>
      <c r="M194" s="276">
        <v>28.66169</v>
      </c>
    </row>
    <row r="195" spans="1:13">
      <c r="A195" s="300">
        <v>186</v>
      </c>
      <c r="B195" s="276" t="s">
        <v>183</v>
      </c>
      <c r="C195" s="276">
        <v>181.8</v>
      </c>
      <c r="D195" s="278">
        <v>182.15</v>
      </c>
      <c r="E195" s="278">
        <v>178.60000000000002</v>
      </c>
      <c r="F195" s="278">
        <v>175.4</v>
      </c>
      <c r="G195" s="278">
        <v>171.85000000000002</v>
      </c>
      <c r="H195" s="278">
        <v>185.35000000000002</v>
      </c>
      <c r="I195" s="278">
        <v>188.90000000000003</v>
      </c>
      <c r="J195" s="278">
        <v>192.10000000000002</v>
      </c>
      <c r="K195" s="276">
        <v>185.7</v>
      </c>
      <c r="L195" s="276">
        <v>178.95</v>
      </c>
      <c r="M195" s="276">
        <v>421.43391000000003</v>
      </c>
    </row>
    <row r="196" spans="1:13">
      <c r="A196" s="300">
        <v>187</v>
      </c>
      <c r="B196" s="276" t="s">
        <v>185</v>
      </c>
      <c r="C196" s="276">
        <v>72</v>
      </c>
      <c r="D196" s="278">
        <v>71.783333333333331</v>
      </c>
      <c r="E196" s="278">
        <v>70.466666666666669</v>
      </c>
      <c r="F196" s="278">
        <v>68.933333333333337</v>
      </c>
      <c r="G196" s="278">
        <v>67.616666666666674</v>
      </c>
      <c r="H196" s="278">
        <v>73.316666666666663</v>
      </c>
      <c r="I196" s="278">
        <v>74.633333333333326</v>
      </c>
      <c r="J196" s="278">
        <v>76.166666666666657</v>
      </c>
      <c r="K196" s="276">
        <v>73.099999999999994</v>
      </c>
      <c r="L196" s="276">
        <v>70.25</v>
      </c>
      <c r="M196" s="276">
        <v>436.45663999999999</v>
      </c>
    </row>
    <row r="197" spans="1:13">
      <c r="A197" s="300">
        <v>188</v>
      </c>
      <c r="B197" s="267" t="s">
        <v>186</v>
      </c>
      <c r="C197" s="267">
        <v>613.45000000000005</v>
      </c>
      <c r="D197" s="307">
        <v>612.45000000000005</v>
      </c>
      <c r="E197" s="307">
        <v>603.45000000000005</v>
      </c>
      <c r="F197" s="307">
        <v>593.45000000000005</v>
      </c>
      <c r="G197" s="307">
        <v>584.45000000000005</v>
      </c>
      <c r="H197" s="307">
        <v>622.45000000000005</v>
      </c>
      <c r="I197" s="307">
        <v>631.45000000000005</v>
      </c>
      <c r="J197" s="307">
        <v>641.45000000000005</v>
      </c>
      <c r="K197" s="267">
        <v>621.45000000000005</v>
      </c>
      <c r="L197" s="267">
        <v>602.45000000000005</v>
      </c>
      <c r="M197" s="267">
        <v>170.15853000000001</v>
      </c>
    </row>
    <row r="198" spans="1:13">
      <c r="A198" s="300">
        <v>189</v>
      </c>
      <c r="B198" s="267" t="s">
        <v>187</v>
      </c>
      <c r="C198" s="267">
        <v>2797.3</v>
      </c>
      <c r="D198" s="307">
        <v>2778.4333333333329</v>
      </c>
      <c r="E198" s="307">
        <v>2751.3166666666657</v>
      </c>
      <c r="F198" s="307">
        <v>2705.3333333333326</v>
      </c>
      <c r="G198" s="307">
        <v>2678.2166666666653</v>
      </c>
      <c r="H198" s="307">
        <v>2824.4166666666661</v>
      </c>
      <c r="I198" s="307">
        <v>2851.5333333333338</v>
      </c>
      <c r="J198" s="307">
        <v>2897.5166666666664</v>
      </c>
      <c r="K198" s="267">
        <v>2805.55</v>
      </c>
      <c r="L198" s="267">
        <v>2732.45</v>
      </c>
      <c r="M198" s="267">
        <v>42.778179999999999</v>
      </c>
    </row>
    <row r="199" spans="1:13">
      <c r="A199" s="300">
        <v>190</v>
      </c>
      <c r="B199" s="267" t="s">
        <v>188</v>
      </c>
      <c r="C199" s="267">
        <v>932.3</v>
      </c>
      <c r="D199" s="307">
        <v>934.06666666666661</v>
      </c>
      <c r="E199" s="307">
        <v>920.93333333333317</v>
      </c>
      <c r="F199" s="307">
        <v>909.56666666666661</v>
      </c>
      <c r="G199" s="307">
        <v>896.43333333333317</v>
      </c>
      <c r="H199" s="307">
        <v>945.43333333333317</v>
      </c>
      <c r="I199" s="307">
        <v>958.56666666666661</v>
      </c>
      <c r="J199" s="307">
        <v>969.93333333333317</v>
      </c>
      <c r="K199" s="267">
        <v>947.2</v>
      </c>
      <c r="L199" s="267">
        <v>922.7</v>
      </c>
      <c r="M199" s="267">
        <v>43.996380000000002</v>
      </c>
    </row>
    <row r="200" spans="1:13">
      <c r="A200" s="300">
        <v>191</v>
      </c>
      <c r="B200" s="267" t="s">
        <v>189</v>
      </c>
      <c r="C200" s="267">
        <v>1427.85</v>
      </c>
      <c r="D200" s="307">
        <v>1425.2833333333335</v>
      </c>
      <c r="E200" s="307">
        <v>1414.916666666667</v>
      </c>
      <c r="F200" s="307">
        <v>1401.9833333333333</v>
      </c>
      <c r="G200" s="307">
        <v>1391.6166666666668</v>
      </c>
      <c r="H200" s="307">
        <v>1438.2166666666672</v>
      </c>
      <c r="I200" s="307">
        <v>1448.5833333333335</v>
      </c>
      <c r="J200" s="307">
        <v>1461.5166666666673</v>
      </c>
      <c r="K200" s="267">
        <v>1435.65</v>
      </c>
      <c r="L200" s="267">
        <v>1412.35</v>
      </c>
      <c r="M200" s="267">
        <v>16.661750000000001</v>
      </c>
    </row>
    <row r="201" spans="1:13">
      <c r="A201" s="300">
        <v>192</v>
      </c>
      <c r="B201" s="267" t="s">
        <v>190</v>
      </c>
      <c r="C201" s="267">
        <v>2671.55</v>
      </c>
      <c r="D201" s="307">
        <v>2687.2333333333331</v>
      </c>
      <c r="E201" s="307">
        <v>2646.5166666666664</v>
      </c>
      <c r="F201" s="307">
        <v>2621.4833333333331</v>
      </c>
      <c r="G201" s="307">
        <v>2580.7666666666664</v>
      </c>
      <c r="H201" s="307">
        <v>2712.2666666666664</v>
      </c>
      <c r="I201" s="307">
        <v>2752.9833333333327</v>
      </c>
      <c r="J201" s="307">
        <v>2778.0166666666664</v>
      </c>
      <c r="K201" s="267">
        <v>2727.95</v>
      </c>
      <c r="L201" s="267">
        <v>2662.2</v>
      </c>
      <c r="M201" s="267">
        <v>4.2755299999999998</v>
      </c>
    </row>
    <row r="202" spans="1:13">
      <c r="A202" s="300">
        <v>193</v>
      </c>
      <c r="B202" s="267" t="s">
        <v>191</v>
      </c>
      <c r="C202" s="267">
        <v>325.14999999999998</v>
      </c>
      <c r="D202" s="307">
        <v>324.8</v>
      </c>
      <c r="E202" s="307">
        <v>321.05</v>
      </c>
      <c r="F202" s="307">
        <v>316.95</v>
      </c>
      <c r="G202" s="307">
        <v>313.2</v>
      </c>
      <c r="H202" s="307">
        <v>328.90000000000003</v>
      </c>
      <c r="I202" s="307">
        <v>332.65000000000003</v>
      </c>
      <c r="J202" s="307">
        <v>336.75000000000006</v>
      </c>
      <c r="K202" s="267">
        <v>328.55</v>
      </c>
      <c r="L202" s="267">
        <v>320.7</v>
      </c>
      <c r="M202" s="267">
        <v>12.78905</v>
      </c>
    </row>
    <row r="203" spans="1:13">
      <c r="A203" s="300">
        <v>194</v>
      </c>
      <c r="B203" s="267" t="s">
        <v>550</v>
      </c>
      <c r="C203" s="267">
        <v>688.35</v>
      </c>
      <c r="D203" s="307">
        <v>693.2166666666667</v>
      </c>
      <c r="E203" s="307">
        <v>678.48333333333335</v>
      </c>
      <c r="F203" s="307">
        <v>668.61666666666667</v>
      </c>
      <c r="G203" s="307">
        <v>653.88333333333333</v>
      </c>
      <c r="H203" s="307">
        <v>703.08333333333337</v>
      </c>
      <c r="I203" s="307">
        <v>717.81666666666672</v>
      </c>
      <c r="J203" s="307">
        <v>727.68333333333339</v>
      </c>
      <c r="K203" s="267">
        <v>707.95</v>
      </c>
      <c r="L203" s="267">
        <v>683.35</v>
      </c>
      <c r="M203" s="267">
        <v>7.8270499999999998</v>
      </c>
    </row>
    <row r="204" spans="1:13">
      <c r="A204" s="300">
        <v>195</v>
      </c>
      <c r="B204" s="267" t="s">
        <v>192</v>
      </c>
      <c r="C204" s="267">
        <v>507.85</v>
      </c>
      <c r="D204" s="307">
        <v>511.06666666666661</v>
      </c>
      <c r="E204" s="307">
        <v>502.63333333333321</v>
      </c>
      <c r="F204" s="307">
        <v>497.41666666666663</v>
      </c>
      <c r="G204" s="307">
        <v>488.98333333333323</v>
      </c>
      <c r="H204" s="307">
        <v>516.28333333333319</v>
      </c>
      <c r="I204" s="307">
        <v>524.71666666666658</v>
      </c>
      <c r="J204" s="307">
        <v>529.93333333333317</v>
      </c>
      <c r="K204" s="267">
        <v>519.5</v>
      </c>
      <c r="L204" s="267">
        <v>505.85</v>
      </c>
      <c r="M204" s="267">
        <v>29.309200000000001</v>
      </c>
    </row>
    <row r="205" spans="1:13">
      <c r="A205" s="300">
        <v>196</v>
      </c>
      <c r="B205" s="267" t="s">
        <v>193</v>
      </c>
      <c r="C205" s="267">
        <v>1112.6500000000001</v>
      </c>
      <c r="D205" s="307">
        <v>1115.8500000000001</v>
      </c>
      <c r="E205" s="307">
        <v>1092.0500000000002</v>
      </c>
      <c r="F205" s="307">
        <v>1071.45</v>
      </c>
      <c r="G205" s="307">
        <v>1047.6500000000001</v>
      </c>
      <c r="H205" s="307">
        <v>1136.4500000000003</v>
      </c>
      <c r="I205" s="307">
        <v>1160.25</v>
      </c>
      <c r="J205" s="307">
        <v>1180.8500000000004</v>
      </c>
      <c r="K205" s="267">
        <v>1139.6500000000001</v>
      </c>
      <c r="L205" s="267">
        <v>1095.25</v>
      </c>
      <c r="M205" s="267">
        <v>18.65812</v>
      </c>
    </row>
    <row r="206" spans="1:13">
      <c r="A206" s="300">
        <v>197</v>
      </c>
      <c r="B206" s="267" t="s">
        <v>195</v>
      </c>
      <c r="C206" s="267">
        <v>5217.75</v>
      </c>
      <c r="D206" s="307">
        <v>5173.2</v>
      </c>
      <c r="E206" s="307">
        <v>5109.3999999999996</v>
      </c>
      <c r="F206" s="307">
        <v>5001.05</v>
      </c>
      <c r="G206" s="307">
        <v>4937.25</v>
      </c>
      <c r="H206" s="307">
        <v>5281.5499999999993</v>
      </c>
      <c r="I206" s="307">
        <v>5345.35</v>
      </c>
      <c r="J206" s="307">
        <v>5453.6999999999989</v>
      </c>
      <c r="K206" s="267">
        <v>5237</v>
      </c>
      <c r="L206" s="267">
        <v>5064.8500000000004</v>
      </c>
      <c r="M206" s="267">
        <v>16.52861</v>
      </c>
    </row>
    <row r="207" spans="1:13">
      <c r="A207" s="300">
        <v>198</v>
      </c>
      <c r="B207" s="267" t="s">
        <v>196</v>
      </c>
      <c r="C207" s="267">
        <v>33.85</v>
      </c>
      <c r="D207" s="307">
        <v>33.083333333333336</v>
      </c>
      <c r="E207" s="307">
        <v>31.966666666666669</v>
      </c>
      <c r="F207" s="307">
        <v>30.083333333333332</v>
      </c>
      <c r="G207" s="307">
        <v>28.966666666666665</v>
      </c>
      <c r="H207" s="307">
        <v>34.966666666666669</v>
      </c>
      <c r="I207" s="307">
        <v>36.083333333333329</v>
      </c>
      <c r="J207" s="307">
        <v>37.966666666666676</v>
      </c>
      <c r="K207" s="267">
        <v>34.200000000000003</v>
      </c>
      <c r="L207" s="267">
        <v>31.2</v>
      </c>
      <c r="M207" s="267">
        <v>331.10725000000002</v>
      </c>
    </row>
    <row r="208" spans="1:13">
      <c r="A208" s="300">
        <v>199</v>
      </c>
      <c r="B208" s="267" t="s">
        <v>197</v>
      </c>
      <c r="C208" s="267">
        <v>472.8</v>
      </c>
      <c r="D208" s="307">
        <v>476.91666666666669</v>
      </c>
      <c r="E208" s="307">
        <v>465.33333333333337</v>
      </c>
      <c r="F208" s="307">
        <v>457.86666666666667</v>
      </c>
      <c r="G208" s="307">
        <v>446.28333333333336</v>
      </c>
      <c r="H208" s="307">
        <v>484.38333333333338</v>
      </c>
      <c r="I208" s="307">
        <v>495.96666666666675</v>
      </c>
      <c r="J208" s="307">
        <v>503.43333333333339</v>
      </c>
      <c r="K208" s="267">
        <v>488.5</v>
      </c>
      <c r="L208" s="267">
        <v>469.45</v>
      </c>
      <c r="M208" s="267">
        <v>156.24166</v>
      </c>
    </row>
    <row r="209" spans="1:13">
      <c r="A209" s="300">
        <v>200</v>
      </c>
      <c r="B209" s="267" t="s">
        <v>563</v>
      </c>
      <c r="C209" s="267">
        <v>885.3</v>
      </c>
      <c r="D209" s="307">
        <v>879.9</v>
      </c>
      <c r="E209" s="307">
        <v>869.8</v>
      </c>
      <c r="F209" s="307">
        <v>854.3</v>
      </c>
      <c r="G209" s="307">
        <v>844.19999999999993</v>
      </c>
      <c r="H209" s="307">
        <v>895.4</v>
      </c>
      <c r="I209" s="307">
        <v>905.50000000000011</v>
      </c>
      <c r="J209" s="307">
        <v>921</v>
      </c>
      <c r="K209" s="267">
        <v>890</v>
      </c>
      <c r="L209" s="267">
        <v>864.4</v>
      </c>
      <c r="M209" s="267">
        <v>6.9028600000000004</v>
      </c>
    </row>
    <row r="210" spans="1:13">
      <c r="A210" s="300">
        <v>201</v>
      </c>
      <c r="B210" s="267" t="s">
        <v>284</v>
      </c>
      <c r="C210" s="267">
        <v>184.8</v>
      </c>
      <c r="D210" s="307">
        <v>186.36666666666665</v>
      </c>
      <c r="E210" s="307">
        <v>181.1333333333333</v>
      </c>
      <c r="F210" s="307">
        <v>177.46666666666664</v>
      </c>
      <c r="G210" s="307">
        <v>172.23333333333329</v>
      </c>
      <c r="H210" s="307">
        <v>190.0333333333333</v>
      </c>
      <c r="I210" s="307">
        <v>195.26666666666665</v>
      </c>
      <c r="J210" s="307">
        <v>198.93333333333331</v>
      </c>
      <c r="K210" s="267">
        <v>191.6</v>
      </c>
      <c r="L210" s="267">
        <v>182.7</v>
      </c>
      <c r="M210" s="267">
        <v>10.012729999999999</v>
      </c>
    </row>
    <row r="211" spans="1:13">
      <c r="A211" s="300">
        <v>202</v>
      </c>
      <c r="B211" s="267" t="s">
        <v>199</v>
      </c>
      <c r="C211" s="267">
        <v>809.3</v>
      </c>
      <c r="D211" s="307">
        <v>811.1</v>
      </c>
      <c r="E211" s="307">
        <v>802.2</v>
      </c>
      <c r="F211" s="307">
        <v>795.1</v>
      </c>
      <c r="G211" s="307">
        <v>786.2</v>
      </c>
      <c r="H211" s="307">
        <v>818.2</v>
      </c>
      <c r="I211" s="307">
        <v>827.09999999999991</v>
      </c>
      <c r="J211" s="307">
        <v>834.2</v>
      </c>
      <c r="K211" s="267">
        <v>820</v>
      </c>
      <c r="L211" s="267">
        <v>804</v>
      </c>
      <c r="M211" s="267">
        <v>12.993130000000001</v>
      </c>
    </row>
    <row r="212" spans="1:13">
      <c r="A212" s="300">
        <v>203</v>
      </c>
      <c r="B212" s="267" t="s">
        <v>569</v>
      </c>
      <c r="C212" s="267">
        <v>2125.5500000000002</v>
      </c>
      <c r="D212" s="307">
        <v>2141.85</v>
      </c>
      <c r="E212" s="307">
        <v>2103.6999999999998</v>
      </c>
      <c r="F212" s="307">
        <v>2081.85</v>
      </c>
      <c r="G212" s="307">
        <v>2043.6999999999998</v>
      </c>
      <c r="H212" s="307">
        <v>2163.6999999999998</v>
      </c>
      <c r="I212" s="307">
        <v>2201.8500000000004</v>
      </c>
      <c r="J212" s="307">
        <v>2223.6999999999998</v>
      </c>
      <c r="K212" s="267">
        <v>2180</v>
      </c>
      <c r="L212" s="267">
        <v>2120</v>
      </c>
      <c r="M212" s="267">
        <v>0.54383999999999999</v>
      </c>
    </row>
    <row r="213" spans="1:13">
      <c r="A213" s="300">
        <v>204</v>
      </c>
      <c r="B213" s="267" t="s">
        <v>200</v>
      </c>
      <c r="C213" s="267">
        <v>363.7</v>
      </c>
      <c r="D213" s="307">
        <v>362.36666666666662</v>
      </c>
      <c r="E213" s="307">
        <v>359.73333333333323</v>
      </c>
      <c r="F213" s="307">
        <v>355.76666666666659</v>
      </c>
      <c r="G213" s="307">
        <v>353.13333333333321</v>
      </c>
      <c r="H213" s="307">
        <v>366.33333333333326</v>
      </c>
      <c r="I213" s="307">
        <v>368.96666666666658</v>
      </c>
      <c r="J213" s="307">
        <v>372.93333333333328</v>
      </c>
      <c r="K213" s="267">
        <v>365</v>
      </c>
      <c r="L213" s="267">
        <v>358.4</v>
      </c>
      <c r="M213" s="267">
        <v>118.13301</v>
      </c>
    </row>
    <row r="214" spans="1:13">
      <c r="A214" s="300">
        <v>205</v>
      </c>
      <c r="B214" s="267" t="s">
        <v>202</v>
      </c>
      <c r="C214" s="267">
        <v>212.75</v>
      </c>
      <c r="D214" s="307">
        <v>212.98333333333335</v>
      </c>
      <c r="E214" s="307">
        <v>208.06666666666669</v>
      </c>
      <c r="F214" s="307">
        <v>203.38333333333335</v>
      </c>
      <c r="G214" s="307">
        <v>198.4666666666667</v>
      </c>
      <c r="H214" s="307">
        <v>217.66666666666669</v>
      </c>
      <c r="I214" s="307">
        <v>222.58333333333331</v>
      </c>
      <c r="J214" s="307">
        <v>227.26666666666668</v>
      </c>
      <c r="K214" s="267">
        <v>217.9</v>
      </c>
      <c r="L214" s="267">
        <v>208.3</v>
      </c>
      <c r="M214" s="267">
        <v>195.10057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2"/>
      <c r="B1" s="592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44174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9" t="s">
        <v>16</v>
      </c>
      <c r="B9" s="590" t="s">
        <v>18</v>
      </c>
      <c r="C9" s="588" t="s">
        <v>19</v>
      </c>
      <c r="D9" s="588" t="s">
        <v>20</v>
      </c>
      <c r="E9" s="588" t="s">
        <v>21</v>
      </c>
      <c r="F9" s="588"/>
      <c r="G9" s="588"/>
      <c r="H9" s="588" t="s">
        <v>22</v>
      </c>
      <c r="I9" s="588"/>
      <c r="J9" s="588"/>
      <c r="K9" s="273"/>
      <c r="L9" s="280"/>
      <c r="M9" s="281"/>
    </row>
    <row r="10" spans="1:15" ht="42.75" customHeight="1">
      <c r="A10" s="584"/>
      <c r="B10" s="586"/>
      <c r="C10" s="591" t="s">
        <v>23</v>
      </c>
      <c r="D10" s="591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22776.95</v>
      </c>
      <c r="D11" s="278">
        <v>22742.399999999998</v>
      </c>
      <c r="E11" s="278">
        <v>22484.799999999996</v>
      </c>
      <c r="F11" s="278">
        <v>22192.649999999998</v>
      </c>
      <c r="G11" s="278">
        <v>21935.049999999996</v>
      </c>
      <c r="H11" s="278">
        <v>23034.549999999996</v>
      </c>
      <c r="I11" s="278">
        <v>23292.149999999994</v>
      </c>
      <c r="J11" s="278">
        <v>23584.299999999996</v>
      </c>
      <c r="K11" s="276">
        <v>23000</v>
      </c>
      <c r="L11" s="276">
        <v>22450.25</v>
      </c>
      <c r="M11" s="276">
        <v>4.1750000000000002E-2</v>
      </c>
    </row>
    <row r="12" spans="1:15" ht="12" customHeight="1">
      <c r="A12" s="267">
        <v>2</v>
      </c>
      <c r="B12" s="276" t="s">
        <v>802</v>
      </c>
      <c r="C12" s="277">
        <v>1266.8</v>
      </c>
      <c r="D12" s="278">
        <v>1264.9333333333334</v>
      </c>
      <c r="E12" s="278">
        <v>1242.8666666666668</v>
      </c>
      <c r="F12" s="278">
        <v>1218.9333333333334</v>
      </c>
      <c r="G12" s="278">
        <v>1196.8666666666668</v>
      </c>
      <c r="H12" s="278">
        <v>1288.8666666666668</v>
      </c>
      <c r="I12" s="278">
        <v>1310.9333333333334</v>
      </c>
      <c r="J12" s="278">
        <v>1334.8666666666668</v>
      </c>
      <c r="K12" s="276">
        <v>1287</v>
      </c>
      <c r="L12" s="276">
        <v>1241</v>
      </c>
      <c r="M12" s="276">
        <v>4.1929299999999996</v>
      </c>
    </row>
    <row r="13" spans="1:15" ht="12" customHeight="1">
      <c r="A13" s="267">
        <v>3</v>
      </c>
      <c r="B13" s="276" t="s">
        <v>294</v>
      </c>
      <c r="C13" s="277">
        <v>1649.55</v>
      </c>
      <c r="D13" s="278">
        <v>1657.7833333333335</v>
      </c>
      <c r="E13" s="278">
        <v>1626.7666666666671</v>
      </c>
      <c r="F13" s="278">
        <v>1603.9833333333336</v>
      </c>
      <c r="G13" s="278">
        <v>1572.9666666666672</v>
      </c>
      <c r="H13" s="278">
        <v>1680.5666666666671</v>
      </c>
      <c r="I13" s="278">
        <v>1711.5833333333335</v>
      </c>
      <c r="J13" s="278">
        <v>1734.366666666667</v>
      </c>
      <c r="K13" s="276">
        <v>1688.8</v>
      </c>
      <c r="L13" s="276">
        <v>1635</v>
      </c>
      <c r="M13" s="276">
        <v>0.34288000000000002</v>
      </c>
    </row>
    <row r="14" spans="1:15" ht="12" customHeight="1">
      <c r="A14" s="267">
        <v>4</v>
      </c>
      <c r="B14" s="276" t="s">
        <v>3119</v>
      </c>
      <c r="C14" s="277">
        <v>1154.8</v>
      </c>
      <c r="D14" s="278">
        <v>1164.2666666666667</v>
      </c>
      <c r="E14" s="278">
        <v>1138.5333333333333</v>
      </c>
      <c r="F14" s="278">
        <v>1122.2666666666667</v>
      </c>
      <c r="G14" s="278">
        <v>1096.5333333333333</v>
      </c>
      <c r="H14" s="278">
        <v>1180.5333333333333</v>
      </c>
      <c r="I14" s="278">
        <v>1206.2666666666664</v>
      </c>
      <c r="J14" s="278">
        <v>1222.5333333333333</v>
      </c>
      <c r="K14" s="276">
        <v>1190</v>
      </c>
      <c r="L14" s="276">
        <v>1148</v>
      </c>
      <c r="M14" s="276">
        <v>2.25515</v>
      </c>
    </row>
    <row r="15" spans="1:15" ht="12" customHeight="1">
      <c r="A15" s="267">
        <v>5</v>
      </c>
      <c r="B15" s="276" t="s">
        <v>295</v>
      </c>
      <c r="C15" s="277">
        <v>15389.85</v>
      </c>
      <c r="D15" s="278">
        <v>15389.983333333332</v>
      </c>
      <c r="E15" s="278">
        <v>15279.966666666664</v>
      </c>
      <c r="F15" s="278">
        <v>15170.083333333332</v>
      </c>
      <c r="G15" s="278">
        <v>15060.066666666664</v>
      </c>
      <c r="H15" s="278">
        <v>15499.866666666663</v>
      </c>
      <c r="I15" s="278">
        <v>15609.88333333333</v>
      </c>
      <c r="J15" s="278">
        <v>15719.766666666663</v>
      </c>
      <c r="K15" s="276">
        <v>15500</v>
      </c>
      <c r="L15" s="276">
        <v>15280.1</v>
      </c>
      <c r="M15" s="276">
        <v>0.27356000000000003</v>
      </c>
    </row>
    <row r="16" spans="1:15" ht="12" customHeight="1">
      <c r="A16" s="267">
        <v>6</v>
      </c>
      <c r="B16" s="276" t="s">
        <v>227</v>
      </c>
      <c r="C16" s="277">
        <v>92.85</v>
      </c>
      <c r="D16" s="278">
        <v>92.899999999999991</v>
      </c>
      <c r="E16" s="278">
        <v>90.499999999999986</v>
      </c>
      <c r="F16" s="278">
        <v>88.149999999999991</v>
      </c>
      <c r="G16" s="278">
        <v>85.749999999999986</v>
      </c>
      <c r="H16" s="278">
        <v>95.249999999999986</v>
      </c>
      <c r="I16" s="278">
        <v>97.649999999999991</v>
      </c>
      <c r="J16" s="278">
        <v>99.999999999999986</v>
      </c>
      <c r="K16" s="276">
        <v>95.3</v>
      </c>
      <c r="L16" s="276">
        <v>90.55</v>
      </c>
      <c r="M16" s="276">
        <v>54.05059</v>
      </c>
    </row>
    <row r="17" spans="1:13" ht="12" customHeight="1">
      <c r="A17" s="267">
        <v>7</v>
      </c>
      <c r="B17" s="276" t="s">
        <v>228</v>
      </c>
      <c r="C17" s="277">
        <v>159.65</v>
      </c>
      <c r="D17" s="278">
        <v>160.71666666666667</v>
      </c>
      <c r="E17" s="278">
        <v>157.03333333333333</v>
      </c>
      <c r="F17" s="278">
        <v>154.41666666666666</v>
      </c>
      <c r="G17" s="278">
        <v>150.73333333333332</v>
      </c>
      <c r="H17" s="278">
        <v>163.33333333333334</v>
      </c>
      <c r="I17" s="278">
        <v>167.01666666666668</v>
      </c>
      <c r="J17" s="278">
        <v>169.63333333333335</v>
      </c>
      <c r="K17" s="276">
        <v>164.4</v>
      </c>
      <c r="L17" s="276">
        <v>158.1</v>
      </c>
      <c r="M17" s="276">
        <v>14.8177</v>
      </c>
    </row>
    <row r="18" spans="1:13" ht="12" customHeight="1">
      <c r="A18" s="267">
        <v>8</v>
      </c>
      <c r="B18" s="276" t="s">
        <v>38</v>
      </c>
      <c r="C18" s="277">
        <v>1684.5</v>
      </c>
      <c r="D18" s="278">
        <v>1683.2333333333333</v>
      </c>
      <c r="E18" s="278">
        <v>1666.4666666666667</v>
      </c>
      <c r="F18" s="278">
        <v>1648.4333333333334</v>
      </c>
      <c r="G18" s="278">
        <v>1631.6666666666667</v>
      </c>
      <c r="H18" s="278">
        <v>1701.2666666666667</v>
      </c>
      <c r="I18" s="278">
        <v>1718.0333333333335</v>
      </c>
      <c r="J18" s="278">
        <v>1736.0666666666666</v>
      </c>
      <c r="K18" s="276">
        <v>1700</v>
      </c>
      <c r="L18" s="276">
        <v>1665.2</v>
      </c>
      <c r="M18" s="276">
        <v>22.244420000000002</v>
      </c>
    </row>
    <row r="19" spans="1:13" ht="12" customHeight="1">
      <c r="A19" s="267">
        <v>9</v>
      </c>
      <c r="B19" s="276" t="s">
        <v>296</v>
      </c>
      <c r="C19" s="277">
        <v>355.2</v>
      </c>
      <c r="D19" s="278">
        <v>357.51666666666665</v>
      </c>
      <c r="E19" s="278">
        <v>350.68333333333328</v>
      </c>
      <c r="F19" s="278">
        <v>346.16666666666663</v>
      </c>
      <c r="G19" s="278">
        <v>339.33333333333326</v>
      </c>
      <c r="H19" s="278">
        <v>362.0333333333333</v>
      </c>
      <c r="I19" s="278">
        <v>368.86666666666667</v>
      </c>
      <c r="J19" s="278">
        <v>373.38333333333333</v>
      </c>
      <c r="K19" s="276">
        <v>364.35</v>
      </c>
      <c r="L19" s="276">
        <v>353</v>
      </c>
      <c r="M19" s="276">
        <v>23.73827</v>
      </c>
    </row>
    <row r="20" spans="1:13" ht="12" customHeight="1">
      <c r="A20" s="267">
        <v>10</v>
      </c>
      <c r="B20" s="276" t="s">
        <v>297</v>
      </c>
      <c r="C20" s="277">
        <v>1098.6500000000001</v>
      </c>
      <c r="D20" s="278">
        <v>1103.25</v>
      </c>
      <c r="E20" s="278">
        <v>1083.4000000000001</v>
      </c>
      <c r="F20" s="278">
        <v>1068.1500000000001</v>
      </c>
      <c r="G20" s="278">
        <v>1048.3000000000002</v>
      </c>
      <c r="H20" s="278">
        <v>1118.5</v>
      </c>
      <c r="I20" s="278">
        <v>1138.3499999999999</v>
      </c>
      <c r="J20" s="278">
        <v>1153.5999999999999</v>
      </c>
      <c r="K20" s="276">
        <v>1123.0999999999999</v>
      </c>
      <c r="L20" s="276">
        <v>1088</v>
      </c>
      <c r="M20" s="276">
        <v>9.9834399999999999</v>
      </c>
    </row>
    <row r="21" spans="1:13" ht="12" customHeight="1">
      <c r="A21" s="267">
        <v>11</v>
      </c>
      <c r="B21" s="276" t="s">
        <v>41</v>
      </c>
      <c r="C21" s="277">
        <v>463.35</v>
      </c>
      <c r="D21" s="278">
        <v>465.2</v>
      </c>
      <c r="E21" s="278">
        <v>455.7</v>
      </c>
      <c r="F21" s="278">
        <v>448.05</v>
      </c>
      <c r="G21" s="278">
        <v>438.55</v>
      </c>
      <c r="H21" s="278">
        <v>472.84999999999997</v>
      </c>
      <c r="I21" s="278">
        <v>482.34999999999997</v>
      </c>
      <c r="J21" s="278">
        <v>489.99999999999994</v>
      </c>
      <c r="K21" s="276">
        <v>474.7</v>
      </c>
      <c r="L21" s="276">
        <v>457.55</v>
      </c>
      <c r="M21" s="276">
        <v>92.183660000000003</v>
      </c>
    </row>
    <row r="22" spans="1:13" ht="12" customHeight="1">
      <c r="A22" s="267">
        <v>12</v>
      </c>
      <c r="B22" s="276" t="s">
        <v>43</v>
      </c>
      <c r="C22" s="277">
        <v>52.4</v>
      </c>
      <c r="D22" s="278">
        <v>54.083333333333336</v>
      </c>
      <c r="E22" s="278">
        <v>50.31666666666667</v>
      </c>
      <c r="F22" s="278">
        <v>48.233333333333334</v>
      </c>
      <c r="G22" s="278">
        <v>44.466666666666669</v>
      </c>
      <c r="H22" s="278">
        <v>56.166666666666671</v>
      </c>
      <c r="I22" s="278">
        <v>59.933333333333337</v>
      </c>
      <c r="J22" s="278">
        <v>62.016666666666673</v>
      </c>
      <c r="K22" s="276">
        <v>57.85</v>
      </c>
      <c r="L22" s="276">
        <v>52</v>
      </c>
      <c r="M22" s="276">
        <v>338.20042000000001</v>
      </c>
    </row>
    <row r="23" spans="1:13">
      <c r="A23" s="267">
        <v>13</v>
      </c>
      <c r="B23" s="276" t="s">
        <v>298</v>
      </c>
      <c r="C23" s="277">
        <v>431.9</v>
      </c>
      <c r="D23" s="278">
        <v>428.89999999999992</v>
      </c>
      <c r="E23" s="278">
        <v>418.09999999999985</v>
      </c>
      <c r="F23" s="278">
        <v>404.29999999999995</v>
      </c>
      <c r="G23" s="278">
        <v>393.49999999999989</v>
      </c>
      <c r="H23" s="278">
        <v>442.69999999999982</v>
      </c>
      <c r="I23" s="278">
        <v>453.49999999999989</v>
      </c>
      <c r="J23" s="278">
        <v>467.29999999999978</v>
      </c>
      <c r="K23" s="276">
        <v>439.7</v>
      </c>
      <c r="L23" s="276">
        <v>415.1</v>
      </c>
      <c r="M23" s="276">
        <v>9.5690600000000003</v>
      </c>
    </row>
    <row r="24" spans="1:13">
      <c r="A24" s="267">
        <v>14</v>
      </c>
      <c r="B24" s="276" t="s">
        <v>299</v>
      </c>
      <c r="C24" s="277">
        <v>342.2</v>
      </c>
      <c r="D24" s="278">
        <v>343.91666666666669</v>
      </c>
      <c r="E24" s="278">
        <v>337.33333333333337</v>
      </c>
      <c r="F24" s="278">
        <v>332.4666666666667</v>
      </c>
      <c r="G24" s="278">
        <v>325.88333333333338</v>
      </c>
      <c r="H24" s="278">
        <v>348.78333333333336</v>
      </c>
      <c r="I24" s="278">
        <v>355.36666666666673</v>
      </c>
      <c r="J24" s="278">
        <v>360.23333333333335</v>
      </c>
      <c r="K24" s="276">
        <v>350.5</v>
      </c>
      <c r="L24" s="276">
        <v>339.05</v>
      </c>
      <c r="M24" s="276">
        <v>1.3280099999999999</v>
      </c>
    </row>
    <row r="25" spans="1:13">
      <c r="A25" s="267">
        <v>15</v>
      </c>
      <c r="B25" s="276" t="s">
        <v>300</v>
      </c>
      <c r="C25" s="277">
        <v>267.35000000000002</v>
      </c>
      <c r="D25" s="278">
        <v>268.66666666666669</v>
      </c>
      <c r="E25" s="278">
        <v>262.03333333333336</v>
      </c>
      <c r="F25" s="278">
        <v>256.7166666666667</v>
      </c>
      <c r="G25" s="278">
        <v>250.08333333333337</v>
      </c>
      <c r="H25" s="278">
        <v>273.98333333333335</v>
      </c>
      <c r="I25" s="278">
        <v>280.61666666666667</v>
      </c>
      <c r="J25" s="278">
        <v>285.93333333333334</v>
      </c>
      <c r="K25" s="276">
        <v>275.3</v>
      </c>
      <c r="L25" s="276">
        <v>263.35000000000002</v>
      </c>
      <c r="M25" s="276">
        <v>4.0705299999999998</v>
      </c>
    </row>
    <row r="26" spans="1:13">
      <c r="A26" s="267">
        <v>16</v>
      </c>
      <c r="B26" s="276" t="s">
        <v>832</v>
      </c>
      <c r="C26" s="277">
        <v>3685.05</v>
      </c>
      <c r="D26" s="278">
        <v>3706.6666666666665</v>
      </c>
      <c r="E26" s="278">
        <v>3589.583333333333</v>
      </c>
      <c r="F26" s="278">
        <v>3494.1166666666663</v>
      </c>
      <c r="G26" s="278">
        <v>3377.0333333333328</v>
      </c>
      <c r="H26" s="278">
        <v>3802.1333333333332</v>
      </c>
      <c r="I26" s="278">
        <v>3919.2166666666662</v>
      </c>
      <c r="J26" s="278">
        <v>4014.6833333333334</v>
      </c>
      <c r="K26" s="276">
        <v>3823.75</v>
      </c>
      <c r="L26" s="276">
        <v>3611.2</v>
      </c>
      <c r="M26" s="276">
        <v>0.77139999999999997</v>
      </c>
    </row>
    <row r="27" spans="1:13">
      <c r="A27" s="267">
        <v>17</v>
      </c>
      <c r="B27" s="276" t="s">
        <v>292</v>
      </c>
      <c r="C27" s="277">
        <v>2039.25</v>
      </c>
      <c r="D27" s="278">
        <v>2045.6499999999999</v>
      </c>
      <c r="E27" s="278">
        <v>2015.2999999999997</v>
      </c>
      <c r="F27" s="278">
        <v>1991.35</v>
      </c>
      <c r="G27" s="278">
        <v>1960.9999999999998</v>
      </c>
      <c r="H27" s="278">
        <v>2069.5999999999995</v>
      </c>
      <c r="I27" s="278">
        <v>2099.9499999999998</v>
      </c>
      <c r="J27" s="278">
        <v>2123.8999999999996</v>
      </c>
      <c r="K27" s="276">
        <v>2076</v>
      </c>
      <c r="L27" s="276">
        <v>2021.7</v>
      </c>
      <c r="M27" s="276">
        <v>0.26185000000000003</v>
      </c>
    </row>
    <row r="28" spans="1:13">
      <c r="A28" s="267">
        <v>18</v>
      </c>
      <c r="B28" s="276" t="s">
        <v>229</v>
      </c>
      <c r="C28" s="277">
        <v>1683.05</v>
      </c>
      <c r="D28" s="278">
        <v>1688.1833333333334</v>
      </c>
      <c r="E28" s="278">
        <v>1664.6666666666667</v>
      </c>
      <c r="F28" s="278">
        <v>1646.2833333333333</v>
      </c>
      <c r="G28" s="278">
        <v>1622.7666666666667</v>
      </c>
      <c r="H28" s="278">
        <v>1706.5666666666668</v>
      </c>
      <c r="I28" s="278">
        <v>1730.0833333333333</v>
      </c>
      <c r="J28" s="278">
        <v>1748.4666666666669</v>
      </c>
      <c r="K28" s="276">
        <v>1711.7</v>
      </c>
      <c r="L28" s="276">
        <v>1669.8</v>
      </c>
      <c r="M28" s="276">
        <v>2.50983</v>
      </c>
    </row>
    <row r="29" spans="1:13">
      <c r="A29" s="267">
        <v>19</v>
      </c>
      <c r="B29" s="276" t="s">
        <v>301</v>
      </c>
      <c r="C29" s="277">
        <v>2234.6999999999998</v>
      </c>
      <c r="D29" s="278">
        <v>2239.4333333333334</v>
      </c>
      <c r="E29" s="278">
        <v>2198.8166666666666</v>
      </c>
      <c r="F29" s="278">
        <v>2162.9333333333334</v>
      </c>
      <c r="G29" s="278">
        <v>2122.3166666666666</v>
      </c>
      <c r="H29" s="278">
        <v>2275.3166666666666</v>
      </c>
      <c r="I29" s="278">
        <v>2315.9333333333334</v>
      </c>
      <c r="J29" s="278">
        <v>2351.8166666666666</v>
      </c>
      <c r="K29" s="276">
        <v>2280.0500000000002</v>
      </c>
      <c r="L29" s="276">
        <v>2203.5500000000002</v>
      </c>
      <c r="M29" s="276">
        <v>9.017E-2</v>
      </c>
    </row>
    <row r="30" spans="1:13">
      <c r="A30" s="267">
        <v>20</v>
      </c>
      <c r="B30" s="276" t="s">
        <v>230</v>
      </c>
      <c r="C30" s="277">
        <v>2910.4</v>
      </c>
      <c r="D30" s="278">
        <v>2920.2666666666664</v>
      </c>
      <c r="E30" s="278">
        <v>2874.5333333333328</v>
      </c>
      <c r="F30" s="278">
        <v>2838.6666666666665</v>
      </c>
      <c r="G30" s="278">
        <v>2792.9333333333329</v>
      </c>
      <c r="H30" s="278">
        <v>2956.1333333333328</v>
      </c>
      <c r="I30" s="278">
        <v>3001.8666666666663</v>
      </c>
      <c r="J30" s="278">
        <v>3037.7333333333327</v>
      </c>
      <c r="K30" s="276">
        <v>2966</v>
      </c>
      <c r="L30" s="276">
        <v>2884.4</v>
      </c>
      <c r="M30" s="276">
        <v>1.36226</v>
      </c>
    </row>
    <row r="31" spans="1:13">
      <c r="A31" s="267">
        <v>21</v>
      </c>
      <c r="B31" s="276" t="s">
        <v>870</v>
      </c>
      <c r="C31" s="277">
        <v>3902.4</v>
      </c>
      <c r="D31" s="278">
        <v>3913.4833333333336</v>
      </c>
      <c r="E31" s="278">
        <v>3867.0166666666673</v>
      </c>
      <c r="F31" s="278">
        <v>3831.6333333333337</v>
      </c>
      <c r="G31" s="278">
        <v>3785.1666666666674</v>
      </c>
      <c r="H31" s="278">
        <v>3948.8666666666672</v>
      </c>
      <c r="I31" s="278">
        <v>3995.3333333333335</v>
      </c>
      <c r="J31" s="278">
        <v>4030.7166666666672</v>
      </c>
      <c r="K31" s="276">
        <v>3959.95</v>
      </c>
      <c r="L31" s="276">
        <v>3878.1</v>
      </c>
      <c r="M31" s="276">
        <v>0.23812</v>
      </c>
    </row>
    <row r="32" spans="1:13">
      <c r="A32" s="267">
        <v>22</v>
      </c>
      <c r="B32" s="276" t="s">
        <v>303</v>
      </c>
      <c r="C32" s="277">
        <v>128.75</v>
      </c>
      <c r="D32" s="278">
        <v>129.91666666666666</v>
      </c>
      <c r="E32" s="278">
        <v>126.93333333333331</v>
      </c>
      <c r="F32" s="278">
        <v>125.11666666666665</v>
      </c>
      <c r="G32" s="278">
        <v>122.1333333333333</v>
      </c>
      <c r="H32" s="278">
        <v>131.73333333333332</v>
      </c>
      <c r="I32" s="278">
        <v>134.71666666666667</v>
      </c>
      <c r="J32" s="278">
        <v>136.53333333333333</v>
      </c>
      <c r="K32" s="276">
        <v>132.9</v>
      </c>
      <c r="L32" s="276">
        <v>128.1</v>
      </c>
      <c r="M32" s="276">
        <v>3.9497900000000001</v>
      </c>
    </row>
    <row r="33" spans="1:13">
      <c r="A33" s="267">
        <v>23</v>
      </c>
      <c r="B33" s="276" t="s">
        <v>45</v>
      </c>
      <c r="C33" s="277">
        <v>918.55</v>
      </c>
      <c r="D33" s="278">
        <v>923.76666666666677</v>
      </c>
      <c r="E33" s="278">
        <v>907.78333333333353</v>
      </c>
      <c r="F33" s="278">
        <v>897.01666666666677</v>
      </c>
      <c r="G33" s="278">
        <v>881.03333333333353</v>
      </c>
      <c r="H33" s="278">
        <v>934.53333333333353</v>
      </c>
      <c r="I33" s="278">
        <v>950.51666666666688</v>
      </c>
      <c r="J33" s="278">
        <v>961.28333333333353</v>
      </c>
      <c r="K33" s="276">
        <v>939.75</v>
      </c>
      <c r="L33" s="276">
        <v>913</v>
      </c>
      <c r="M33" s="276">
        <v>11.01169</v>
      </c>
    </row>
    <row r="34" spans="1:13">
      <c r="A34" s="267">
        <v>24</v>
      </c>
      <c r="B34" s="276" t="s">
        <v>304</v>
      </c>
      <c r="C34" s="277">
        <v>2327.25</v>
      </c>
      <c r="D34" s="278">
        <v>2367.7833333333333</v>
      </c>
      <c r="E34" s="278">
        <v>2254.4666666666667</v>
      </c>
      <c r="F34" s="278">
        <v>2181.6833333333334</v>
      </c>
      <c r="G34" s="278">
        <v>2068.3666666666668</v>
      </c>
      <c r="H34" s="278">
        <v>2440.5666666666666</v>
      </c>
      <c r="I34" s="278">
        <v>2553.8833333333332</v>
      </c>
      <c r="J34" s="278">
        <v>2626.6666666666665</v>
      </c>
      <c r="K34" s="276">
        <v>2481.1</v>
      </c>
      <c r="L34" s="276">
        <v>2295</v>
      </c>
      <c r="M34" s="276">
        <v>2.84334</v>
      </c>
    </row>
    <row r="35" spans="1:13">
      <c r="A35" s="267">
        <v>25</v>
      </c>
      <c r="B35" s="276" t="s">
        <v>46</v>
      </c>
      <c r="C35" s="277">
        <v>257.10000000000002</v>
      </c>
      <c r="D35" s="278">
        <v>256.56666666666666</v>
      </c>
      <c r="E35" s="278">
        <v>253.5333333333333</v>
      </c>
      <c r="F35" s="278">
        <v>249.96666666666664</v>
      </c>
      <c r="G35" s="278">
        <v>246.93333333333328</v>
      </c>
      <c r="H35" s="278">
        <v>260.13333333333333</v>
      </c>
      <c r="I35" s="278">
        <v>263.16666666666674</v>
      </c>
      <c r="J35" s="278">
        <v>266.73333333333335</v>
      </c>
      <c r="K35" s="276">
        <v>259.60000000000002</v>
      </c>
      <c r="L35" s="276">
        <v>253</v>
      </c>
      <c r="M35" s="276">
        <v>97.365390000000005</v>
      </c>
    </row>
    <row r="36" spans="1:13">
      <c r="A36" s="267">
        <v>26</v>
      </c>
      <c r="B36" s="276" t="s">
        <v>293</v>
      </c>
      <c r="C36" s="277">
        <v>3750.3</v>
      </c>
      <c r="D36" s="278">
        <v>3779.25</v>
      </c>
      <c r="E36" s="278">
        <v>3645.9</v>
      </c>
      <c r="F36" s="278">
        <v>3541.5</v>
      </c>
      <c r="G36" s="278">
        <v>3408.15</v>
      </c>
      <c r="H36" s="278">
        <v>3883.65</v>
      </c>
      <c r="I36" s="278">
        <v>4017.0000000000005</v>
      </c>
      <c r="J36" s="278">
        <v>4121.3999999999996</v>
      </c>
      <c r="K36" s="276">
        <v>3912.6</v>
      </c>
      <c r="L36" s="276">
        <v>3674.85</v>
      </c>
      <c r="M36" s="276">
        <v>1.321</v>
      </c>
    </row>
    <row r="37" spans="1:13">
      <c r="A37" s="267">
        <v>27</v>
      </c>
      <c r="B37" s="276" t="s">
        <v>302</v>
      </c>
      <c r="C37" s="277">
        <v>1030.8</v>
      </c>
      <c r="D37" s="278">
        <v>1028.2666666666667</v>
      </c>
      <c r="E37" s="278">
        <v>1012.5333333333333</v>
      </c>
      <c r="F37" s="278">
        <v>994.26666666666665</v>
      </c>
      <c r="G37" s="278">
        <v>978.5333333333333</v>
      </c>
      <c r="H37" s="278">
        <v>1046.5333333333333</v>
      </c>
      <c r="I37" s="278">
        <v>1062.2666666666664</v>
      </c>
      <c r="J37" s="278">
        <v>1080.5333333333333</v>
      </c>
      <c r="K37" s="276">
        <v>1044</v>
      </c>
      <c r="L37" s="276">
        <v>1010</v>
      </c>
      <c r="M37" s="276">
        <v>2.61755</v>
      </c>
    </row>
    <row r="38" spans="1:13">
      <c r="A38" s="267">
        <v>28</v>
      </c>
      <c r="B38" s="276" t="s">
        <v>47</v>
      </c>
      <c r="C38" s="277">
        <v>2450.4499999999998</v>
      </c>
      <c r="D38" s="278">
        <v>2457.0666666666666</v>
      </c>
      <c r="E38" s="278">
        <v>2409.1333333333332</v>
      </c>
      <c r="F38" s="278">
        <v>2367.8166666666666</v>
      </c>
      <c r="G38" s="278">
        <v>2319.8833333333332</v>
      </c>
      <c r="H38" s="278">
        <v>2498.3833333333332</v>
      </c>
      <c r="I38" s="278">
        <v>2546.3166666666666</v>
      </c>
      <c r="J38" s="278">
        <v>2587.6333333333332</v>
      </c>
      <c r="K38" s="276">
        <v>2505</v>
      </c>
      <c r="L38" s="276">
        <v>2415.75</v>
      </c>
      <c r="M38" s="276">
        <v>14.12683</v>
      </c>
    </row>
    <row r="39" spans="1:13">
      <c r="A39" s="267">
        <v>29</v>
      </c>
      <c r="B39" s="276" t="s">
        <v>48</v>
      </c>
      <c r="C39" s="277">
        <v>186.85</v>
      </c>
      <c r="D39" s="278">
        <v>187.48333333333332</v>
      </c>
      <c r="E39" s="278">
        <v>184.26666666666665</v>
      </c>
      <c r="F39" s="278">
        <v>181.68333333333334</v>
      </c>
      <c r="G39" s="278">
        <v>178.46666666666667</v>
      </c>
      <c r="H39" s="278">
        <v>190.06666666666663</v>
      </c>
      <c r="I39" s="278">
        <v>193.28333333333327</v>
      </c>
      <c r="J39" s="278">
        <v>195.86666666666662</v>
      </c>
      <c r="K39" s="276">
        <v>190.7</v>
      </c>
      <c r="L39" s="276">
        <v>184.9</v>
      </c>
      <c r="M39" s="276">
        <v>67.288939999999997</v>
      </c>
    </row>
    <row r="40" spans="1:13">
      <c r="A40" s="267">
        <v>30</v>
      </c>
      <c r="B40" s="276" t="s">
        <v>305</v>
      </c>
      <c r="C40" s="277">
        <v>154.5</v>
      </c>
      <c r="D40" s="278">
        <v>154.46666666666667</v>
      </c>
      <c r="E40" s="278">
        <v>149.03333333333333</v>
      </c>
      <c r="F40" s="278">
        <v>143.56666666666666</v>
      </c>
      <c r="G40" s="278">
        <v>138.13333333333333</v>
      </c>
      <c r="H40" s="278">
        <v>159.93333333333334</v>
      </c>
      <c r="I40" s="278">
        <v>165.36666666666667</v>
      </c>
      <c r="J40" s="278">
        <v>170.83333333333334</v>
      </c>
      <c r="K40" s="276">
        <v>159.9</v>
      </c>
      <c r="L40" s="276">
        <v>149</v>
      </c>
      <c r="M40" s="276">
        <v>12.67815</v>
      </c>
    </row>
    <row r="41" spans="1:13">
      <c r="A41" s="267">
        <v>31</v>
      </c>
      <c r="B41" s="276" t="s">
        <v>937</v>
      </c>
      <c r="C41" s="277">
        <v>277.95</v>
      </c>
      <c r="D41" s="278">
        <v>279.65000000000003</v>
      </c>
      <c r="E41" s="278">
        <v>270.35000000000008</v>
      </c>
      <c r="F41" s="278">
        <v>262.75000000000006</v>
      </c>
      <c r="G41" s="278">
        <v>253.4500000000001</v>
      </c>
      <c r="H41" s="278">
        <v>287.25000000000006</v>
      </c>
      <c r="I41" s="278">
        <v>296.55</v>
      </c>
      <c r="J41" s="278">
        <v>304.15000000000003</v>
      </c>
      <c r="K41" s="276">
        <v>288.95</v>
      </c>
      <c r="L41" s="276">
        <v>272.05</v>
      </c>
      <c r="M41" s="276">
        <v>1.4783200000000001</v>
      </c>
    </row>
    <row r="42" spans="1:13">
      <c r="A42" s="267">
        <v>32</v>
      </c>
      <c r="B42" s="276" t="s">
        <v>306</v>
      </c>
      <c r="C42" s="277">
        <v>100.95</v>
      </c>
      <c r="D42" s="278">
        <v>100.36666666666667</v>
      </c>
      <c r="E42" s="278">
        <v>95.733333333333348</v>
      </c>
      <c r="F42" s="278">
        <v>90.51666666666668</v>
      </c>
      <c r="G42" s="278">
        <v>85.883333333333354</v>
      </c>
      <c r="H42" s="278">
        <v>105.58333333333334</v>
      </c>
      <c r="I42" s="278">
        <v>110.21666666666667</v>
      </c>
      <c r="J42" s="278">
        <v>115.43333333333334</v>
      </c>
      <c r="K42" s="276">
        <v>105</v>
      </c>
      <c r="L42" s="276">
        <v>95.15</v>
      </c>
      <c r="M42" s="276">
        <v>79.168030000000002</v>
      </c>
    </row>
    <row r="43" spans="1:13">
      <c r="A43" s="267">
        <v>33</v>
      </c>
      <c r="B43" s="276" t="s">
        <v>49</v>
      </c>
      <c r="C43" s="277">
        <v>94.35</v>
      </c>
      <c r="D43" s="278">
        <v>94.649999999999991</v>
      </c>
      <c r="E43" s="278">
        <v>92.999999999999986</v>
      </c>
      <c r="F43" s="278">
        <v>91.649999999999991</v>
      </c>
      <c r="G43" s="278">
        <v>89.999999999999986</v>
      </c>
      <c r="H43" s="278">
        <v>95.999999999999986</v>
      </c>
      <c r="I43" s="278">
        <v>97.649999999999991</v>
      </c>
      <c r="J43" s="278">
        <v>98.999999999999986</v>
      </c>
      <c r="K43" s="276">
        <v>96.3</v>
      </c>
      <c r="L43" s="276">
        <v>93.3</v>
      </c>
      <c r="M43" s="276">
        <v>209.96690000000001</v>
      </c>
    </row>
    <row r="44" spans="1:13">
      <c r="A44" s="267">
        <v>34</v>
      </c>
      <c r="B44" s="276" t="s">
        <v>51</v>
      </c>
      <c r="C44" s="277">
        <v>2438.9</v>
      </c>
      <c r="D44" s="278">
        <v>2450.35</v>
      </c>
      <c r="E44" s="278">
        <v>2416.5</v>
      </c>
      <c r="F44" s="278">
        <v>2394.1</v>
      </c>
      <c r="G44" s="278">
        <v>2360.25</v>
      </c>
      <c r="H44" s="278">
        <v>2472.75</v>
      </c>
      <c r="I44" s="278">
        <v>2506.5999999999995</v>
      </c>
      <c r="J44" s="278">
        <v>2529</v>
      </c>
      <c r="K44" s="276">
        <v>2484.1999999999998</v>
      </c>
      <c r="L44" s="276">
        <v>2427.9499999999998</v>
      </c>
      <c r="M44" s="276">
        <v>20.909500000000001</v>
      </c>
    </row>
    <row r="45" spans="1:13">
      <c r="A45" s="267">
        <v>35</v>
      </c>
      <c r="B45" s="276" t="s">
        <v>307</v>
      </c>
      <c r="C45" s="277">
        <v>164.95</v>
      </c>
      <c r="D45" s="278">
        <v>165.54999999999998</v>
      </c>
      <c r="E45" s="278">
        <v>162.49999999999997</v>
      </c>
      <c r="F45" s="278">
        <v>160.04999999999998</v>
      </c>
      <c r="G45" s="278">
        <v>156.99999999999997</v>
      </c>
      <c r="H45" s="278">
        <v>167.99999999999997</v>
      </c>
      <c r="I45" s="278">
        <v>171.04999999999998</v>
      </c>
      <c r="J45" s="278">
        <v>173.49999999999997</v>
      </c>
      <c r="K45" s="276">
        <v>168.6</v>
      </c>
      <c r="L45" s="276">
        <v>163.1</v>
      </c>
      <c r="M45" s="276">
        <v>1.8649</v>
      </c>
    </row>
    <row r="46" spans="1:13">
      <c r="A46" s="267">
        <v>36</v>
      </c>
      <c r="B46" s="276" t="s">
        <v>309</v>
      </c>
      <c r="C46" s="277">
        <v>1423.4</v>
      </c>
      <c r="D46" s="278">
        <v>1436.05</v>
      </c>
      <c r="E46" s="278">
        <v>1404.1</v>
      </c>
      <c r="F46" s="278">
        <v>1384.8</v>
      </c>
      <c r="G46" s="278">
        <v>1352.85</v>
      </c>
      <c r="H46" s="278">
        <v>1455.35</v>
      </c>
      <c r="I46" s="278">
        <v>1487.3000000000002</v>
      </c>
      <c r="J46" s="278">
        <v>1506.6</v>
      </c>
      <c r="K46" s="276">
        <v>1468</v>
      </c>
      <c r="L46" s="276">
        <v>1416.75</v>
      </c>
      <c r="M46" s="276">
        <v>1.33525</v>
      </c>
    </row>
    <row r="47" spans="1:13">
      <c r="A47" s="267">
        <v>37</v>
      </c>
      <c r="B47" s="276" t="s">
        <v>308</v>
      </c>
      <c r="C47" s="277">
        <v>4589</v>
      </c>
      <c r="D47" s="278">
        <v>4601.333333333333</v>
      </c>
      <c r="E47" s="278">
        <v>4538.6666666666661</v>
      </c>
      <c r="F47" s="278">
        <v>4488.333333333333</v>
      </c>
      <c r="G47" s="278">
        <v>4425.6666666666661</v>
      </c>
      <c r="H47" s="278">
        <v>4651.6666666666661</v>
      </c>
      <c r="I47" s="278">
        <v>4714.3333333333321</v>
      </c>
      <c r="J47" s="278">
        <v>4764.6666666666661</v>
      </c>
      <c r="K47" s="276">
        <v>4664</v>
      </c>
      <c r="L47" s="276">
        <v>4551</v>
      </c>
      <c r="M47" s="276">
        <v>0.50821000000000005</v>
      </c>
    </row>
    <row r="48" spans="1:13">
      <c r="A48" s="267">
        <v>38</v>
      </c>
      <c r="B48" s="276" t="s">
        <v>310</v>
      </c>
      <c r="C48" s="277">
        <v>6088.25</v>
      </c>
      <c r="D48" s="278">
        <v>6120.8166666666666</v>
      </c>
      <c r="E48" s="278">
        <v>6042.6333333333332</v>
      </c>
      <c r="F48" s="278">
        <v>5997.0166666666664</v>
      </c>
      <c r="G48" s="278">
        <v>5918.833333333333</v>
      </c>
      <c r="H48" s="278">
        <v>6166.4333333333334</v>
      </c>
      <c r="I48" s="278">
        <v>6244.6166666666659</v>
      </c>
      <c r="J48" s="278">
        <v>6290.2333333333336</v>
      </c>
      <c r="K48" s="276">
        <v>6199</v>
      </c>
      <c r="L48" s="276">
        <v>6075.2</v>
      </c>
      <c r="M48" s="276">
        <v>0.24354000000000001</v>
      </c>
    </row>
    <row r="49" spans="1:13">
      <c r="A49" s="267">
        <v>39</v>
      </c>
      <c r="B49" s="276" t="s">
        <v>226</v>
      </c>
      <c r="C49" s="277">
        <v>907.8</v>
      </c>
      <c r="D49" s="278">
        <v>914.56666666666661</v>
      </c>
      <c r="E49" s="278">
        <v>895.13333333333321</v>
      </c>
      <c r="F49" s="278">
        <v>882.46666666666658</v>
      </c>
      <c r="G49" s="278">
        <v>863.03333333333319</v>
      </c>
      <c r="H49" s="278">
        <v>927.23333333333323</v>
      </c>
      <c r="I49" s="278">
        <v>946.66666666666663</v>
      </c>
      <c r="J49" s="278">
        <v>959.33333333333326</v>
      </c>
      <c r="K49" s="276">
        <v>934</v>
      </c>
      <c r="L49" s="276">
        <v>901.9</v>
      </c>
      <c r="M49" s="276">
        <v>6.6065300000000002</v>
      </c>
    </row>
    <row r="50" spans="1:13">
      <c r="A50" s="267">
        <v>40</v>
      </c>
      <c r="B50" s="276" t="s">
        <v>53</v>
      </c>
      <c r="C50" s="277">
        <v>896.15</v>
      </c>
      <c r="D50" s="278">
        <v>900.81666666666661</v>
      </c>
      <c r="E50" s="278">
        <v>883.93333333333317</v>
      </c>
      <c r="F50" s="278">
        <v>871.71666666666658</v>
      </c>
      <c r="G50" s="278">
        <v>854.83333333333314</v>
      </c>
      <c r="H50" s="278">
        <v>913.03333333333319</v>
      </c>
      <c r="I50" s="278">
        <v>929.91666666666663</v>
      </c>
      <c r="J50" s="278">
        <v>942.13333333333321</v>
      </c>
      <c r="K50" s="276">
        <v>917.7</v>
      </c>
      <c r="L50" s="276">
        <v>888.6</v>
      </c>
      <c r="M50" s="276">
        <v>25.396260000000002</v>
      </c>
    </row>
    <row r="51" spans="1:13">
      <c r="A51" s="267">
        <v>41</v>
      </c>
      <c r="B51" s="276" t="s">
        <v>311</v>
      </c>
      <c r="C51" s="277">
        <v>530.29999999999995</v>
      </c>
      <c r="D51" s="278">
        <v>535.26666666666665</v>
      </c>
      <c r="E51" s="278">
        <v>523.0333333333333</v>
      </c>
      <c r="F51" s="278">
        <v>515.76666666666665</v>
      </c>
      <c r="G51" s="278">
        <v>503.5333333333333</v>
      </c>
      <c r="H51" s="278">
        <v>542.5333333333333</v>
      </c>
      <c r="I51" s="278">
        <v>554.76666666666665</v>
      </c>
      <c r="J51" s="278">
        <v>562.0333333333333</v>
      </c>
      <c r="K51" s="276">
        <v>547.5</v>
      </c>
      <c r="L51" s="276">
        <v>528</v>
      </c>
      <c r="M51" s="276">
        <v>2.9618600000000002</v>
      </c>
    </row>
    <row r="52" spans="1:13">
      <c r="A52" s="267">
        <v>42</v>
      </c>
      <c r="B52" s="276" t="s">
        <v>55</v>
      </c>
      <c r="C52" s="277">
        <v>620.65</v>
      </c>
      <c r="D52" s="278">
        <v>618.69999999999993</v>
      </c>
      <c r="E52" s="278">
        <v>613.54999999999984</v>
      </c>
      <c r="F52" s="278">
        <v>606.44999999999993</v>
      </c>
      <c r="G52" s="278">
        <v>601.29999999999984</v>
      </c>
      <c r="H52" s="278">
        <v>625.79999999999984</v>
      </c>
      <c r="I52" s="278">
        <v>630.94999999999993</v>
      </c>
      <c r="J52" s="278">
        <v>638.04999999999984</v>
      </c>
      <c r="K52" s="276">
        <v>623.85</v>
      </c>
      <c r="L52" s="276">
        <v>611.6</v>
      </c>
      <c r="M52" s="276">
        <v>160.05349000000001</v>
      </c>
    </row>
    <row r="53" spans="1:13">
      <c r="A53" s="267">
        <v>43</v>
      </c>
      <c r="B53" s="276" t="s">
        <v>56</v>
      </c>
      <c r="C53" s="277">
        <v>3326.2</v>
      </c>
      <c r="D53" s="278">
        <v>3337.1666666666665</v>
      </c>
      <c r="E53" s="278">
        <v>3289.583333333333</v>
      </c>
      <c r="F53" s="278">
        <v>3252.9666666666667</v>
      </c>
      <c r="G53" s="278">
        <v>3205.3833333333332</v>
      </c>
      <c r="H53" s="278">
        <v>3373.7833333333328</v>
      </c>
      <c r="I53" s="278">
        <v>3421.3666666666659</v>
      </c>
      <c r="J53" s="278">
        <v>3457.9833333333327</v>
      </c>
      <c r="K53" s="276">
        <v>3384.75</v>
      </c>
      <c r="L53" s="276">
        <v>3300.55</v>
      </c>
      <c r="M53" s="276">
        <v>8.2335200000000004</v>
      </c>
    </row>
    <row r="54" spans="1:13">
      <c r="A54" s="267">
        <v>44</v>
      </c>
      <c r="B54" s="276" t="s">
        <v>315</v>
      </c>
      <c r="C54" s="277">
        <v>199.1</v>
      </c>
      <c r="D54" s="278">
        <v>200.38333333333335</v>
      </c>
      <c r="E54" s="278">
        <v>196.76666666666671</v>
      </c>
      <c r="F54" s="278">
        <v>194.43333333333337</v>
      </c>
      <c r="G54" s="278">
        <v>190.81666666666672</v>
      </c>
      <c r="H54" s="278">
        <v>202.7166666666667</v>
      </c>
      <c r="I54" s="278">
        <v>206.33333333333331</v>
      </c>
      <c r="J54" s="278">
        <v>208.66666666666669</v>
      </c>
      <c r="K54" s="276">
        <v>204</v>
      </c>
      <c r="L54" s="276">
        <v>198.05</v>
      </c>
      <c r="M54" s="276">
        <v>3.75644</v>
      </c>
    </row>
    <row r="55" spans="1:13">
      <c r="A55" s="267">
        <v>45</v>
      </c>
      <c r="B55" s="276" t="s">
        <v>316</v>
      </c>
      <c r="C55" s="277">
        <v>619.85</v>
      </c>
      <c r="D55" s="278">
        <v>620.94999999999993</v>
      </c>
      <c r="E55" s="278">
        <v>613.89999999999986</v>
      </c>
      <c r="F55" s="278">
        <v>607.94999999999993</v>
      </c>
      <c r="G55" s="278">
        <v>600.89999999999986</v>
      </c>
      <c r="H55" s="278">
        <v>626.89999999999986</v>
      </c>
      <c r="I55" s="278">
        <v>633.94999999999982</v>
      </c>
      <c r="J55" s="278">
        <v>639.89999999999986</v>
      </c>
      <c r="K55" s="276">
        <v>628</v>
      </c>
      <c r="L55" s="276">
        <v>615</v>
      </c>
      <c r="M55" s="276">
        <v>1.2218500000000001</v>
      </c>
    </row>
    <row r="56" spans="1:13">
      <c r="A56" s="267">
        <v>46</v>
      </c>
      <c r="B56" s="276" t="s">
        <v>58</v>
      </c>
      <c r="C56" s="277">
        <v>8969.4</v>
      </c>
      <c r="D56" s="278">
        <v>8983.4666666666672</v>
      </c>
      <c r="E56" s="278">
        <v>8886.9333333333343</v>
      </c>
      <c r="F56" s="278">
        <v>8804.4666666666672</v>
      </c>
      <c r="G56" s="278">
        <v>8707.9333333333343</v>
      </c>
      <c r="H56" s="278">
        <v>9065.9333333333343</v>
      </c>
      <c r="I56" s="278">
        <v>9162.4666666666672</v>
      </c>
      <c r="J56" s="278">
        <v>9244.9333333333343</v>
      </c>
      <c r="K56" s="276">
        <v>9080</v>
      </c>
      <c r="L56" s="276">
        <v>8901</v>
      </c>
      <c r="M56" s="276">
        <v>5.8314700000000004</v>
      </c>
    </row>
    <row r="57" spans="1:13">
      <c r="A57" s="267">
        <v>47</v>
      </c>
      <c r="B57" s="276" t="s">
        <v>232</v>
      </c>
      <c r="C57" s="277">
        <v>3074.9</v>
      </c>
      <c r="D57" s="278">
        <v>3076.9333333333329</v>
      </c>
      <c r="E57" s="278">
        <v>3019.9666666666658</v>
      </c>
      <c r="F57" s="278">
        <v>2965.0333333333328</v>
      </c>
      <c r="G57" s="278">
        <v>2908.0666666666657</v>
      </c>
      <c r="H57" s="278">
        <v>3131.8666666666659</v>
      </c>
      <c r="I57" s="278">
        <v>3188.833333333333</v>
      </c>
      <c r="J57" s="278">
        <v>3243.766666666666</v>
      </c>
      <c r="K57" s="276">
        <v>3133.9</v>
      </c>
      <c r="L57" s="276">
        <v>3022</v>
      </c>
      <c r="M57" s="276">
        <v>4.6523099999999999</v>
      </c>
    </row>
    <row r="58" spans="1:13">
      <c r="A58" s="267">
        <v>48</v>
      </c>
      <c r="B58" s="276" t="s">
        <v>59</v>
      </c>
      <c r="C58" s="277">
        <v>4792.1499999999996</v>
      </c>
      <c r="D58" s="278">
        <v>4810.7166666666662</v>
      </c>
      <c r="E58" s="278">
        <v>4756.4333333333325</v>
      </c>
      <c r="F58" s="278">
        <v>4720.7166666666662</v>
      </c>
      <c r="G58" s="278">
        <v>4666.4333333333325</v>
      </c>
      <c r="H58" s="278">
        <v>4846.4333333333325</v>
      </c>
      <c r="I58" s="278">
        <v>4900.7166666666672</v>
      </c>
      <c r="J58" s="278">
        <v>4936.4333333333325</v>
      </c>
      <c r="K58" s="276">
        <v>4865</v>
      </c>
      <c r="L58" s="276">
        <v>4775</v>
      </c>
      <c r="M58" s="276">
        <v>29.710760000000001</v>
      </c>
    </row>
    <row r="59" spans="1:13">
      <c r="A59" s="267">
        <v>49</v>
      </c>
      <c r="B59" s="276" t="s">
        <v>60</v>
      </c>
      <c r="C59" s="277">
        <v>1666.1</v>
      </c>
      <c r="D59" s="278">
        <v>1669.7666666666664</v>
      </c>
      <c r="E59" s="278">
        <v>1650.1833333333329</v>
      </c>
      <c r="F59" s="278">
        <v>1634.2666666666664</v>
      </c>
      <c r="G59" s="278">
        <v>1614.6833333333329</v>
      </c>
      <c r="H59" s="278">
        <v>1685.6833333333329</v>
      </c>
      <c r="I59" s="278">
        <v>1705.2666666666664</v>
      </c>
      <c r="J59" s="278">
        <v>1721.1833333333329</v>
      </c>
      <c r="K59" s="276">
        <v>1689.35</v>
      </c>
      <c r="L59" s="276">
        <v>1653.85</v>
      </c>
      <c r="M59" s="276">
        <v>9.6045499999999997</v>
      </c>
    </row>
    <row r="60" spans="1:13" ht="12" customHeight="1">
      <c r="A60" s="267">
        <v>50</v>
      </c>
      <c r="B60" s="276" t="s">
        <v>317</v>
      </c>
      <c r="C60" s="277">
        <v>116.95</v>
      </c>
      <c r="D60" s="278">
        <v>117.7</v>
      </c>
      <c r="E60" s="278">
        <v>115.80000000000001</v>
      </c>
      <c r="F60" s="278">
        <v>114.65</v>
      </c>
      <c r="G60" s="278">
        <v>112.75000000000001</v>
      </c>
      <c r="H60" s="278">
        <v>118.85000000000001</v>
      </c>
      <c r="I60" s="278">
        <v>120.75000000000001</v>
      </c>
      <c r="J60" s="278">
        <v>121.9</v>
      </c>
      <c r="K60" s="276">
        <v>119.6</v>
      </c>
      <c r="L60" s="276">
        <v>116.55</v>
      </c>
      <c r="M60" s="276">
        <v>3.1515200000000001</v>
      </c>
    </row>
    <row r="61" spans="1:13">
      <c r="A61" s="267">
        <v>51</v>
      </c>
      <c r="B61" s="276" t="s">
        <v>318</v>
      </c>
      <c r="C61" s="277">
        <v>162.19999999999999</v>
      </c>
      <c r="D61" s="278">
        <v>162.96666666666667</v>
      </c>
      <c r="E61" s="278">
        <v>158.68333333333334</v>
      </c>
      <c r="F61" s="278">
        <v>155.16666666666666</v>
      </c>
      <c r="G61" s="278">
        <v>150.88333333333333</v>
      </c>
      <c r="H61" s="278">
        <v>166.48333333333335</v>
      </c>
      <c r="I61" s="278">
        <v>170.76666666666671</v>
      </c>
      <c r="J61" s="278">
        <v>174.28333333333336</v>
      </c>
      <c r="K61" s="276">
        <v>167.25</v>
      </c>
      <c r="L61" s="276">
        <v>159.44999999999999</v>
      </c>
      <c r="M61" s="276">
        <v>12.532909999999999</v>
      </c>
    </row>
    <row r="62" spans="1:13">
      <c r="A62" s="267">
        <v>52</v>
      </c>
      <c r="B62" s="276" t="s">
        <v>233</v>
      </c>
      <c r="C62" s="277">
        <v>403.9</v>
      </c>
      <c r="D62" s="278">
        <v>407.33333333333331</v>
      </c>
      <c r="E62" s="278">
        <v>397.16666666666663</v>
      </c>
      <c r="F62" s="278">
        <v>390.43333333333334</v>
      </c>
      <c r="G62" s="278">
        <v>380.26666666666665</v>
      </c>
      <c r="H62" s="278">
        <v>414.06666666666661</v>
      </c>
      <c r="I62" s="278">
        <v>424.23333333333323</v>
      </c>
      <c r="J62" s="278">
        <v>430.96666666666658</v>
      </c>
      <c r="K62" s="276">
        <v>417.5</v>
      </c>
      <c r="L62" s="276">
        <v>400.6</v>
      </c>
      <c r="M62" s="276">
        <v>140.67486</v>
      </c>
    </row>
    <row r="63" spans="1:13">
      <c r="A63" s="267">
        <v>53</v>
      </c>
      <c r="B63" s="276" t="s">
        <v>61</v>
      </c>
      <c r="C63" s="277">
        <v>65.2</v>
      </c>
      <c r="D63" s="278">
        <v>63.750000000000007</v>
      </c>
      <c r="E63" s="278">
        <v>61.350000000000009</v>
      </c>
      <c r="F63" s="278">
        <v>57.5</v>
      </c>
      <c r="G63" s="278">
        <v>55.1</v>
      </c>
      <c r="H63" s="278">
        <v>67.600000000000023</v>
      </c>
      <c r="I63" s="278">
        <v>70</v>
      </c>
      <c r="J63" s="278">
        <v>73.850000000000023</v>
      </c>
      <c r="K63" s="276">
        <v>66.150000000000006</v>
      </c>
      <c r="L63" s="276">
        <v>59.9</v>
      </c>
      <c r="M63" s="276">
        <v>1344.2875799999999</v>
      </c>
    </row>
    <row r="64" spans="1:13">
      <c r="A64" s="267">
        <v>54</v>
      </c>
      <c r="B64" s="276" t="s">
        <v>62</v>
      </c>
      <c r="C64" s="277">
        <v>53</v>
      </c>
      <c r="D64" s="278">
        <v>51.9</v>
      </c>
      <c r="E64" s="278">
        <v>50</v>
      </c>
      <c r="F64" s="278">
        <v>47</v>
      </c>
      <c r="G64" s="278">
        <v>45.1</v>
      </c>
      <c r="H64" s="278">
        <v>54.9</v>
      </c>
      <c r="I64" s="278">
        <v>56.79999999999999</v>
      </c>
      <c r="J64" s="278">
        <v>59.8</v>
      </c>
      <c r="K64" s="276">
        <v>53.8</v>
      </c>
      <c r="L64" s="276">
        <v>48.9</v>
      </c>
      <c r="M64" s="276">
        <v>193.03809999999999</v>
      </c>
    </row>
    <row r="65" spans="1:13">
      <c r="A65" s="267">
        <v>55</v>
      </c>
      <c r="B65" s="276" t="s">
        <v>312</v>
      </c>
      <c r="C65" s="277">
        <v>1618.3</v>
      </c>
      <c r="D65" s="278">
        <v>1623.8666666666668</v>
      </c>
      <c r="E65" s="278">
        <v>1603.6833333333336</v>
      </c>
      <c r="F65" s="278">
        <v>1589.0666666666668</v>
      </c>
      <c r="G65" s="278">
        <v>1568.8833333333337</v>
      </c>
      <c r="H65" s="278">
        <v>1638.4833333333336</v>
      </c>
      <c r="I65" s="278">
        <v>1658.666666666667</v>
      </c>
      <c r="J65" s="278">
        <v>1673.2833333333335</v>
      </c>
      <c r="K65" s="276">
        <v>1644.05</v>
      </c>
      <c r="L65" s="276">
        <v>1609.25</v>
      </c>
      <c r="M65" s="276">
        <v>0.16134000000000001</v>
      </c>
    </row>
    <row r="66" spans="1:13">
      <c r="A66" s="267">
        <v>56</v>
      </c>
      <c r="B66" s="276" t="s">
        <v>63</v>
      </c>
      <c r="C66" s="277">
        <v>1564</v>
      </c>
      <c r="D66" s="278">
        <v>1563</v>
      </c>
      <c r="E66" s="278">
        <v>1547.05</v>
      </c>
      <c r="F66" s="278">
        <v>1530.1</v>
      </c>
      <c r="G66" s="278">
        <v>1514.1499999999999</v>
      </c>
      <c r="H66" s="278">
        <v>1579.95</v>
      </c>
      <c r="I66" s="278">
        <v>1595.8999999999999</v>
      </c>
      <c r="J66" s="278">
        <v>1612.8500000000001</v>
      </c>
      <c r="K66" s="276">
        <v>1578.95</v>
      </c>
      <c r="L66" s="276">
        <v>1546.05</v>
      </c>
      <c r="M66" s="276">
        <v>4.7985800000000003</v>
      </c>
    </row>
    <row r="67" spans="1:13">
      <c r="A67" s="267">
        <v>57</v>
      </c>
      <c r="B67" s="276" t="s">
        <v>320</v>
      </c>
      <c r="C67" s="277">
        <v>5265.9</v>
      </c>
      <c r="D67" s="278">
        <v>5269.6333333333332</v>
      </c>
      <c r="E67" s="278">
        <v>5199.2666666666664</v>
      </c>
      <c r="F67" s="278">
        <v>5132.6333333333332</v>
      </c>
      <c r="G67" s="278">
        <v>5062.2666666666664</v>
      </c>
      <c r="H67" s="278">
        <v>5336.2666666666664</v>
      </c>
      <c r="I67" s="278">
        <v>5406.6333333333332</v>
      </c>
      <c r="J67" s="278">
        <v>5473.2666666666664</v>
      </c>
      <c r="K67" s="276">
        <v>5340</v>
      </c>
      <c r="L67" s="276">
        <v>5203</v>
      </c>
      <c r="M67" s="276">
        <v>0.56545999999999996</v>
      </c>
    </row>
    <row r="68" spans="1:13">
      <c r="A68" s="267">
        <v>58</v>
      </c>
      <c r="B68" s="276" t="s">
        <v>234</v>
      </c>
      <c r="C68" s="277">
        <v>1329.85</v>
      </c>
      <c r="D68" s="278">
        <v>1338.95</v>
      </c>
      <c r="E68" s="278">
        <v>1310.9</v>
      </c>
      <c r="F68" s="278">
        <v>1291.95</v>
      </c>
      <c r="G68" s="278">
        <v>1263.9000000000001</v>
      </c>
      <c r="H68" s="278">
        <v>1357.9</v>
      </c>
      <c r="I68" s="278">
        <v>1385.9499999999998</v>
      </c>
      <c r="J68" s="278">
        <v>1404.9</v>
      </c>
      <c r="K68" s="276">
        <v>1367</v>
      </c>
      <c r="L68" s="276">
        <v>1320</v>
      </c>
      <c r="M68" s="276">
        <v>1.12405</v>
      </c>
    </row>
    <row r="69" spans="1:13">
      <c r="A69" s="267">
        <v>59</v>
      </c>
      <c r="B69" s="276" t="s">
        <v>321</v>
      </c>
      <c r="C69" s="277">
        <v>341.25</v>
      </c>
      <c r="D69" s="278">
        <v>342.75</v>
      </c>
      <c r="E69" s="278">
        <v>336.5</v>
      </c>
      <c r="F69" s="278">
        <v>331.75</v>
      </c>
      <c r="G69" s="278">
        <v>325.5</v>
      </c>
      <c r="H69" s="278">
        <v>347.5</v>
      </c>
      <c r="I69" s="278">
        <v>353.75</v>
      </c>
      <c r="J69" s="278">
        <v>358.5</v>
      </c>
      <c r="K69" s="276">
        <v>349</v>
      </c>
      <c r="L69" s="276">
        <v>338</v>
      </c>
      <c r="M69" s="276">
        <v>5.4513199999999999</v>
      </c>
    </row>
    <row r="70" spans="1:13">
      <c r="A70" s="267">
        <v>60</v>
      </c>
      <c r="B70" s="276" t="s">
        <v>65</v>
      </c>
      <c r="C70" s="277">
        <v>113.15</v>
      </c>
      <c r="D70" s="278">
        <v>113.43333333333332</v>
      </c>
      <c r="E70" s="278">
        <v>110.81666666666665</v>
      </c>
      <c r="F70" s="278">
        <v>108.48333333333332</v>
      </c>
      <c r="G70" s="278">
        <v>105.86666666666665</v>
      </c>
      <c r="H70" s="278">
        <v>115.76666666666665</v>
      </c>
      <c r="I70" s="278">
        <v>118.38333333333333</v>
      </c>
      <c r="J70" s="278">
        <v>120.71666666666665</v>
      </c>
      <c r="K70" s="276">
        <v>116.05</v>
      </c>
      <c r="L70" s="276">
        <v>111.1</v>
      </c>
      <c r="M70" s="276">
        <v>122.14245</v>
      </c>
    </row>
    <row r="71" spans="1:13">
      <c r="A71" s="267">
        <v>61</v>
      </c>
      <c r="B71" s="276" t="s">
        <v>313</v>
      </c>
      <c r="C71" s="277">
        <v>732.45</v>
      </c>
      <c r="D71" s="278">
        <v>732.28333333333342</v>
      </c>
      <c r="E71" s="278">
        <v>715.71666666666681</v>
      </c>
      <c r="F71" s="278">
        <v>698.98333333333335</v>
      </c>
      <c r="G71" s="278">
        <v>682.41666666666674</v>
      </c>
      <c r="H71" s="278">
        <v>749.01666666666688</v>
      </c>
      <c r="I71" s="278">
        <v>765.58333333333348</v>
      </c>
      <c r="J71" s="278">
        <v>782.31666666666695</v>
      </c>
      <c r="K71" s="276">
        <v>748.85</v>
      </c>
      <c r="L71" s="276">
        <v>715.55</v>
      </c>
      <c r="M71" s="276">
        <v>3.19679</v>
      </c>
    </row>
    <row r="72" spans="1:13">
      <c r="A72" s="267">
        <v>62</v>
      </c>
      <c r="B72" s="276" t="s">
        <v>66</v>
      </c>
      <c r="C72" s="277">
        <v>668.15</v>
      </c>
      <c r="D72" s="278">
        <v>669.48333333333335</v>
      </c>
      <c r="E72" s="278">
        <v>661.2166666666667</v>
      </c>
      <c r="F72" s="278">
        <v>654.2833333333333</v>
      </c>
      <c r="G72" s="278">
        <v>646.01666666666665</v>
      </c>
      <c r="H72" s="278">
        <v>676.41666666666674</v>
      </c>
      <c r="I72" s="278">
        <v>684.68333333333339</v>
      </c>
      <c r="J72" s="278">
        <v>691.61666666666679</v>
      </c>
      <c r="K72" s="276">
        <v>677.75</v>
      </c>
      <c r="L72" s="276">
        <v>662.55</v>
      </c>
      <c r="M72" s="276">
        <v>6.7881799999999997</v>
      </c>
    </row>
    <row r="73" spans="1:13">
      <c r="A73" s="267">
        <v>63</v>
      </c>
      <c r="B73" s="276" t="s">
        <v>67</v>
      </c>
      <c r="C73" s="277">
        <v>544.04999999999995</v>
      </c>
      <c r="D73" s="278">
        <v>545.35</v>
      </c>
      <c r="E73" s="278">
        <v>533.70000000000005</v>
      </c>
      <c r="F73" s="278">
        <v>523.35</v>
      </c>
      <c r="G73" s="278">
        <v>511.70000000000005</v>
      </c>
      <c r="H73" s="278">
        <v>555.70000000000005</v>
      </c>
      <c r="I73" s="278">
        <v>567.34999999999991</v>
      </c>
      <c r="J73" s="278">
        <v>577.70000000000005</v>
      </c>
      <c r="K73" s="276">
        <v>557</v>
      </c>
      <c r="L73" s="276">
        <v>535</v>
      </c>
      <c r="M73" s="276">
        <v>17.84366</v>
      </c>
    </row>
    <row r="74" spans="1:13">
      <c r="A74" s="267">
        <v>64</v>
      </c>
      <c r="B74" s="276" t="s">
        <v>1045</v>
      </c>
      <c r="C74" s="277">
        <v>9745.4500000000007</v>
      </c>
      <c r="D74" s="278">
        <v>9840.9333333333343</v>
      </c>
      <c r="E74" s="278">
        <v>9501.9166666666679</v>
      </c>
      <c r="F74" s="278">
        <v>9258.3833333333332</v>
      </c>
      <c r="G74" s="278">
        <v>8919.3666666666668</v>
      </c>
      <c r="H74" s="278">
        <v>10084.466666666669</v>
      </c>
      <c r="I74" s="278">
        <v>10423.483333333335</v>
      </c>
      <c r="J74" s="278">
        <v>10667.01666666667</v>
      </c>
      <c r="K74" s="276">
        <v>10179.950000000001</v>
      </c>
      <c r="L74" s="276">
        <v>9597.4</v>
      </c>
      <c r="M74" s="276">
        <v>6.1089999999999998E-2</v>
      </c>
    </row>
    <row r="75" spans="1:13">
      <c r="A75" s="267">
        <v>65</v>
      </c>
      <c r="B75" s="276" t="s">
        <v>69</v>
      </c>
      <c r="C75" s="277">
        <v>503.6</v>
      </c>
      <c r="D75" s="278">
        <v>506.5</v>
      </c>
      <c r="E75" s="278">
        <v>496.75</v>
      </c>
      <c r="F75" s="278">
        <v>489.9</v>
      </c>
      <c r="G75" s="278">
        <v>480.15</v>
      </c>
      <c r="H75" s="278">
        <v>513.35</v>
      </c>
      <c r="I75" s="278">
        <v>523.1</v>
      </c>
      <c r="J75" s="278">
        <v>529.95000000000005</v>
      </c>
      <c r="K75" s="276">
        <v>516.25</v>
      </c>
      <c r="L75" s="276">
        <v>499.65</v>
      </c>
      <c r="M75" s="276">
        <v>192.98805999999999</v>
      </c>
    </row>
    <row r="76" spans="1:13" s="16" customFormat="1">
      <c r="A76" s="267">
        <v>66</v>
      </c>
      <c r="B76" s="276" t="s">
        <v>70</v>
      </c>
      <c r="C76" s="277">
        <v>36.15</v>
      </c>
      <c r="D76" s="278">
        <v>35.68333333333333</v>
      </c>
      <c r="E76" s="278">
        <v>34.566666666666663</v>
      </c>
      <c r="F76" s="278">
        <v>32.983333333333334</v>
      </c>
      <c r="G76" s="278">
        <v>31.866666666666667</v>
      </c>
      <c r="H76" s="278">
        <v>37.266666666666659</v>
      </c>
      <c r="I76" s="278">
        <v>38.383333333333319</v>
      </c>
      <c r="J76" s="278">
        <v>39.966666666666654</v>
      </c>
      <c r="K76" s="276">
        <v>36.799999999999997</v>
      </c>
      <c r="L76" s="276">
        <v>34.1</v>
      </c>
      <c r="M76" s="276">
        <v>832.72427000000005</v>
      </c>
    </row>
    <row r="77" spans="1:13" s="16" customFormat="1">
      <c r="A77" s="267">
        <v>67</v>
      </c>
      <c r="B77" s="276" t="s">
        <v>71</v>
      </c>
      <c r="C77" s="277">
        <v>445.45</v>
      </c>
      <c r="D77" s="278">
        <v>448.33333333333331</v>
      </c>
      <c r="E77" s="278">
        <v>437.66666666666663</v>
      </c>
      <c r="F77" s="278">
        <v>429.88333333333333</v>
      </c>
      <c r="G77" s="278">
        <v>419.21666666666664</v>
      </c>
      <c r="H77" s="278">
        <v>456.11666666666662</v>
      </c>
      <c r="I77" s="278">
        <v>466.78333333333325</v>
      </c>
      <c r="J77" s="278">
        <v>474.56666666666661</v>
      </c>
      <c r="K77" s="276">
        <v>459</v>
      </c>
      <c r="L77" s="276">
        <v>440.55</v>
      </c>
      <c r="M77" s="276">
        <v>62.496830000000003</v>
      </c>
    </row>
    <row r="78" spans="1:13" s="16" customFormat="1">
      <c r="A78" s="267">
        <v>68</v>
      </c>
      <c r="B78" s="276" t="s">
        <v>322</v>
      </c>
      <c r="C78" s="277">
        <v>759.05</v>
      </c>
      <c r="D78" s="278">
        <v>764.4</v>
      </c>
      <c r="E78" s="278">
        <v>745.75</v>
      </c>
      <c r="F78" s="278">
        <v>732.45</v>
      </c>
      <c r="G78" s="278">
        <v>713.80000000000007</v>
      </c>
      <c r="H78" s="278">
        <v>777.69999999999993</v>
      </c>
      <c r="I78" s="278">
        <v>796.3499999999998</v>
      </c>
      <c r="J78" s="278">
        <v>809.64999999999986</v>
      </c>
      <c r="K78" s="276">
        <v>783.05</v>
      </c>
      <c r="L78" s="276">
        <v>751.1</v>
      </c>
      <c r="M78" s="276">
        <v>1.8722099999999999</v>
      </c>
    </row>
    <row r="79" spans="1:13" s="16" customFormat="1">
      <c r="A79" s="267">
        <v>69</v>
      </c>
      <c r="B79" s="276" t="s">
        <v>324</v>
      </c>
      <c r="C79" s="277">
        <v>178.9</v>
      </c>
      <c r="D79" s="278">
        <v>182.73333333333335</v>
      </c>
      <c r="E79" s="278">
        <v>166.51666666666671</v>
      </c>
      <c r="F79" s="278">
        <v>154.13333333333335</v>
      </c>
      <c r="G79" s="278">
        <v>137.91666666666671</v>
      </c>
      <c r="H79" s="278">
        <v>195.1166666666667</v>
      </c>
      <c r="I79" s="278">
        <v>211.33333333333334</v>
      </c>
      <c r="J79" s="278">
        <v>223.7166666666667</v>
      </c>
      <c r="K79" s="276">
        <v>198.95</v>
      </c>
      <c r="L79" s="276">
        <v>170.35</v>
      </c>
      <c r="M79" s="276">
        <v>21.364940000000001</v>
      </c>
    </row>
    <row r="80" spans="1:13" s="16" customFormat="1">
      <c r="A80" s="267">
        <v>70</v>
      </c>
      <c r="B80" s="276" t="s">
        <v>325</v>
      </c>
      <c r="C80" s="277">
        <v>3933.25</v>
      </c>
      <c r="D80" s="278">
        <v>3946.0833333333335</v>
      </c>
      <c r="E80" s="278">
        <v>3898.166666666667</v>
      </c>
      <c r="F80" s="278">
        <v>3863.0833333333335</v>
      </c>
      <c r="G80" s="278">
        <v>3815.166666666667</v>
      </c>
      <c r="H80" s="278">
        <v>3981.166666666667</v>
      </c>
      <c r="I80" s="278">
        <v>4029.0833333333339</v>
      </c>
      <c r="J80" s="278">
        <v>4064.166666666667</v>
      </c>
      <c r="K80" s="276">
        <v>3994</v>
      </c>
      <c r="L80" s="276">
        <v>3911</v>
      </c>
      <c r="M80" s="276">
        <v>0.17163999999999999</v>
      </c>
    </row>
    <row r="81" spans="1:13" s="16" customFormat="1">
      <c r="A81" s="267">
        <v>71</v>
      </c>
      <c r="B81" s="276" t="s">
        <v>326</v>
      </c>
      <c r="C81" s="277">
        <v>806.4</v>
      </c>
      <c r="D81" s="278">
        <v>811.75</v>
      </c>
      <c r="E81" s="278">
        <v>794.65</v>
      </c>
      <c r="F81" s="278">
        <v>782.9</v>
      </c>
      <c r="G81" s="278">
        <v>765.8</v>
      </c>
      <c r="H81" s="278">
        <v>823.5</v>
      </c>
      <c r="I81" s="278">
        <v>840.59999999999991</v>
      </c>
      <c r="J81" s="278">
        <v>852.35</v>
      </c>
      <c r="K81" s="276">
        <v>828.85</v>
      </c>
      <c r="L81" s="276">
        <v>800</v>
      </c>
      <c r="M81" s="276">
        <v>2.8652899999999999</v>
      </c>
    </row>
    <row r="82" spans="1:13" s="16" customFormat="1">
      <c r="A82" s="267">
        <v>72</v>
      </c>
      <c r="B82" s="276" t="s">
        <v>327</v>
      </c>
      <c r="C82" s="277">
        <v>74.7</v>
      </c>
      <c r="D82" s="278">
        <v>75.3</v>
      </c>
      <c r="E82" s="278">
        <v>72.75</v>
      </c>
      <c r="F82" s="278">
        <v>70.8</v>
      </c>
      <c r="G82" s="278">
        <v>68.25</v>
      </c>
      <c r="H82" s="278">
        <v>77.25</v>
      </c>
      <c r="I82" s="278">
        <v>79.799999999999983</v>
      </c>
      <c r="J82" s="278">
        <v>81.75</v>
      </c>
      <c r="K82" s="276">
        <v>77.849999999999994</v>
      </c>
      <c r="L82" s="276">
        <v>73.349999999999994</v>
      </c>
      <c r="M82" s="276">
        <v>30.815650000000002</v>
      </c>
    </row>
    <row r="83" spans="1:13" s="16" customFormat="1">
      <c r="A83" s="267">
        <v>73</v>
      </c>
      <c r="B83" s="276" t="s">
        <v>72</v>
      </c>
      <c r="C83" s="277">
        <v>13246.35</v>
      </c>
      <c r="D83" s="278">
        <v>13327.616666666667</v>
      </c>
      <c r="E83" s="278">
        <v>13118.733333333334</v>
      </c>
      <c r="F83" s="278">
        <v>12991.116666666667</v>
      </c>
      <c r="G83" s="278">
        <v>12782.233333333334</v>
      </c>
      <c r="H83" s="278">
        <v>13455.233333333334</v>
      </c>
      <c r="I83" s="278">
        <v>13664.116666666669</v>
      </c>
      <c r="J83" s="278">
        <v>13791.733333333334</v>
      </c>
      <c r="K83" s="276">
        <v>13536.5</v>
      </c>
      <c r="L83" s="276">
        <v>13200</v>
      </c>
      <c r="M83" s="276">
        <v>1.57904</v>
      </c>
    </row>
    <row r="84" spans="1:13" s="16" customFormat="1">
      <c r="A84" s="267">
        <v>74</v>
      </c>
      <c r="B84" s="276" t="s">
        <v>74</v>
      </c>
      <c r="C84" s="277">
        <v>390.45</v>
      </c>
      <c r="D84" s="278">
        <v>392.83333333333331</v>
      </c>
      <c r="E84" s="278">
        <v>386.66666666666663</v>
      </c>
      <c r="F84" s="278">
        <v>382.88333333333333</v>
      </c>
      <c r="G84" s="278">
        <v>376.71666666666664</v>
      </c>
      <c r="H84" s="278">
        <v>396.61666666666662</v>
      </c>
      <c r="I84" s="278">
        <v>402.78333333333325</v>
      </c>
      <c r="J84" s="278">
        <v>406.56666666666661</v>
      </c>
      <c r="K84" s="276">
        <v>399</v>
      </c>
      <c r="L84" s="276">
        <v>389.05</v>
      </c>
      <c r="M84" s="276">
        <v>57.309620000000002</v>
      </c>
    </row>
    <row r="85" spans="1:13" s="16" customFormat="1">
      <c r="A85" s="267">
        <v>75</v>
      </c>
      <c r="B85" s="276" t="s">
        <v>328</v>
      </c>
      <c r="C85" s="277">
        <v>229.05</v>
      </c>
      <c r="D85" s="278">
        <v>229.51666666666665</v>
      </c>
      <c r="E85" s="278">
        <v>226.5333333333333</v>
      </c>
      <c r="F85" s="278">
        <v>224.01666666666665</v>
      </c>
      <c r="G85" s="278">
        <v>221.0333333333333</v>
      </c>
      <c r="H85" s="278">
        <v>232.0333333333333</v>
      </c>
      <c r="I85" s="278">
        <v>235.01666666666665</v>
      </c>
      <c r="J85" s="278">
        <v>237.5333333333333</v>
      </c>
      <c r="K85" s="276">
        <v>232.5</v>
      </c>
      <c r="L85" s="276">
        <v>227</v>
      </c>
      <c r="M85" s="276">
        <v>1.65832</v>
      </c>
    </row>
    <row r="86" spans="1:13" s="16" customFormat="1">
      <c r="A86" s="267">
        <v>76</v>
      </c>
      <c r="B86" s="276" t="s">
        <v>75</v>
      </c>
      <c r="C86" s="277">
        <v>3645.4</v>
      </c>
      <c r="D86" s="278">
        <v>3639.3166666666671</v>
      </c>
      <c r="E86" s="278">
        <v>3623.733333333334</v>
      </c>
      <c r="F86" s="278">
        <v>3602.0666666666671</v>
      </c>
      <c r="G86" s="278">
        <v>3586.483333333334</v>
      </c>
      <c r="H86" s="278">
        <v>3660.983333333334</v>
      </c>
      <c r="I86" s="278">
        <v>3676.5666666666671</v>
      </c>
      <c r="J86" s="278">
        <v>3698.233333333334</v>
      </c>
      <c r="K86" s="276">
        <v>3654.9</v>
      </c>
      <c r="L86" s="276">
        <v>3617.65</v>
      </c>
      <c r="M86" s="276">
        <v>4.1374300000000002</v>
      </c>
    </row>
    <row r="87" spans="1:13" s="16" customFormat="1">
      <c r="A87" s="267">
        <v>77</v>
      </c>
      <c r="B87" s="276" t="s">
        <v>314</v>
      </c>
      <c r="C87" s="277">
        <v>561.95000000000005</v>
      </c>
      <c r="D87" s="278">
        <v>563.4666666666667</v>
      </c>
      <c r="E87" s="278">
        <v>556.98333333333335</v>
      </c>
      <c r="F87" s="278">
        <v>552.01666666666665</v>
      </c>
      <c r="G87" s="278">
        <v>545.5333333333333</v>
      </c>
      <c r="H87" s="278">
        <v>568.43333333333339</v>
      </c>
      <c r="I87" s="278">
        <v>574.91666666666674</v>
      </c>
      <c r="J87" s="278">
        <v>579.88333333333344</v>
      </c>
      <c r="K87" s="276">
        <v>569.95000000000005</v>
      </c>
      <c r="L87" s="276">
        <v>558.5</v>
      </c>
      <c r="M87" s="276">
        <v>1.81735</v>
      </c>
    </row>
    <row r="88" spans="1:13" s="16" customFormat="1">
      <c r="A88" s="267">
        <v>78</v>
      </c>
      <c r="B88" s="276" t="s">
        <v>323</v>
      </c>
      <c r="C88" s="277">
        <v>201</v>
      </c>
      <c r="D88" s="278">
        <v>198.81666666666669</v>
      </c>
      <c r="E88" s="278">
        <v>195.13333333333338</v>
      </c>
      <c r="F88" s="278">
        <v>189.26666666666668</v>
      </c>
      <c r="G88" s="278">
        <v>185.58333333333337</v>
      </c>
      <c r="H88" s="278">
        <v>204.68333333333339</v>
      </c>
      <c r="I88" s="278">
        <v>208.36666666666673</v>
      </c>
      <c r="J88" s="278">
        <v>214.23333333333341</v>
      </c>
      <c r="K88" s="276">
        <v>202.5</v>
      </c>
      <c r="L88" s="276">
        <v>192.95</v>
      </c>
      <c r="M88" s="276">
        <v>24.625309999999999</v>
      </c>
    </row>
    <row r="89" spans="1:13" s="16" customFormat="1">
      <c r="A89" s="267">
        <v>79</v>
      </c>
      <c r="B89" s="276" t="s">
        <v>76</v>
      </c>
      <c r="C89" s="277">
        <v>465.05</v>
      </c>
      <c r="D89" s="278">
        <v>467.91666666666669</v>
      </c>
      <c r="E89" s="278">
        <v>460.13333333333338</v>
      </c>
      <c r="F89" s="278">
        <v>455.2166666666667</v>
      </c>
      <c r="G89" s="278">
        <v>447.43333333333339</v>
      </c>
      <c r="H89" s="278">
        <v>472.83333333333337</v>
      </c>
      <c r="I89" s="278">
        <v>480.61666666666667</v>
      </c>
      <c r="J89" s="278">
        <v>485.53333333333336</v>
      </c>
      <c r="K89" s="276">
        <v>475.7</v>
      </c>
      <c r="L89" s="276">
        <v>463</v>
      </c>
      <c r="M89" s="276">
        <v>30.649229999999999</v>
      </c>
    </row>
    <row r="90" spans="1:13" s="16" customFormat="1">
      <c r="A90" s="267">
        <v>80</v>
      </c>
      <c r="B90" s="276" t="s">
        <v>77</v>
      </c>
      <c r="C90" s="277">
        <v>137</v>
      </c>
      <c r="D90" s="278">
        <v>131.85</v>
      </c>
      <c r="E90" s="278">
        <v>122.85</v>
      </c>
      <c r="F90" s="278">
        <v>108.7</v>
      </c>
      <c r="G90" s="278">
        <v>99.7</v>
      </c>
      <c r="H90" s="278">
        <v>146</v>
      </c>
      <c r="I90" s="278">
        <v>155</v>
      </c>
      <c r="J90" s="278">
        <v>169.14999999999998</v>
      </c>
      <c r="K90" s="276">
        <v>140.85</v>
      </c>
      <c r="L90" s="276">
        <v>117.7</v>
      </c>
      <c r="M90" s="276">
        <v>725.92454999999995</v>
      </c>
    </row>
    <row r="91" spans="1:13" s="16" customFormat="1">
      <c r="A91" s="267">
        <v>81</v>
      </c>
      <c r="B91" s="276" t="s">
        <v>332</v>
      </c>
      <c r="C91" s="277">
        <v>482.25</v>
      </c>
      <c r="D91" s="278">
        <v>484.5333333333333</v>
      </c>
      <c r="E91" s="278">
        <v>478.31666666666661</v>
      </c>
      <c r="F91" s="278">
        <v>474.38333333333333</v>
      </c>
      <c r="G91" s="278">
        <v>468.16666666666663</v>
      </c>
      <c r="H91" s="278">
        <v>488.46666666666658</v>
      </c>
      <c r="I91" s="278">
        <v>494.68333333333328</v>
      </c>
      <c r="J91" s="278">
        <v>498.61666666666656</v>
      </c>
      <c r="K91" s="276">
        <v>490.75</v>
      </c>
      <c r="L91" s="276">
        <v>480.6</v>
      </c>
      <c r="M91" s="276">
        <v>1.9533499999999999</v>
      </c>
    </row>
    <row r="92" spans="1:13" s="16" customFormat="1">
      <c r="A92" s="267">
        <v>82</v>
      </c>
      <c r="B92" s="276" t="s">
        <v>333</v>
      </c>
      <c r="C92" s="277">
        <v>507.4</v>
      </c>
      <c r="D92" s="278">
        <v>512.61666666666667</v>
      </c>
      <c r="E92" s="278">
        <v>496.7833333333333</v>
      </c>
      <c r="F92" s="278">
        <v>486.16666666666663</v>
      </c>
      <c r="G92" s="278">
        <v>470.33333333333326</v>
      </c>
      <c r="H92" s="278">
        <v>523.23333333333335</v>
      </c>
      <c r="I92" s="278">
        <v>539.06666666666661</v>
      </c>
      <c r="J92" s="278">
        <v>549.68333333333339</v>
      </c>
      <c r="K92" s="276">
        <v>528.45000000000005</v>
      </c>
      <c r="L92" s="276">
        <v>502</v>
      </c>
      <c r="M92" s="276">
        <v>2.2488800000000002</v>
      </c>
    </row>
    <row r="93" spans="1:13" s="16" customFormat="1">
      <c r="A93" s="267">
        <v>83</v>
      </c>
      <c r="B93" s="276" t="s">
        <v>335</v>
      </c>
      <c r="C93" s="277">
        <v>365.35</v>
      </c>
      <c r="D93" s="278">
        <v>368.2833333333333</v>
      </c>
      <c r="E93" s="278">
        <v>357.56666666666661</v>
      </c>
      <c r="F93" s="278">
        <v>349.7833333333333</v>
      </c>
      <c r="G93" s="278">
        <v>339.06666666666661</v>
      </c>
      <c r="H93" s="278">
        <v>376.06666666666661</v>
      </c>
      <c r="I93" s="278">
        <v>386.7833333333333</v>
      </c>
      <c r="J93" s="278">
        <v>394.56666666666661</v>
      </c>
      <c r="K93" s="276">
        <v>379</v>
      </c>
      <c r="L93" s="276">
        <v>360.5</v>
      </c>
      <c r="M93" s="276">
        <v>1.9601599999999999</v>
      </c>
    </row>
    <row r="94" spans="1:13" s="16" customFormat="1">
      <c r="A94" s="267">
        <v>84</v>
      </c>
      <c r="B94" s="276" t="s">
        <v>329</v>
      </c>
      <c r="C94" s="277">
        <v>527.45000000000005</v>
      </c>
      <c r="D94" s="278">
        <v>537.15</v>
      </c>
      <c r="E94" s="278">
        <v>514.29999999999995</v>
      </c>
      <c r="F94" s="278">
        <v>501.15</v>
      </c>
      <c r="G94" s="278">
        <v>478.29999999999995</v>
      </c>
      <c r="H94" s="278">
        <v>550.29999999999995</v>
      </c>
      <c r="I94" s="278">
        <v>573.15000000000009</v>
      </c>
      <c r="J94" s="278">
        <v>586.29999999999995</v>
      </c>
      <c r="K94" s="276">
        <v>560</v>
      </c>
      <c r="L94" s="276">
        <v>524</v>
      </c>
      <c r="M94" s="276">
        <v>1.86531</v>
      </c>
    </row>
    <row r="95" spans="1:13" s="16" customFormat="1">
      <c r="A95" s="267">
        <v>85</v>
      </c>
      <c r="B95" s="276" t="s">
        <v>78</v>
      </c>
      <c r="C95" s="277">
        <v>135.1</v>
      </c>
      <c r="D95" s="278">
        <v>135.18333333333331</v>
      </c>
      <c r="E95" s="278">
        <v>133.16666666666663</v>
      </c>
      <c r="F95" s="278">
        <v>131.23333333333332</v>
      </c>
      <c r="G95" s="278">
        <v>129.21666666666664</v>
      </c>
      <c r="H95" s="278">
        <v>137.11666666666662</v>
      </c>
      <c r="I95" s="278">
        <v>139.13333333333333</v>
      </c>
      <c r="J95" s="278">
        <v>141.06666666666661</v>
      </c>
      <c r="K95" s="276">
        <v>137.19999999999999</v>
      </c>
      <c r="L95" s="276">
        <v>133.25</v>
      </c>
      <c r="M95" s="276">
        <v>18.678439999999998</v>
      </c>
    </row>
    <row r="96" spans="1:13" s="16" customFormat="1">
      <c r="A96" s="267">
        <v>86</v>
      </c>
      <c r="B96" s="276" t="s">
        <v>330</v>
      </c>
      <c r="C96" s="277">
        <v>269.60000000000002</v>
      </c>
      <c r="D96" s="278">
        <v>269.53333333333336</v>
      </c>
      <c r="E96" s="278">
        <v>265.06666666666672</v>
      </c>
      <c r="F96" s="278">
        <v>260.53333333333336</v>
      </c>
      <c r="G96" s="278">
        <v>256.06666666666672</v>
      </c>
      <c r="H96" s="278">
        <v>274.06666666666672</v>
      </c>
      <c r="I96" s="278">
        <v>278.5333333333333</v>
      </c>
      <c r="J96" s="278">
        <v>283.06666666666672</v>
      </c>
      <c r="K96" s="276">
        <v>274</v>
      </c>
      <c r="L96" s="276">
        <v>265</v>
      </c>
      <c r="M96" s="276">
        <v>2.1187399999999998</v>
      </c>
    </row>
    <row r="97" spans="1:13" s="16" customFormat="1">
      <c r="A97" s="267">
        <v>87</v>
      </c>
      <c r="B97" s="276" t="s">
        <v>338</v>
      </c>
      <c r="C97" s="277">
        <v>523.45000000000005</v>
      </c>
      <c r="D97" s="278">
        <v>529.2833333333333</v>
      </c>
      <c r="E97" s="278">
        <v>514.66666666666663</v>
      </c>
      <c r="F97" s="278">
        <v>505.88333333333333</v>
      </c>
      <c r="G97" s="278">
        <v>491.26666666666665</v>
      </c>
      <c r="H97" s="278">
        <v>538.06666666666661</v>
      </c>
      <c r="I97" s="278">
        <v>552.68333333333339</v>
      </c>
      <c r="J97" s="278">
        <v>561.46666666666658</v>
      </c>
      <c r="K97" s="276">
        <v>543.9</v>
      </c>
      <c r="L97" s="276">
        <v>520.5</v>
      </c>
      <c r="M97" s="276">
        <v>14.30143</v>
      </c>
    </row>
    <row r="98" spans="1:13" s="16" customFormat="1">
      <c r="A98" s="267">
        <v>88</v>
      </c>
      <c r="B98" s="276" t="s">
        <v>336</v>
      </c>
      <c r="C98" s="277">
        <v>1144.1500000000001</v>
      </c>
      <c r="D98" s="278">
        <v>1147.3333333333333</v>
      </c>
      <c r="E98" s="278">
        <v>1134.8166666666666</v>
      </c>
      <c r="F98" s="278">
        <v>1125.4833333333333</v>
      </c>
      <c r="G98" s="278">
        <v>1112.9666666666667</v>
      </c>
      <c r="H98" s="278">
        <v>1156.6666666666665</v>
      </c>
      <c r="I98" s="278">
        <v>1169.1833333333334</v>
      </c>
      <c r="J98" s="278">
        <v>1178.5166666666664</v>
      </c>
      <c r="K98" s="276">
        <v>1159.8499999999999</v>
      </c>
      <c r="L98" s="276">
        <v>1138</v>
      </c>
      <c r="M98" s="276">
        <v>0.81042000000000003</v>
      </c>
    </row>
    <row r="99" spans="1:13" s="16" customFormat="1">
      <c r="A99" s="267">
        <v>89</v>
      </c>
      <c r="B99" s="276" t="s">
        <v>337</v>
      </c>
      <c r="C99" s="277">
        <v>15.65</v>
      </c>
      <c r="D99" s="278">
        <v>15.533333333333333</v>
      </c>
      <c r="E99" s="278">
        <v>15.266666666666666</v>
      </c>
      <c r="F99" s="278">
        <v>14.883333333333333</v>
      </c>
      <c r="G99" s="278">
        <v>14.616666666666665</v>
      </c>
      <c r="H99" s="278">
        <v>15.916666666666666</v>
      </c>
      <c r="I99" s="278">
        <v>16.183333333333337</v>
      </c>
      <c r="J99" s="278">
        <v>16.566666666666666</v>
      </c>
      <c r="K99" s="276">
        <v>15.8</v>
      </c>
      <c r="L99" s="276">
        <v>15.15</v>
      </c>
      <c r="M99" s="276">
        <v>167.40207000000001</v>
      </c>
    </row>
    <row r="100" spans="1:13" s="16" customFormat="1">
      <c r="A100" s="267">
        <v>90</v>
      </c>
      <c r="B100" s="276" t="s">
        <v>339</v>
      </c>
      <c r="C100" s="277">
        <v>221.05</v>
      </c>
      <c r="D100" s="278">
        <v>224</v>
      </c>
      <c r="E100" s="278">
        <v>216</v>
      </c>
      <c r="F100" s="278">
        <v>210.95</v>
      </c>
      <c r="G100" s="278">
        <v>202.95</v>
      </c>
      <c r="H100" s="278">
        <v>229.05</v>
      </c>
      <c r="I100" s="278">
        <v>237.05</v>
      </c>
      <c r="J100" s="278">
        <v>242.10000000000002</v>
      </c>
      <c r="K100" s="276">
        <v>232</v>
      </c>
      <c r="L100" s="276">
        <v>218.95</v>
      </c>
      <c r="M100" s="276">
        <v>3.4693200000000002</v>
      </c>
    </row>
    <row r="101" spans="1:13">
      <c r="A101" s="267">
        <v>91</v>
      </c>
      <c r="B101" s="276" t="s">
        <v>80</v>
      </c>
      <c r="C101" s="277">
        <v>392.9</v>
      </c>
      <c r="D101" s="278">
        <v>397.18333333333334</v>
      </c>
      <c r="E101" s="278">
        <v>382.7166666666667</v>
      </c>
      <c r="F101" s="278">
        <v>372.53333333333336</v>
      </c>
      <c r="G101" s="278">
        <v>358.06666666666672</v>
      </c>
      <c r="H101" s="278">
        <v>407.36666666666667</v>
      </c>
      <c r="I101" s="278">
        <v>421.83333333333326</v>
      </c>
      <c r="J101" s="278">
        <v>432.01666666666665</v>
      </c>
      <c r="K101" s="276">
        <v>411.65</v>
      </c>
      <c r="L101" s="276">
        <v>387</v>
      </c>
      <c r="M101" s="276">
        <v>17.99352</v>
      </c>
    </row>
    <row r="102" spans="1:13">
      <c r="A102" s="267">
        <v>92</v>
      </c>
      <c r="B102" s="276" t="s">
        <v>340</v>
      </c>
      <c r="C102" s="277">
        <v>3262.45</v>
      </c>
      <c r="D102" s="278">
        <v>3262.75</v>
      </c>
      <c r="E102" s="278">
        <v>3225.5</v>
      </c>
      <c r="F102" s="278">
        <v>3188.55</v>
      </c>
      <c r="G102" s="278">
        <v>3151.3</v>
      </c>
      <c r="H102" s="278">
        <v>3299.7</v>
      </c>
      <c r="I102" s="278">
        <v>3336.95</v>
      </c>
      <c r="J102" s="278">
        <v>3373.8999999999996</v>
      </c>
      <c r="K102" s="276">
        <v>3300</v>
      </c>
      <c r="L102" s="276">
        <v>3225.8</v>
      </c>
      <c r="M102" s="276">
        <v>9.4500000000000001E-2</v>
      </c>
    </row>
    <row r="103" spans="1:13">
      <c r="A103" s="267">
        <v>93</v>
      </c>
      <c r="B103" s="276" t="s">
        <v>81</v>
      </c>
      <c r="C103" s="277">
        <v>621.20000000000005</v>
      </c>
      <c r="D103" s="278">
        <v>622.98333333333335</v>
      </c>
      <c r="E103" s="278">
        <v>613.7166666666667</v>
      </c>
      <c r="F103" s="278">
        <v>606.23333333333335</v>
      </c>
      <c r="G103" s="278">
        <v>596.9666666666667</v>
      </c>
      <c r="H103" s="278">
        <v>630.4666666666667</v>
      </c>
      <c r="I103" s="278">
        <v>639.73333333333335</v>
      </c>
      <c r="J103" s="278">
        <v>647.2166666666667</v>
      </c>
      <c r="K103" s="276">
        <v>632.25</v>
      </c>
      <c r="L103" s="276">
        <v>615.5</v>
      </c>
      <c r="M103" s="276">
        <v>2.0991900000000001</v>
      </c>
    </row>
    <row r="104" spans="1:13">
      <c r="A104" s="267">
        <v>94</v>
      </c>
      <c r="B104" s="276" t="s">
        <v>334</v>
      </c>
      <c r="C104" s="277">
        <v>294.5</v>
      </c>
      <c r="D104" s="278">
        <v>295.33333333333331</v>
      </c>
      <c r="E104" s="278">
        <v>293.16666666666663</v>
      </c>
      <c r="F104" s="278">
        <v>291.83333333333331</v>
      </c>
      <c r="G104" s="278">
        <v>289.66666666666663</v>
      </c>
      <c r="H104" s="278">
        <v>296.66666666666663</v>
      </c>
      <c r="I104" s="278">
        <v>298.83333333333326</v>
      </c>
      <c r="J104" s="278">
        <v>300.16666666666663</v>
      </c>
      <c r="K104" s="276">
        <v>297.5</v>
      </c>
      <c r="L104" s="276">
        <v>294</v>
      </c>
      <c r="M104" s="276">
        <v>2.3204600000000002</v>
      </c>
    </row>
    <row r="105" spans="1:13">
      <c r="A105" s="267">
        <v>95</v>
      </c>
      <c r="B105" s="276" t="s">
        <v>342</v>
      </c>
      <c r="C105" s="277">
        <v>207.65</v>
      </c>
      <c r="D105" s="278">
        <v>208.6</v>
      </c>
      <c r="E105" s="278">
        <v>203.2</v>
      </c>
      <c r="F105" s="278">
        <v>198.75</v>
      </c>
      <c r="G105" s="278">
        <v>193.35</v>
      </c>
      <c r="H105" s="278">
        <v>213.04999999999998</v>
      </c>
      <c r="I105" s="278">
        <v>218.45000000000002</v>
      </c>
      <c r="J105" s="278">
        <v>222.89999999999998</v>
      </c>
      <c r="K105" s="276">
        <v>214</v>
      </c>
      <c r="L105" s="276">
        <v>204.15</v>
      </c>
      <c r="M105" s="276">
        <v>20.975149999999999</v>
      </c>
    </row>
    <row r="106" spans="1:13">
      <c r="A106" s="267">
        <v>96</v>
      </c>
      <c r="B106" s="276" t="s">
        <v>343</v>
      </c>
      <c r="C106" s="277">
        <v>98.55</v>
      </c>
      <c r="D106" s="278">
        <v>96.566666666666677</v>
      </c>
      <c r="E106" s="278">
        <v>93.633333333333354</v>
      </c>
      <c r="F106" s="278">
        <v>88.716666666666683</v>
      </c>
      <c r="G106" s="278">
        <v>85.78333333333336</v>
      </c>
      <c r="H106" s="278">
        <v>101.48333333333335</v>
      </c>
      <c r="I106" s="278">
        <v>104.41666666666666</v>
      </c>
      <c r="J106" s="278">
        <v>109.33333333333334</v>
      </c>
      <c r="K106" s="276">
        <v>99.5</v>
      </c>
      <c r="L106" s="276">
        <v>91.65</v>
      </c>
      <c r="M106" s="276">
        <v>57.929969999999997</v>
      </c>
    </row>
    <row r="107" spans="1:13">
      <c r="A107" s="267">
        <v>97</v>
      </c>
      <c r="B107" s="276" t="s">
        <v>82</v>
      </c>
      <c r="C107" s="277">
        <v>373.05</v>
      </c>
      <c r="D107" s="278">
        <v>371.08333333333331</v>
      </c>
      <c r="E107" s="278">
        <v>364.16666666666663</v>
      </c>
      <c r="F107" s="278">
        <v>355.2833333333333</v>
      </c>
      <c r="G107" s="278">
        <v>348.36666666666662</v>
      </c>
      <c r="H107" s="278">
        <v>379.96666666666664</v>
      </c>
      <c r="I107" s="278">
        <v>386.88333333333327</v>
      </c>
      <c r="J107" s="278">
        <v>395.76666666666665</v>
      </c>
      <c r="K107" s="276">
        <v>378</v>
      </c>
      <c r="L107" s="276">
        <v>362.2</v>
      </c>
      <c r="M107" s="276">
        <v>61.120089999999998</v>
      </c>
    </row>
    <row r="108" spans="1:13">
      <c r="A108" s="267">
        <v>98</v>
      </c>
      <c r="B108" s="284" t="s">
        <v>344</v>
      </c>
      <c r="C108" s="277">
        <v>534.95000000000005</v>
      </c>
      <c r="D108" s="278">
        <v>540.83333333333337</v>
      </c>
      <c r="E108" s="278">
        <v>517.2166666666667</v>
      </c>
      <c r="F108" s="278">
        <v>499.48333333333335</v>
      </c>
      <c r="G108" s="278">
        <v>475.86666666666667</v>
      </c>
      <c r="H108" s="278">
        <v>558.56666666666672</v>
      </c>
      <c r="I108" s="278">
        <v>582.18333333333328</v>
      </c>
      <c r="J108" s="278">
        <v>599.91666666666674</v>
      </c>
      <c r="K108" s="276">
        <v>564.45000000000005</v>
      </c>
      <c r="L108" s="276">
        <v>523.1</v>
      </c>
      <c r="M108" s="276">
        <v>4.3630100000000001</v>
      </c>
    </row>
    <row r="109" spans="1:13">
      <c r="A109" s="267">
        <v>99</v>
      </c>
      <c r="B109" s="276" t="s">
        <v>83</v>
      </c>
      <c r="C109" s="277">
        <v>766</v>
      </c>
      <c r="D109" s="278">
        <v>767.75</v>
      </c>
      <c r="E109" s="278">
        <v>756.05</v>
      </c>
      <c r="F109" s="278">
        <v>746.09999999999991</v>
      </c>
      <c r="G109" s="278">
        <v>734.39999999999986</v>
      </c>
      <c r="H109" s="278">
        <v>777.7</v>
      </c>
      <c r="I109" s="278">
        <v>789.40000000000009</v>
      </c>
      <c r="J109" s="278">
        <v>799.35000000000014</v>
      </c>
      <c r="K109" s="276">
        <v>779.45</v>
      </c>
      <c r="L109" s="276">
        <v>757.8</v>
      </c>
      <c r="M109" s="276">
        <v>41.664239999999999</v>
      </c>
    </row>
    <row r="110" spans="1:13">
      <c r="A110" s="267">
        <v>100</v>
      </c>
      <c r="B110" s="276" t="s">
        <v>84</v>
      </c>
      <c r="C110" s="277">
        <v>134.25</v>
      </c>
      <c r="D110" s="278">
        <v>134.98333333333332</v>
      </c>
      <c r="E110" s="278">
        <v>132.26666666666665</v>
      </c>
      <c r="F110" s="278">
        <v>130.28333333333333</v>
      </c>
      <c r="G110" s="278">
        <v>127.56666666666666</v>
      </c>
      <c r="H110" s="278">
        <v>136.96666666666664</v>
      </c>
      <c r="I110" s="278">
        <v>139.68333333333328</v>
      </c>
      <c r="J110" s="278">
        <v>141.66666666666663</v>
      </c>
      <c r="K110" s="276">
        <v>137.69999999999999</v>
      </c>
      <c r="L110" s="276">
        <v>133</v>
      </c>
      <c r="M110" s="276">
        <v>214.79953</v>
      </c>
    </row>
    <row r="111" spans="1:13">
      <c r="A111" s="267">
        <v>101</v>
      </c>
      <c r="B111" s="276" t="s">
        <v>345</v>
      </c>
      <c r="C111" s="277">
        <v>359.8</v>
      </c>
      <c r="D111" s="278">
        <v>363.89999999999992</v>
      </c>
      <c r="E111" s="278">
        <v>355.04999999999984</v>
      </c>
      <c r="F111" s="278">
        <v>350.2999999999999</v>
      </c>
      <c r="G111" s="278">
        <v>341.44999999999982</v>
      </c>
      <c r="H111" s="278">
        <v>368.64999999999986</v>
      </c>
      <c r="I111" s="278">
        <v>377.49999999999989</v>
      </c>
      <c r="J111" s="278">
        <v>382.24999999999989</v>
      </c>
      <c r="K111" s="276">
        <v>372.75</v>
      </c>
      <c r="L111" s="276">
        <v>359.15</v>
      </c>
      <c r="M111" s="276">
        <v>5.0568200000000001</v>
      </c>
    </row>
    <row r="112" spans="1:13">
      <c r="A112" s="267">
        <v>102</v>
      </c>
      <c r="B112" s="276" t="s">
        <v>3634</v>
      </c>
      <c r="C112" s="277">
        <v>2477.4499999999998</v>
      </c>
      <c r="D112" s="278">
        <v>2460.4833333333331</v>
      </c>
      <c r="E112" s="278">
        <v>2427.9666666666662</v>
      </c>
      <c r="F112" s="278">
        <v>2378.4833333333331</v>
      </c>
      <c r="G112" s="278">
        <v>2345.9666666666662</v>
      </c>
      <c r="H112" s="278">
        <v>2509.9666666666662</v>
      </c>
      <c r="I112" s="278">
        <v>2542.4833333333336</v>
      </c>
      <c r="J112" s="278">
        <v>2591.9666666666662</v>
      </c>
      <c r="K112" s="276">
        <v>2493</v>
      </c>
      <c r="L112" s="276">
        <v>2411</v>
      </c>
      <c r="M112" s="276">
        <v>3.94651</v>
      </c>
    </row>
    <row r="113" spans="1:13">
      <c r="A113" s="267">
        <v>103</v>
      </c>
      <c r="B113" s="276" t="s">
        <v>85</v>
      </c>
      <c r="C113" s="277">
        <v>1564.65</v>
      </c>
      <c r="D113" s="278">
        <v>1554.8166666666666</v>
      </c>
      <c r="E113" s="278">
        <v>1540.3833333333332</v>
      </c>
      <c r="F113" s="278">
        <v>1516.1166666666666</v>
      </c>
      <c r="G113" s="278">
        <v>1501.6833333333332</v>
      </c>
      <c r="H113" s="278">
        <v>1579.0833333333333</v>
      </c>
      <c r="I113" s="278">
        <v>1593.5166666666667</v>
      </c>
      <c r="J113" s="278">
        <v>1617.7833333333333</v>
      </c>
      <c r="K113" s="276">
        <v>1569.25</v>
      </c>
      <c r="L113" s="276">
        <v>1530.55</v>
      </c>
      <c r="M113" s="276">
        <v>4.6200200000000002</v>
      </c>
    </row>
    <row r="114" spans="1:13">
      <c r="A114" s="267">
        <v>104</v>
      </c>
      <c r="B114" s="276" t="s">
        <v>86</v>
      </c>
      <c r="C114" s="277">
        <v>404.55</v>
      </c>
      <c r="D114" s="278">
        <v>407.06666666666666</v>
      </c>
      <c r="E114" s="278">
        <v>400.18333333333334</v>
      </c>
      <c r="F114" s="278">
        <v>395.81666666666666</v>
      </c>
      <c r="G114" s="278">
        <v>388.93333333333334</v>
      </c>
      <c r="H114" s="278">
        <v>411.43333333333334</v>
      </c>
      <c r="I114" s="278">
        <v>418.31666666666666</v>
      </c>
      <c r="J114" s="278">
        <v>422.68333333333334</v>
      </c>
      <c r="K114" s="276">
        <v>413.95</v>
      </c>
      <c r="L114" s="276">
        <v>402.7</v>
      </c>
      <c r="M114" s="276">
        <v>33.990290000000002</v>
      </c>
    </row>
    <row r="115" spans="1:13">
      <c r="A115" s="267">
        <v>105</v>
      </c>
      <c r="B115" s="276" t="s">
        <v>236</v>
      </c>
      <c r="C115" s="277">
        <v>784.55</v>
      </c>
      <c r="D115" s="278">
        <v>787.69999999999993</v>
      </c>
      <c r="E115" s="278">
        <v>776.89999999999986</v>
      </c>
      <c r="F115" s="278">
        <v>769.24999999999989</v>
      </c>
      <c r="G115" s="278">
        <v>758.44999999999982</v>
      </c>
      <c r="H115" s="278">
        <v>795.34999999999991</v>
      </c>
      <c r="I115" s="278">
        <v>806.14999999999986</v>
      </c>
      <c r="J115" s="278">
        <v>813.8</v>
      </c>
      <c r="K115" s="276">
        <v>798.5</v>
      </c>
      <c r="L115" s="276">
        <v>780.05</v>
      </c>
      <c r="M115" s="276">
        <v>3.2086199999999998</v>
      </c>
    </row>
    <row r="116" spans="1:13">
      <c r="A116" s="267">
        <v>106</v>
      </c>
      <c r="B116" s="276" t="s">
        <v>346</v>
      </c>
      <c r="C116" s="277">
        <v>775.35</v>
      </c>
      <c r="D116" s="278">
        <v>781.85</v>
      </c>
      <c r="E116" s="278">
        <v>761.5</v>
      </c>
      <c r="F116" s="278">
        <v>747.65</v>
      </c>
      <c r="G116" s="278">
        <v>727.3</v>
      </c>
      <c r="H116" s="278">
        <v>795.7</v>
      </c>
      <c r="I116" s="278">
        <v>816.05000000000018</v>
      </c>
      <c r="J116" s="278">
        <v>829.90000000000009</v>
      </c>
      <c r="K116" s="276">
        <v>802.2</v>
      </c>
      <c r="L116" s="276">
        <v>768</v>
      </c>
      <c r="M116" s="276">
        <v>0.67303999999999997</v>
      </c>
    </row>
    <row r="117" spans="1:13">
      <c r="A117" s="267">
        <v>107</v>
      </c>
      <c r="B117" s="276" t="s">
        <v>331</v>
      </c>
      <c r="C117" s="277">
        <v>1982.25</v>
      </c>
      <c r="D117" s="278">
        <v>1983.1000000000001</v>
      </c>
      <c r="E117" s="278">
        <v>1966.2000000000003</v>
      </c>
      <c r="F117" s="278">
        <v>1950.15</v>
      </c>
      <c r="G117" s="278">
        <v>1933.2500000000002</v>
      </c>
      <c r="H117" s="278">
        <v>1999.1500000000003</v>
      </c>
      <c r="I117" s="278">
        <v>2016.0500000000004</v>
      </c>
      <c r="J117" s="278">
        <v>2032.1000000000004</v>
      </c>
      <c r="K117" s="276">
        <v>2000</v>
      </c>
      <c r="L117" s="276">
        <v>1967.05</v>
      </c>
      <c r="M117" s="276">
        <v>0.31015999999999999</v>
      </c>
    </row>
    <row r="118" spans="1:13">
      <c r="A118" s="267">
        <v>108</v>
      </c>
      <c r="B118" s="276" t="s">
        <v>237</v>
      </c>
      <c r="C118" s="277">
        <v>330.5</v>
      </c>
      <c r="D118" s="278">
        <v>330.46666666666664</v>
      </c>
      <c r="E118" s="278">
        <v>326.0333333333333</v>
      </c>
      <c r="F118" s="278">
        <v>321.56666666666666</v>
      </c>
      <c r="G118" s="278">
        <v>317.13333333333333</v>
      </c>
      <c r="H118" s="278">
        <v>334.93333333333328</v>
      </c>
      <c r="I118" s="278">
        <v>339.36666666666656</v>
      </c>
      <c r="J118" s="278">
        <v>343.83333333333326</v>
      </c>
      <c r="K118" s="276">
        <v>334.9</v>
      </c>
      <c r="L118" s="276">
        <v>326</v>
      </c>
      <c r="M118" s="276">
        <v>14.4709</v>
      </c>
    </row>
    <row r="119" spans="1:13">
      <c r="A119" s="267">
        <v>109</v>
      </c>
      <c r="B119" s="276" t="s">
        <v>2995</v>
      </c>
      <c r="C119" s="277">
        <v>224.7</v>
      </c>
      <c r="D119" s="278">
        <v>224.36666666666667</v>
      </c>
      <c r="E119" s="278">
        <v>221.83333333333334</v>
      </c>
      <c r="F119" s="278">
        <v>218.96666666666667</v>
      </c>
      <c r="G119" s="278">
        <v>216.43333333333334</v>
      </c>
      <c r="H119" s="278">
        <v>227.23333333333335</v>
      </c>
      <c r="I119" s="278">
        <v>229.76666666666665</v>
      </c>
      <c r="J119" s="278">
        <v>232.63333333333335</v>
      </c>
      <c r="K119" s="276">
        <v>226.9</v>
      </c>
      <c r="L119" s="276">
        <v>221.5</v>
      </c>
      <c r="M119" s="276">
        <v>2.8389799999999998</v>
      </c>
    </row>
    <row r="120" spans="1:13">
      <c r="A120" s="267">
        <v>110</v>
      </c>
      <c r="B120" s="276" t="s">
        <v>235</v>
      </c>
      <c r="C120" s="277">
        <v>173.75</v>
      </c>
      <c r="D120" s="278">
        <v>175.45000000000002</v>
      </c>
      <c r="E120" s="278">
        <v>171.15000000000003</v>
      </c>
      <c r="F120" s="278">
        <v>168.55</v>
      </c>
      <c r="G120" s="278">
        <v>164.25000000000003</v>
      </c>
      <c r="H120" s="278">
        <v>178.05000000000004</v>
      </c>
      <c r="I120" s="278">
        <v>182.35000000000005</v>
      </c>
      <c r="J120" s="278">
        <v>184.95000000000005</v>
      </c>
      <c r="K120" s="276">
        <v>179.75</v>
      </c>
      <c r="L120" s="276">
        <v>172.85</v>
      </c>
      <c r="M120" s="276">
        <v>16.595179999999999</v>
      </c>
    </row>
    <row r="121" spans="1:13">
      <c r="A121" s="267">
        <v>111</v>
      </c>
      <c r="B121" s="276" t="s">
        <v>87</v>
      </c>
      <c r="C121" s="277">
        <v>559.95000000000005</v>
      </c>
      <c r="D121" s="278">
        <v>562.85</v>
      </c>
      <c r="E121" s="278">
        <v>549.70000000000005</v>
      </c>
      <c r="F121" s="278">
        <v>539.45000000000005</v>
      </c>
      <c r="G121" s="278">
        <v>526.30000000000007</v>
      </c>
      <c r="H121" s="278">
        <v>573.1</v>
      </c>
      <c r="I121" s="278">
        <v>586.24999999999989</v>
      </c>
      <c r="J121" s="278">
        <v>596.5</v>
      </c>
      <c r="K121" s="276">
        <v>576</v>
      </c>
      <c r="L121" s="276">
        <v>552.6</v>
      </c>
      <c r="M121" s="276">
        <v>8.8186199999999992</v>
      </c>
    </row>
    <row r="122" spans="1:13">
      <c r="A122" s="267">
        <v>112</v>
      </c>
      <c r="B122" s="276" t="s">
        <v>347</v>
      </c>
      <c r="C122" s="277">
        <v>474.3</v>
      </c>
      <c r="D122" s="278">
        <v>475.8</v>
      </c>
      <c r="E122" s="278">
        <v>469.6</v>
      </c>
      <c r="F122" s="278">
        <v>464.90000000000003</v>
      </c>
      <c r="G122" s="278">
        <v>458.70000000000005</v>
      </c>
      <c r="H122" s="278">
        <v>480.5</v>
      </c>
      <c r="I122" s="278">
        <v>486.69999999999993</v>
      </c>
      <c r="J122" s="278">
        <v>491.4</v>
      </c>
      <c r="K122" s="276">
        <v>482</v>
      </c>
      <c r="L122" s="276">
        <v>471.1</v>
      </c>
      <c r="M122" s="276">
        <v>2.5051199999999998</v>
      </c>
    </row>
    <row r="123" spans="1:13">
      <c r="A123" s="267">
        <v>113</v>
      </c>
      <c r="B123" s="276" t="s">
        <v>88</v>
      </c>
      <c r="C123" s="277">
        <v>502.6</v>
      </c>
      <c r="D123" s="278">
        <v>502.81666666666666</v>
      </c>
      <c r="E123" s="278">
        <v>498.83333333333331</v>
      </c>
      <c r="F123" s="278">
        <v>495.06666666666666</v>
      </c>
      <c r="G123" s="278">
        <v>491.08333333333331</v>
      </c>
      <c r="H123" s="278">
        <v>506.58333333333331</v>
      </c>
      <c r="I123" s="278">
        <v>510.56666666666666</v>
      </c>
      <c r="J123" s="278">
        <v>514.33333333333326</v>
      </c>
      <c r="K123" s="276">
        <v>506.8</v>
      </c>
      <c r="L123" s="276">
        <v>499.05</v>
      </c>
      <c r="M123" s="276">
        <v>40.20487</v>
      </c>
    </row>
    <row r="124" spans="1:13">
      <c r="A124" s="267">
        <v>114</v>
      </c>
      <c r="B124" s="276" t="s">
        <v>238</v>
      </c>
      <c r="C124" s="277">
        <v>1087.0999999999999</v>
      </c>
      <c r="D124" s="278">
        <v>1102.1166666666668</v>
      </c>
      <c r="E124" s="278">
        <v>1065.2833333333335</v>
      </c>
      <c r="F124" s="278">
        <v>1043.4666666666667</v>
      </c>
      <c r="G124" s="278">
        <v>1006.6333333333334</v>
      </c>
      <c r="H124" s="278">
        <v>1123.9333333333336</v>
      </c>
      <c r="I124" s="278">
        <v>1160.7666666666667</v>
      </c>
      <c r="J124" s="278">
        <v>1182.5833333333337</v>
      </c>
      <c r="K124" s="276">
        <v>1138.95</v>
      </c>
      <c r="L124" s="276">
        <v>1080.3</v>
      </c>
      <c r="M124" s="276">
        <v>1.4019200000000001</v>
      </c>
    </row>
    <row r="125" spans="1:13">
      <c r="A125" s="267">
        <v>115</v>
      </c>
      <c r="B125" s="276" t="s">
        <v>348</v>
      </c>
      <c r="C125" s="277">
        <v>88.25</v>
      </c>
      <c r="D125" s="278">
        <v>89.033333333333346</v>
      </c>
      <c r="E125" s="278">
        <v>86.366666666666688</v>
      </c>
      <c r="F125" s="278">
        <v>84.483333333333348</v>
      </c>
      <c r="G125" s="278">
        <v>81.816666666666691</v>
      </c>
      <c r="H125" s="278">
        <v>90.916666666666686</v>
      </c>
      <c r="I125" s="278">
        <v>93.583333333333343</v>
      </c>
      <c r="J125" s="278">
        <v>95.466666666666683</v>
      </c>
      <c r="K125" s="276">
        <v>91.7</v>
      </c>
      <c r="L125" s="276">
        <v>87.15</v>
      </c>
      <c r="M125" s="276">
        <v>3.4100299999999999</v>
      </c>
    </row>
    <row r="126" spans="1:13">
      <c r="A126" s="267">
        <v>116</v>
      </c>
      <c r="B126" s="276" t="s">
        <v>355</v>
      </c>
      <c r="C126" s="277">
        <v>408.9</v>
      </c>
      <c r="D126" s="278">
        <v>408.68333333333334</v>
      </c>
      <c r="E126" s="278">
        <v>400.2166666666667</v>
      </c>
      <c r="F126" s="278">
        <v>391.53333333333336</v>
      </c>
      <c r="G126" s="278">
        <v>383.06666666666672</v>
      </c>
      <c r="H126" s="278">
        <v>417.36666666666667</v>
      </c>
      <c r="I126" s="278">
        <v>425.83333333333326</v>
      </c>
      <c r="J126" s="278">
        <v>434.51666666666665</v>
      </c>
      <c r="K126" s="276">
        <v>417.15</v>
      </c>
      <c r="L126" s="276">
        <v>400</v>
      </c>
      <c r="M126" s="276">
        <v>4.2657699999999998</v>
      </c>
    </row>
    <row r="127" spans="1:13">
      <c r="A127" s="267">
        <v>117</v>
      </c>
      <c r="B127" s="276" t="s">
        <v>356</v>
      </c>
      <c r="C127" s="277">
        <v>162.55000000000001</v>
      </c>
      <c r="D127" s="278">
        <v>162.68333333333337</v>
      </c>
      <c r="E127" s="278">
        <v>155.46666666666673</v>
      </c>
      <c r="F127" s="278">
        <v>148.38333333333335</v>
      </c>
      <c r="G127" s="278">
        <v>141.16666666666671</v>
      </c>
      <c r="H127" s="278">
        <v>169.76666666666674</v>
      </c>
      <c r="I127" s="278">
        <v>176.98333333333338</v>
      </c>
      <c r="J127" s="278">
        <v>184.06666666666675</v>
      </c>
      <c r="K127" s="276">
        <v>169.9</v>
      </c>
      <c r="L127" s="276">
        <v>155.6</v>
      </c>
      <c r="M127" s="276">
        <v>11.746919999999999</v>
      </c>
    </row>
    <row r="128" spans="1:13">
      <c r="A128" s="267">
        <v>118</v>
      </c>
      <c r="B128" s="276" t="s">
        <v>349</v>
      </c>
      <c r="C128" s="277">
        <v>114.45</v>
      </c>
      <c r="D128" s="278">
        <v>114.08333333333333</v>
      </c>
      <c r="E128" s="278">
        <v>112.16666666666666</v>
      </c>
      <c r="F128" s="278">
        <v>109.88333333333333</v>
      </c>
      <c r="G128" s="278">
        <v>107.96666666666665</v>
      </c>
      <c r="H128" s="278">
        <v>116.36666666666666</v>
      </c>
      <c r="I128" s="278">
        <v>118.28333333333332</v>
      </c>
      <c r="J128" s="278">
        <v>120.56666666666666</v>
      </c>
      <c r="K128" s="276">
        <v>116</v>
      </c>
      <c r="L128" s="276">
        <v>111.8</v>
      </c>
      <c r="M128" s="276">
        <v>23.884910000000001</v>
      </c>
    </row>
    <row r="129" spans="1:13">
      <c r="A129" s="267">
        <v>119</v>
      </c>
      <c r="B129" s="276" t="s">
        <v>350</v>
      </c>
      <c r="C129" s="277">
        <v>381.45</v>
      </c>
      <c r="D129" s="278">
        <v>384.25</v>
      </c>
      <c r="E129" s="278">
        <v>373.2</v>
      </c>
      <c r="F129" s="278">
        <v>364.95</v>
      </c>
      <c r="G129" s="278">
        <v>353.9</v>
      </c>
      <c r="H129" s="278">
        <v>392.5</v>
      </c>
      <c r="I129" s="278">
        <v>403.54999999999995</v>
      </c>
      <c r="J129" s="278">
        <v>411.8</v>
      </c>
      <c r="K129" s="276">
        <v>395.3</v>
      </c>
      <c r="L129" s="276">
        <v>376</v>
      </c>
      <c r="M129" s="276">
        <v>1.51854</v>
      </c>
    </row>
    <row r="130" spans="1:13">
      <c r="A130" s="267">
        <v>120</v>
      </c>
      <c r="B130" s="276" t="s">
        <v>351</v>
      </c>
      <c r="C130" s="277">
        <v>832.25</v>
      </c>
      <c r="D130" s="278">
        <v>828.75</v>
      </c>
      <c r="E130" s="278">
        <v>789.5</v>
      </c>
      <c r="F130" s="278">
        <v>746.75</v>
      </c>
      <c r="G130" s="278">
        <v>707.5</v>
      </c>
      <c r="H130" s="278">
        <v>871.5</v>
      </c>
      <c r="I130" s="278">
        <v>910.75</v>
      </c>
      <c r="J130" s="278">
        <v>953.5</v>
      </c>
      <c r="K130" s="276">
        <v>868</v>
      </c>
      <c r="L130" s="276">
        <v>786</v>
      </c>
      <c r="M130" s="276">
        <v>9.9461099999999991</v>
      </c>
    </row>
    <row r="131" spans="1:13">
      <c r="A131" s="267">
        <v>121</v>
      </c>
      <c r="B131" s="276" t="s">
        <v>352</v>
      </c>
      <c r="C131" s="277">
        <v>154.69999999999999</v>
      </c>
      <c r="D131" s="278">
        <v>153.51666666666665</v>
      </c>
      <c r="E131" s="278">
        <v>148.43333333333331</v>
      </c>
      <c r="F131" s="278">
        <v>142.16666666666666</v>
      </c>
      <c r="G131" s="278">
        <v>137.08333333333331</v>
      </c>
      <c r="H131" s="278">
        <v>159.7833333333333</v>
      </c>
      <c r="I131" s="278">
        <v>164.86666666666667</v>
      </c>
      <c r="J131" s="278">
        <v>171.1333333333333</v>
      </c>
      <c r="K131" s="276">
        <v>158.6</v>
      </c>
      <c r="L131" s="276">
        <v>147.25</v>
      </c>
      <c r="M131" s="276">
        <v>37.225769999999997</v>
      </c>
    </row>
    <row r="132" spans="1:13">
      <c r="A132" s="267">
        <v>122</v>
      </c>
      <c r="B132" s="276" t="s">
        <v>1220</v>
      </c>
      <c r="C132" s="277">
        <v>751</v>
      </c>
      <c r="D132" s="278">
        <v>754.2166666666667</v>
      </c>
      <c r="E132" s="278">
        <v>738.43333333333339</v>
      </c>
      <c r="F132" s="278">
        <v>725.86666666666667</v>
      </c>
      <c r="G132" s="278">
        <v>710.08333333333337</v>
      </c>
      <c r="H132" s="278">
        <v>766.78333333333342</v>
      </c>
      <c r="I132" s="278">
        <v>782.56666666666672</v>
      </c>
      <c r="J132" s="278">
        <v>795.13333333333344</v>
      </c>
      <c r="K132" s="276">
        <v>770</v>
      </c>
      <c r="L132" s="276">
        <v>741.65</v>
      </c>
      <c r="M132" s="276">
        <v>0.51490000000000002</v>
      </c>
    </row>
    <row r="133" spans="1:13">
      <c r="A133" s="267">
        <v>123</v>
      </c>
      <c r="B133" s="276" t="s">
        <v>90</v>
      </c>
      <c r="C133" s="277">
        <v>11.2</v>
      </c>
      <c r="D133" s="278">
        <v>11.333333333333334</v>
      </c>
      <c r="E133" s="278">
        <v>10.666666666666668</v>
      </c>
      <c r="F133" s="278">
        <v>10.133333333333335</v>
      </c>
      <c r="G133" s="278">
        <v>9.4666666666666686</v>
      </c>
      <c r="H133" s="278">
        <v>11.866666666666667</v>
      </c>
      <c r="I133" s="278">
        <v>12.533333333333335</v>
      </c>
      <c r="J133" s="278">
        <v>13.066666666666666</v>
      </c>
      <c r="K133" s="276">
        <v>12</v>
      </c>
      <c r="L133" s="276">
        <v>10.8</v>
      </c>
      <c r="M133" s="276">
        <v>153.52036000000001</v>
      </c>
    </row>
    <row r="134" spans="1:13">
      <c r="A134" s="267">
        <v>124</v>
      </c>
      <c r="B134" s="276" t="s">
        <v>91</v>
      </c>
      <c r="C134" s="277">
        <v>3690</v>
      </c>
      <c r="D134" s="278">
        <v>3705.2000000000003</v>
      </c>
      <c r="E134" s="278">
        <v>3661.4000000000005</v>
      </c>
      <c r="F134" s="278">
        <v>3632.8</v>
      </c>
      <c r="G134" s="278">
        <v>3589.0000000000005</v>
      </c>
      <c r="H134" s="278">
        <v>3733.8000000000006</v>
      </c>
      <c r="I134" s="278">
        <v>3777.6000000000008</v>
      </c>
      <c r="J134" s="278">
        <v>3806.2000000000007</v>
      </c>
      <c r="K134" s="276">
        <v>3749</v>
      </c>
      <c r="L134" s="276">
        <v>3676.6</v>
      </c>
      <c r="M134" s="276">
        <v>7.5003799999999998</v>
      </c>
    </row>
    <row r="135" spans="1:13">
      <c r="A135" s="267">
        <v>125</v>
      </c>
      <c r="B135" s="276" t="s">
        <v>357</v>
      </c>
      <c r="C135" s="277">
        <v>11814.3</v>
      </c>
      <c r="D135" s="278">
        <v>11846.4</v>
      </c>
      <c r="E135" s="278">
        <v>11727.9</v>
      </c>
      <c r="F135" s="278">
        <v>11641.5</v>
      </c>
      <c r="G135" s="278">
        <v>11523</v>
      </c>
      <c r="H135" s="278">
        <v>11932.8</v>
      </c>
      <c r="I135" s="278">
        <v>12051.3</v>
      </c>
      <c r="J135" s="278">
        <v>12137.699999999999</v>
      </c>
      <c r="K135" s="276">
        <v>11964.9</v>
      </c>
      <c r="L135" s="276">
        <v>11760</v>
      </c>
      <c r="M135" s="276">
        <v>0.89144000000000001</v>
      </c>
    </row>
    <row r="136" spans="1:13">
      <c r="A136" s="267">
        <v>126</v>
      </c>
      <c r="B136" s="276" t="s">
        <v>93</v>
      </c>
      <c r="C136" s="277">
        <v>206.5</v>
      </c>
      <c r="D136" s="278">
        <v>207.36666666666667</v>
      </c>
      <c r="E136" s="278">
        <v>203.38333333333335</v>
      </c>
      <c r="F136" s="278">
        <v>200.26666666666668</v>
      </c>
      <c r="G136" s="278">
        <v>196.28333333333336</v>
      </c>
      <c r="H136" s="278">
        <v>210.48333333333335</v>
      </c>
      <c r="I136" s="278">
        <v>214.4666666666667</v>
      </c>
      <c r="J136" s="278">
        <v>217.58333333333334</v>
      </c>
      <c r="K136" s="276">
        <v>211.35</v>
      </c>
      <c r="L136" s="276">
        <v>204.25</v>
      </c>
      <c r="M136" s="276">
        <v>105.44417</v>
      </c>
    </row>
    <row r="137" spans="1:13">
      <c r="A137" s="267">
        <v>127</v>
      </c>
      <c r="B137" s="276" t="s">
        <v>231</v>
      </c>
      <c r="C137" s="277">
        <v>2652.1</v>
      </c>
      <c r="D137" s="278">
        <v>2620.3666666666668</v>
      </c>
      <c r="E137" s="278">
        <v>2551.7333333333336</v>
      </c>
      <c r="F137" s="278">
        <v>2451.3666666666668</v>
      </c>
      <c r="G137" s="278">
        <v>2382.7333333333336</v>
      </c>
      <c r="H137" s="278">
        <v>2720.7333333333336</v>
      </c>
      <c r="I137" s="278">
        <v>2789.3666666666668</v>
      </c>
      <c r="J137" s="278">
        <v>2889.7333333333336</v>
      </c>
      <c r="K137" s="276">
        <v>2689</v>
      </c>
      <c r="L137" s="276">
        <v>2520</v>
      </c>
      <c r="M137" s="276">
        <v>21.068930000000002</v>
      </c>
    </row>
    <row r="138" spans="1:13">
      <c r="A138" s="267">
        <v>128</v>
      </c>
      <c r="B138" s="276" t="s">
        <v>94</v>
      </c>
      <c r="C138" s="277">
        <v>5015.2</v>
      </c>
      <c r="D138" s="278">
        <v>5017.0333333333338</v>
      </c>
      <c r="E138" s="278">
        <v>4954.0666666666675</v>
      </c>
      <c r="F138" s="278">
        <v>4892.9333333333334</v>
      </c>
      <c r="G138" s="278">
        <v>4829.9666666666672</v>
      </c>
      <c r="H138" s="278">
        <v>5078.1666666666679</v>
      </c>
      <c r="I138" s="278">
        <v>5141.1333333333332</v>
      </c>
      <c r="J138" s="278">
        <v>5202.2666666666682</v>
      </c>
      <c r="K138" s="276">
        <v>5080</v>
      </c>
      <c r="L138" s="276">
        <v>4955.8999999999996</v>
      </c>
      <c r="M138" s="276">
        <v>13.277010000000001</v>
      </c>
    </row>
    <row r="139" spans="1:13">
      <c r="A139" s="267">
        <v>129</v>
      </c>
      <c r="B139" s="276" t="s">
        <v>1263</v>
      </c>
      <c r="C139" s="277">
        <v>774.5</v>
      </c>
      <c r="D139" s="278">
        <v>787.83333333333337</v>
      </c>
      <c r="E139" s="278">
        <v>756.66666666666674</v>
      </c>
      <c r="F139" s="278">
        <v>738.83333333333337</v>
      </c>
      <c r="G139" s="278">
        <v>707.66666666666674</v>
      </c>
      <c r="H139" s="278">
        <v>805.66666666666674</v>
      </c>
      <c r="I139" s="278">
        <v>836.83333333333348</v>
      </c>
      <c r="J139" s="278">
        <v>854.66666666666674</v>
      </c>
      <c r="K139" s="276">
        <v>819</v>
      </c>
      <c r="L139" s="276">
        <v>770</v>
      </c>
      <c r="M139" s="276">
        <v>2.2137500000000001</v>
      </c>
    </row>
    <row r="140" spans="1:13">
      <c r="A140" s="267">
        <v>130</v>
      </c>
      <c r="B140" s="276" t="s">
        <v>239</v>
      </c>
      <c r="C140" s="277">
        <v>78.650000000000006</v>
      </c>
      <c r="D140" s="278">
        <v>79.816666666666663</v>
      </c>
      <c r="E140" s="278">
        <v>76.833333333333329</v>
      </c>
      <c r="F140" s="278">
        <v>75.016666666666666</v>
      </c>
      <c r="G140" s="278">
        <v>72.033333333333331</v>
      </c>
      <c r="H140" s="278">
        <v>81.633333333333326</v>
      </c>
      <c r="I140" s="278">
        <v>84.616666666666674</v>
      </c>
      <c r="J140" s="278">
        <v>86.433333333333323</v>
      </c>
      <c r="K140" s="276">
        <v>82.8</v>
      </c>
      <c r="L140" s="276">
        <v>78</v>
      </c>
      <c r="M140" s="276">
        <v>20.578060000000001</v>
      </c>
    </row>
    <row r="141" spans="1:13">
      <c r="A141" s="267">
        <v>131</v>
      </c>
      <c r="B141" s="276" t="s">
        <v>95</v>
      </c>
      <c r="C141" s="277">
        <v>2548.1999999999998</v>
      </c>
      <c r="D141" s="278">
        <v>2557.5166666666664</v>
      </c>
      <c r="E141" s="278">
        <v>2506.0333333333328</v>
      </c>
      <c r="F141" s="278">
        <v>2463.8666666666663</v>
      </c>
      <c r="G141" s="278">
        <v>2412.3833333333328</v>
      </c>
      <c r="H141" s="278">
        <v>2599.6833333333329</v>
      </c>
      <c r="I141" s="278">
        <v>2651.1666666666665</v>
      </c>
      <c r="J141" s="278">
        <v>2693.333333333333</v>
      </c>
      <c r="K141" s="276">
        <v>2609</v>
      </c>
      <c r="L141" s="276">
        <v>2515.35</v>
      </c>
      <c r="M141" s="276">
        <v>13.03426</v>
      </c>
    </row>
    <row r="142" spans="1:13">
      <c r="A142" s="267">
        <v>132</v>
      </c>
      <c r="B142" s="276" t="s">
        <v>359</v>
      </c>
      <c r="C142" s="277">
        <v>336.75</v>
      </c>
      <c r="D142" s="278">
        <v>338.88333333333333</v>
      </c>
      <c r="E142" s="278">
        <v>331.86666666666667</v>
      </c>
      <c r="F142" s="278">
        <v>326.98333333333335</v>
      </c>
      <c r="G142" s="278">
        <v>319.9666666666667</v>
      </c>
      <c r="H142" s="278">
        <v>343.76666666666665</v>
      </c>
      <c r="I142" s="278">
        <v>350.7833333333333</v>
      </c>
      <c r="J142" s="278">
        <v>355.66666666666663</v>
      </c>
      <c r="K142" s="276">
        <v>345.9</v>
      </c>
      <c r="L142" s="276">
        <v>334</v>
      </c>
      <c r="M142" s="276">
        <v>2.1777299999999999</v>
      </c>
    </row>
    <row r="143" spans="1:13">
      <c r="A143" s="267">
        <v>133</v>
      </c>
      <c r="B143" s="276" t="s">
        <v>360</v>
      </c>
      <c r="C143" s="277">
        <v>101.25</v>
      </c>
      <c r="D143" s="278">
        <v>101.68333333333334</v>
      </c>
      <c r="E143" s="278">
        <v>98.366666666666674</v>
      </c>
      <c r="F143" s="278">
        <v>95.483333333333334</v>
      </c>
      <c r="G143" s="278">
        <v>92.166666666666671</v>
      </c>
      <c r="H143" s="278">
        <v>104.56666666666668</v>
      </c>
      <c r="I143" s="278">
        <v>107.88333333333334</v>
      </c>
      <c r="J143" s="278">
        <v>110.76666666666668</v>
      </c>
      <c r="K143" s="276">
        <v>105</v>
      </c>
      <c r="L143" s="276">
        <v>98.8</v>
      </c>
      <c r="M143" s="276">
        <v>16.170339999999999</v>
      </c>
    </row>
    <row r="144" spans="1:13">
      <c r="A144" s="267">
        <v>134</v>
      </c>
      <c r="B144" s="276" t="s">
        <v>361</v>
      </c>
      <c r="C144" s="277">
        <v>135.44999999999999</v>
      </c>
      <c r="D144" s="278">
        <v>135.58333333333334</v>
      </c>
      <c r="E144" s="278">
        <v>134.16666666666669</v>
      </c>
      <c r="F144" s="278">
        <v>132.88333333333335</v>
      </c>
      <c r="G144" s="278">
        <v>131.4666666666667</v>
      </c>
      <c r="H144" s="278">
        <v>136.86666666666667</v>
      </c>
      <c r="I144" s="278">
        <v>138.28333333333336</v>
      </c>
      <c r="J144" s="278">
        <v>139.56666666666666</v>
      </c>
      <c r="K144" s="276">
        <v>137</v>
      </c>
      <c r="L144" s="276">
        <v>134.30000000000001</v>
      </c>
      <c r="M144" s="276">
        <v>0.75995999999999997</v>
      </c>
    </row>
    <row r="145" spans="1:13">
      <c r="A145" s="267">
        <v>135</v>
      </c>
      <c r="B145" s="276" t="s">
        <v>240</v>
      </c>
      <c r="C145" s="277">
        <v>423.6</v>
      </c>
      <c r="D145" s="278">
        <v>427.05</v>
      </c>
      <c r="E145" s="278">
        <v>418.65000000000003</v>
      </c>
      <c r="F145" s="278">
        <v>413.70000000000005</v>
      </c>
      <c r="G145" s="278">
        <v>405.30000000000007</v>
      </c>
      <c r="H145" s="278">
        <v>432</v>
      </c>
      <c r="I145" s="278">
        <v>440.4</v>
      </c>
      <c r="J145" s="278">
        <v>445.34999999999997</v>
      </c>
      <c r="K145" s="276">
        <v>435.45</v>
      </c>
      <c r="L145" s="276">
        <v>422.1</v>
      </c>
      <c r="M145" s="276">
        <v>5.8386399999999998</v>
      </c>
    </row>
    <row r="146" spans="1:13">
      <c r="A146" s="267">
        <v>136</v>
      </c>
      <c r="B146" s="276" t="s">
        <v>241</v>
      </c>
      <c r="C146" s="277">
        <v>1168.0999999999999</v>
      </c>
      <c r="D146" s="278">
        <v>1169.7</v>
      </c>
      <c r="E146" s="278">
        <v>1154.4000000000001</v>
      </c>
      <c r="F146" s="278">
        <v>1140.7</v>
      </c>
      <c r="G146" s="278">
        <v>1125.4000000000001</v>
      </c>
      <c r="H146" s="278">
        <v>1183.4000000000001</v>
      </c>
      <c r="I146" s="278">
        <v>1198.6999999999998</v>
      </c>
      <c r="J146" s="278">
        <v>1212.4000000000001</v>
      </c>
      <c r="K146" s="276">
        <v>1185</v>
      </c>
      <c r="L146" s="276">
        <v>1156</v>
      </c>
      <c r="M146" s="276">
        <v>3.12323</v>
      </c>
    </row>
    <row r="147" spans="1:13">
      <c r="A147" s="267">
        <v>137</v>
      </c>
      <c r="B147" s="276" t="s">
        <v>242</v>
      </c>
      <c r="C147" s="277">
        <v>77.5</v>
      </c>
      <c r="D147" s="278">
        <v>78.066666666666663</v>
      </c>
      <c r="E147" s="278">
        <v>76.23333333333332</v>
      </c>
      <c r="F147" s="278">
        <v>74.966666666666654</v>
      </c>
      <c r="G147" s="278">
        <v>73.133333333333312</v>
      </c>
      <c r="H147" s="278">
        <v>79.333333333333329</v>
      </c>
      <c r="I147" s="278">
        <v>81.166666666666671</v>
      </c>
      <c r="J147" s="278">
        <v>82.433333333333337</v>
      </c>
      <c r="K147" s="276">
        <v>79.900000000000006</v>
      </c>
      <c r="L147" s="276">
        <v>76.8</v>
      </c>
      <c r="M147" s="276">
        <v>68.185320000000004</v>
      </c>
    </row>
    <row r="148" spans="1:13">
      <c r="A148" s="267">
        <v>138</v>
      </c>
      <c r="B148" s="276" t="s">
        <v>96</v>
      </c>
      <c r="C148" s="277">
        <v>72.05</v>
      </c>
      <c r="D148" s="278">
        <v>71.716666666666669</v>
      </c>
      <c r="E148" s="278">
        <v>70.233333333333334</v>
      </c>
      <c r="F148" s="278">
        <v>68.416666666666671</v>
      </c>
      <c r="G148" s="278">
        <v>66.933333333333337</v>
      </c>
      <c r="H148" s="278">
        <v>73.533333333333331</v>
      </c>
      <c r="I148" s="278">
        <v>75.01666666666668</v>
      </c>
      <c r="J148" s="278">
        <v>76.833333333333329</v>
      </c>
      <c r="K148" s="276">
        <v>73.2</v>
      </c>
      <c r="L148" s="276">
        <v>69.900000000000006</v>
      </c>
      <c r="M148" s="276">
        <v>67.298320000000004</v>
      </c>
    </row>
    <row r="149" spans="1:13">
      <c r="A149" s="267">
        <v>139</v>
      </c>
      <c r="B149" s="276" t="s">
        <v>362</v>
      </c>
      <c r="C149" s="277">
        <v>537.54999999999995</v>
      </c>
      <c r="D149" s="278">
        <v>537.51666666666665</v>
      </c>
      <c r="E149" s="278">
        <v>525.0333333333333</v>
      </c>
      <c r="F149" s="278">
        <v>512.51666666666665</v>
      </c>
      <c r="G149" s="278">
        <v>500.0333333333333</v>
      </c>
      <c r="H149" s="278">
        <v>550.0333333333333</v>
      </c>
      <c r="I149" s="278">
        <v>562.51666666666665</v>
      </c>
      <c r="J149" s="278">
        <v>575.0333333333333</v>
      </c>
      <c r="K149" s="276">
        <v>550</v>
      </c>
      <c r="L149" s="276">
        <v>525</v>
      </c>
      <c r="M149" s="276">
        <v>5.5147500000000003</v>
      </c>
    </row>
    <row r="150" spans="1:13">
      <c r="A150" s="267">
        <v>140</v>
      </c>
      <c r="B150" s="276" t="s">
        <v>1297</v>
      </c>
      <c r="C150" s="277">
        <v>1471.8</v>
      </c>
      <c r="D150" s="278">
        <v>1477.8333333333333</v>
      </c>
      <c r="E150" s="278">
        <v>1455.7166666666665</v>
      </c>
      <c r="F150" s="278">
        <v>1439.6333333333332</v>
      </c>
      <c r="G150" s="278">
        <v>1417.5166666666664</v>
      </c>
      <c r="H150" s="278">
        <v>1493.9166666666665</v>
      </c>
      <c r="I150" s="278">
        <v>1516.0333333333333</v>
      </c>
      <c r="J150" s="278">
        <v>1532.1166666666666</v>
      </c>
      <c r="K150" s="276">
        <v>1499.95</v>
      </c>
      <c r="L150" s="276">
        <v>1461.75</v>
      </c>
      <c r="M150" s="276">
        <v>3.1309999999999998E-2</v>
      </c>
    </row>
    <row r="151" spans="1:13">
      <c r="A151" s="267">
        <v>141</v>
      </c>
      <c r="B151" s="276" t="s">
        <v>97</v>
      </c>
      <c r="C151" s="277">
        <v>1396.05</v>
      </c>
      <c r="D151" s="278">
        <v>1396.7</v>
      </c>
      <c r="E151" s="278">
        <v>1380.45</v>
      </c>
      <c r="F151" s="278">
        <v>1364.85</v>
      </c>
      <c r="G151" s="278">
        <v>1348.6</v>
      </c>
      <c r="H151" s="278">
        <v>1412.3000000000002</v>
      </c>
      <c r="I151" s="278">
        <v>1428.5500000000002</v>
      </c>
      <c r="J151" s="278">
        <v>1444.1500000000003</v>
      </c>
      <c r="K151" s="276">
        <v>1412.95</v>
      </c>
      <c r="L151" s="276">
        <v>1381.1</v>
      </c>
      <c r="M151" s="276">
        <v>10.632899999999999</v>
      </c>
    </row>
    <row r="152" spans="1:13">
      <c r="A152" s="267">
        <v>143</v>
      </c>
      <c r="B152" s="276" t="s">
        <v>98</v>
      </c>
      <c r="C152" s="277">
        <v>191.85</v>
      </c>
      <c r="D152" s="278">
        <v>191.35</v>
      </c>
      <c r="E152" s="278">
        <v>187.7</v>
      </c>
      <c r="F152" s="278">
        <v>183.54999999999998</v>
      </c>
      <c r="G152" s="278">
        <v>179.89999999999998</v>
      </c>
      <c r="H152" s="278">
        <v>195.5</v>
      </c>
      <c r="I152" s="278">
        <v>199.15000000000003</v>
      </c>
      <c r="J152" s="278">
        <v>203.3</v>
      </c>
      <c r="K152" s="276">
        <v>195</v>
      </c>
      <c r="L152" s="276">
        <v>187.2</v>
      </c>
      <c r="M152" s="276">
        <v>86.805090000000007</v>
      </c>
    </row>
    <row r="153" spans="1:13">
      <c r="A153" s="267">
        <v>144</v>
      </c>
      <c r="B153" s="276" t="s">
        <v>243</v>
      </c>
      <c r="C153" s="277">
        <v>8.35</v>
      </c>
      <c r="D153" s="278">
        <v>8.3666666666666671</v>
      </c>
      <c r="E153" s="278">
        <v>8.2333333333333343</v>
      </c>
      <c r="F153" s="278">
        <v>8.1166666666666671</v>
      </c>
      <c r="G153" s="278">
        <v>7.9833333333333343</v>
      </c>
      <c r="H153" s="278">
        <v>8.4833333333333343</v>
      </c>
      <c r="I153" s="278">
        <v>8.6166666666666671</v>
      </c>
      <c r="J153" s="278">
        <v>8.7333333333333343</v>
      </c>
      <c r="K153" s="276">
        <v>8.5</v>
      </c>
      <c r="L153" s="276">
        <v>8.25</v>
      </c>
      <c r="M153" s="276">
        <v>52.278840000000002</v>
      </c>
    </row>
    <row r="154" spans="1:13">
      <c r="A154" s="267">
        <v>145</v>
      </c>
      <c r="B154" s="276" t="s">
        <v>364</v>
      </c>
      <c r="C154" s="277">
        <v>356.45</v>
      </c>
      <c r="D154" s="278">
        <v>360.38333333333338</v>
      </c>
      <c r="E154" s="278">
        <v>351.06666666666678</v>
      </c>
      <c r="F154" s="278">
        <v>345.68333333333339</v>
      </c>
      <c r="G154" s="278">
        <v>336.36666666666679</v>
      </c>
      <c r="H154" s="278">
        <v>365.76666666666677</v>
      </c>
      <c r="I154" s="278">
        <v>375.08333333333337</v>
      </c>
      <c r="J154" s="278">
        <v>380.46666666666675</v>
      </c>
      <c r="K154" s="276">
        <v>369.7</v>
      </c>
      <c r="L154" s="276">
        <v>355</v>
      </c>
      <c r="M154" s="276">
        <v>3.1507700000000001</v>
      </c>
    </row>
    <row r="155" spans="1:13">
      <c r="A155" s="267">
        <v>146</v>
      </c>
      <c r="B155" s="276" t="s">
        <v>99</v>
      </c>
      <c r="C155" s="277">
        <v>65.5</v>
      </c>
      <c r="D155" s="278">
        <v>65.833333333333329</v>
      </c>
      <c r="E155" s="278">
        <v>64.466666666666654</v>
      </c>
      <c r="F155" s="278">
        <v>63.433333333333323</v>
      </c>
      <c r="G155" s="278">
        <v>62.066666666666649</v>
      </c>
      <c r="H155" s="278">
        <v>66.86666666666666</v>
      </c>
      <c r="I155" s="278">
        <v>68.233333333333334</v>
      </c>
      <c r="J155" s="278">
        <v>69.266666666666666</v>
      </c>
      <c r="K155" s="276">
        <v>67.2</v>
      </c>
      <c r="L155" s="276">
        <v>64.8</v>
      </c>
      <c r="M155" s="276">
        <v>381.77971000000002</v>
      </c>
    </row>
    <row r="156" spans="1:13">
      <c r="A156" s="267">
        <v>147</v>
      </c>
      <c r="B156" s="276" t="s">
        <v>367</v>
      </c>
      <c r="C156" s="277">
        <v>341.6</v>
      </c>
      <c r="D156" s="278">
        <v>349.05</v>
      </c>
      <c r="E156" s="278">
        <v>333.1</v>
      </c>
      <c r="F156" s="278">
        <v>324.60000000000002</v>
      </c>
      <c r="G156" s="278">
        <v>308.65000000000003</v>
      </c>
      <c r="H156" s="278">
        <v>357.55</v>
      </c>
      <c r="I156" s="278">
        <v>373.49999999999994</v>
      </c>
      <c r="J156" s="278">
        <v>382</v>
      </c>
      <c r="K156" s="276">
        <v>365</v>
      </c>
      <c r="L156" s="276">
        <v>340.55</v>
      </c>
      <c r="M156" s="276">
        <v>4.4177099999999996</v>
      </c>
    </row>
    <row r="157" spans="1:13">
      <c r="A157" s="267">
        <v>148</v>
      </c>
      <c r="B157" s="276" t="s">
        <v>366</v>
      </c>
      <c r="C157" s="277">
        <v>2538.5500000000002</v>
      </c>
      <c r="D157" s="278">
        <v>2562.1833333333334</v>
      </c>
      <c r="E157" s="278">
        <v>2511.3666666666668</v>
      </c>
      <c r="F157" s="278">
        <v>2484.1833333333334</v>
      </c>
      <c r="G157" s="278">
        <v>2433.3666666666668</v>
      </c>
      <c r="H157" s="278">
        <v>2589.3666666666668</v>
      </c>
      <c r="I157" s="278">
        <v>2640.1833333333334</v>
      </c>
      <c r="J157" s="278">
        <v>2667.3666666666668</v>
      </c>
      <c r="K157" s="276">
        <v>2613</v>
      </c>
      <c r="L157" s="276">
        <v>2535</v>
      </c>
      <c r="M157" s="276">
        <v>0.25456000000000001</v>
      </c>
    </row>
    <row r="158" spans="1:13">
      <c r="A158" s="267">
        <v>149</v>
      </c>
      <c r="B158" s="276" t="s">
        <v>368</v>
      </c>
      <c r="C158" s="277">
        <v>655.35</v>
      </c>
      <c r="D158" s="278">
        <v>657.66666666666663</v>
      </c>
      <c r="E158" s="278">
        <v>643.68333333333328</v>
      </c>
      <c r="F158" s="278">
        <v>632.01666666666665</v>
      </c>
      <c r="G158" s="278">
        <v>618.0333333333333</v>
      </c>
      <c r="H158" s="278">
        <v>669.33333333333326</v>
      </c>
      <c r="I158" s="278">
        <v>683.31666666666661</v>
      </c>
      <c r="J158" s="278">
        <v>694.98333333333323</v>
      </c>
      <c r="K158" s="276">
        <v>671.65</v>
      </c>
      <c r="L158" s="276">
        <v>646</v>
      </c>
      <c r="M158" s="276">
        <v>0.58823999999999999</v>
      </c>
    </row>
    <row r="159" spans="1:13">
      <c r="A159" s="267">
        <v>150</v>
      </c>
      <c r="B159" s="276" t="s">
        <v>2940</v>
      </c>
      <c r="C159" s="277">
        <v>564.6</v>
      </c>
      <c r="D159" s="278">
        <v>567.31666666666661</v>
      </c>
      <c r="E159" s="278">
        <v>555.63333333333321</v>
      </c>
      <c r="F159" s="278">
        <v>546.66666666666663</v>
      </c>
      <c r="G159" s="278">
        <v>534.98333333333323</v>
      </c>
      <c r="H159" s="278">
        <v>576.28333333333319</v>
      </c>
      <c r="I159" s="278">
        <v>587.96666666666658</v>
      </c>
      <c r="J159" s="278">
        <v>596.93333333333317</v>
      </c>
      <c r="K159" s="276">
        <v>579</v>
      </c>
      <c r="L159" s="276">
        <v>558.35</v>
      </c>
      <c r="M159" s="276">
        <v>0.59872999999999998</v>
      </c>
    </row>
    <row r="160" spans="1:13">
      <c r="A160" s="267">
        <v>151</v>
      </c>
      <c r="B160" s="276" t="s">
        <v>370</v>
      </c>
      <c r="C160" s="277">
        <v>144.9</v>
      </c>
      <c r="D160" s="278">
        <v>145.43333333333334</v>
      </c>
      <c r="E160" s="278">
        <v>142.96666666666667</v>
      </c>
      <c r="F160" s="278">
        <v>141.03333333333333</v>
      </c>
      <c r="G160" s="278">
        <v>138.56666666666666</v>
      </c>
      <c r="H160" s="278">
        <v>147.36666666666667</v>
      </c>
      <c r="I160" s="278">
        <v>149.83333333333337</v>
      </c>
      <c r="J160" s="278">
        <v>151.76666666666668</v>
      </c>
      <c r="K160" s="276">
        <v>147.9</v>
      </c>
      <c r="L160" s="276">
        <v>143.5</v>
      </c>
      <c r="M160" s="276">
        <v>21.943840000000002</v>
      </c>
    </row>
    <row r="161" spans="1:13">
      <c r="A161" s="267">
        <v>152</v>
      </c>
      <c r="B161" s="276" t="s">
        <v>244</v>
      </c>
      <c r="C161" s="277">
        <v>76.900000000000006</v>
      </c>
      <c r="D161" s="278">
        <v>76.88333333333334</v>
      </c>
      <c r="E161" s="278">
        <v>76.066666666666677</v>
      </c>
      <c r="F161" s="278">
        <v>75.233333333333334</v>
      </c>
      <c r="G161" s="278">
        <v>74.416666666666671</v>
      </c>
      <c r="H161" s="278">
        <v>77.716666666666683</v>
      </c>
      <c r="I161" s="278">
        <v>78.533333333333346</v>
      </c>
      <c r="J161" s="278">
        <v>79.366666666666688</v>
      </c>
      <c r="K161" s="276">
        <v>77.7</v>
      </c>
      <c r="L161" s="276">
        <v>76.05</v>
      </c>
      <c r="M161" s="276">
        <v>23.691400000000002</v>
      </c>
    </row>
    <row r="162" spans="1:13">
      <c r="A162" s="267">
        <v>153</v>
      </c>
      <c r="B162" s="276" t="s">
        <v>369</v>
      </c>
      <c r="C162" s="277">
        <v>74.05</v>
      </c>
      <c r="D162" s="278">
        <v>74.083333333333329</v>
      </c>
      <c r="E162" s="278">
        <v>72.966666666666654</v>
      </c>
      <c r="F162" s="278">
        <v>71.883333333333326</v>
      </c>
      <c r="G162" s="278">
        <v>70.766666666666652</v>
      </c>
      <c r="H162" s="278">
        <v>75.166666666666657</v>
      </c>
      <c r="I162" s="278">
        <v>76.283333333333331</v>
      </c>
      <c r="J162" s="278">
        <v>77.36666666666666</v>
      </c>
      <c r="K162" s="276">
        <v>75.2</v>
      </c>
      <c r="L162" s="276">
        <v>73</v>
      </c>
      <c r="M162" s="276">
        <v>17.801559999999998</v>
      </c>
    </row>
    <row r="163" spans="1:13">
      <c r="A163" s="267">
        <v>154</v>
      </c>
      <c r="B163" s="276" t="s">
        <v>100</v>
      </c>
      <c r="C163" s="277">
        <v>121.75</v>
      </c>
      <c r="D163" s="278">
        <v>122.46666666666665</v>
      </c>
      <c r="E163" s="278">
        <v>119.93333333333331</v>
      </c>
      <c r="F163" s="278">
        <v>118.11666666666666</v>
      </c>
      <c r="G163" s="278">
        <v>115.58333333333331</v>
      </c>
      <c r="H163" s="278">
        <v>124.2833333333333</v>
      </c>
      <c r="I163" s="278">
        <v>126.81666666666663</v>
      </c>
      <c r="J163" s="278">
        <v>128.6333333333333</v>
      </c>
      <c r="K163" s="276">
        <v>125</v>
      </c>
      <c r="L163" s="276">
        <v>120.65</v>
      </c>
      <c r="M163" s="276">
        <v>250.15522000000001</v>
      </c>
    </row>
    <row r="164" spans="1:13">
      <c r="A164" s="267">
        <v>155</v>
      </c>
      <c r="B164" s="276" t="s">
        <v>375</v>
      </c>
      <c r="C164" s="277">
        <v>1911.4</v>
      </c>
      <c r="D164" s="278">
        <v>1906.9833333333333</v>
      </c>
      <c r="E164" s="278">
        <v>1883.9666666666667</v>
      </c>
      <c r="F164" s="278">
        <v>1856.5333333333333</v>
      </c>
      <c r="G164" s="278">
        <v>1833.5166666666667</v>
      </c>
      <c r="H164" s="278">
        <v>1934.4166666666667</v>
      </c>
      <c r="I164" s="278">
        <v>1957.4333333333336</v>
      </c>
      <c r="J164" s="278">
        <v>1984.8666666666668</v>
      </c>
      <c r="K164" s="276">
        <v>1930</v>
      </c>
      <c r="L164" s="276">
        <v>1879.55</v>
      </c>
      <c r="M164" s="276">
        <v>1.92622</v>
      </c>
    </row>
    <row r="165" spans="1:13">
      <c r="A165" s="267">
        <v>156</v>
      </c>
      <c r="B165" s="276" t="s">
        <v>376</v>
      </c>
      <c r="C165" s="277">
        <v>2188.9499999999998</v>
      </c>
      <c r="D165" s="278">
        <v>2186.1333333333332</v>
      </c>
      <c r="E165" s="278">
        <v>2167.8166666666666</v>
      </c>
      <c r="F165" s="278">
        <v>2146.6833333333334</v>
      </c>
      <c r="G165" s="278">
        <v>2128.3666666666668</v>
      </c>
      <c r="H165" s="278">
        <v>2207.2666666666664</v>
      </c>
      <c r="I165" s="278">
        <v>2225.583333333333</v>
      </c>
      <c r="J165" s="278">
        <v>2246.7166666666662</v>
      </c>
      <c r="K165" s="276">
        <v>2204.4499999999998</v>
      </c>
      <c r="L165" s="276">
        <v>2165</v>
      </c>
      <c r="M165" s="276">
        <v>0.10405</v>
      </c>
    </row>
    <row r="166" spans="1:13">
      <c r="A166" s="267">
        <v>157</v>
      </c>
      <c r="B166" s="276" t="s">
        <v>372</v>
      </c>
      <c r="C166" s="277">
        <v>283.05</v>
      </c>
      <c r="D166" s="278">
        <v>286.34999999999997</v>
      </c>
      <c r="E166" s="278">
        <v>277.69999999999993</v>
      </c>
      <c r="F166" s="278">
        <v>272.34999999999997</v>
      </c>
      <c r="G166" s="278">
        <v>263.69999999999993</v>
      </c>
      <c r="H166" s="278">
        <v>291.69999999999993</v>
      </c>
      <c r="I166" s="278">
        <v>300.34999999999991</v>
      </c>
      <c r="J166" s="278">
        <v>305.69999999999993</v>
      </c>
      <c r="K166" s="276">
        <v>295</v>
      </c>
      <c r="L166" s="276">
        <v>281</v>
      </c>
      <c r="M166" s="276">
        <v>3.0335299999999998</v>
      </c>
    </row>
    <row r="167" spans="1:13">
      <c r="A167" s="267">
        <v>158</v>
      </c>
      <c r="B167" s="276" t="s">
        <v>382</v>
      </c>
      <c r="C167" s="277">
        <v>276.55</v>
      </c>
      <c r="D167" s="278">
        <v>279.43333333333334</v>
      </c>
      <c r="E167" s="278">
        <v>271.16666666666669</v>
      </c>
      <c r="F167" s="278">
        <v>265.78333333333336</v>
      </c>
      <c r="G167" s="278">
        <v>257.51666666666671</v>
      </c>
      <c r="H167" s="278">
        <v>284.81666666666666</v>
      </c>
      <c r="I167" s="278">
        <v>293.08333333333331</v>
      </c>
      <c r="J167" s="278">
        <v>298.46666666666664</v>
      </c>
      <c r="K167" s="276">
        <v>287.7</v>
      </c>
      <c r="L167" s="276">
        <v>274.05</v>
      </c>
      <c r="M167" s="276">
        <v>13.72444</v>
      </c>
    </row>
    <row r="168" spans="1:13">
      <c r="A168" s="267">
        <v>159</v>
      </c>
      <c r="B168" s="276" t="s">
        <v>373</v>
      </c>
      <c r="C168" s="277">
        <v>126.45</v>
      </c>
      <c r="D168" s="278">
        <v>121.2</v>
      </c>
      <c r="E168" s="278">
        <v>111.75</v>
      </c>
      <c r="F168" s="278">
        <v>97.05</v>
      </c>
      <c r="G168" s="278">
        <v>87.6</v>
      </c>
      <c r="H168" s="278">
        <v>135.9</v>
      </c>
      <c r="I168" s="278">
        <v>145.35000000000002</v>
      </c>
      <c r="J168" s="278">
        <v>160.05000000000001</v>
      </c>
      <c r="K168" s="276">
        <v>130.65</v>
      </c>
      <c r="L168" s="276">
        <v>106.5</v>
      </c>
      <c r="M168" s="276">
        <v>17.779669999999999</v>
      </c>
    </row>
    <row r="169" spans="1:13">
      <c r="A169" s="267">
        <v>160</v>
      </c>
      <c r="B169" s="276" t="s">
        <v>374</v>
      </c>
      <c r="C169" s="277">
        <v>196.2</v>
      </c>
      <c r="D169" s="278">
        <v>198.35</v>
      </c>
      <c r="E169" s="278">
        <v>192.5</v>
      </c>
      <c r="F169" s="278">
        <v>188.8</v>
      </c>
      <c r="G169" s="278">
        <v>182.95000000000002</v>
      </c>
      <c r="H169" s="278">
        <v>202.04999999999998</v>
      </c>
      <c r="I169" s="278">
        <v>207.89999999999995</v>
      </c>
      <c r="J169" s="278">
        <v>211.59999999999997</v>
      </c>
      <c r="K169" s="276">
        <v>204.2</v>
      </c>
      <c r="L169" s="276">
        <v>194.65</v>
      </c>
      <c r="M169" s="276">
        <v>4.0625799999999996</v>
      </c>
    </row>
    <row r="170" spans="1:13">
      <c r="A170" s="267">
        <v>161</v>
      </c>
      <c r="B170" s="276" t="s">
        <v>245</v>
      </c>
      <c r="C170" s="277">
        <v>142.65</v>
      </c>
      <c r="D170" s="278">
        <v>142.03333333333333</v>
      </c>
      <c r="E170" s="278">
        <v>139.96666666666667</v>
      </c>
      <c r="F170" s="278">
        <v>137.28333333333333</v>
      </c>
      <c r="G170" s="278">
        <v>135.21666666666667</v>
      </c>
      <c r="H170" s="278">
        <v>144.71666666666667</v>
      </c>
      <c r="I170" s="278">
        <v>146.78333333333333</v>
      </c>
      <c r="J170" s="278">
        <v>149.46666666666667</v>
      </c>
      <c r="K170" s="276">
        <v>144.1</v>
      </c>
      <c r="L170" s="276">
        <v>139.35</v>
      </c>
      <c r="M170" s="276">
        <v>5.2819900000000004</v>
      </c>
    </row>
    <row r="171" spans="1:13">
      <c r="A171" s="267">
        <v>162</v>
      </c>
      <c r="B171" s="276" t="s">
        <v>378</v>
      </c>
      <c r="C171" s="277">
        <v>5712</v>
      </c>
      <c r="D171" s="278">
        <v>5720</v>
      </c>
      <c r="E171" s="278">
        <v>5692</v>
      </c>
      <c r="F171" s="278">
        <v>5672</v>
      </c>
      <c r="G171" s="278">
        <v>5644</v>
      </c>
      <c r="H171" s="278">
        <v>5740</v>
      </c>
      <c r="I171" s="278">
        <v>5768</v>
      </c>
      <c r="J171" s="278">
        <v>5788</v>
      </c>
      <c r="K171" s="276">
        <v>5748</v>
      </c>
      <c r="L171" s="276">
        <v>5700</v>
      </c>
      <c r="M171" s="276">
        <v>5.246E-2</v>
      </c>
    </row>
    <row r="172" spans="1:13">
      <c r="A172" s="267">
        <v>163</v>
      </c>
      <c r="B172" s="276" t="s">
        <v>379</v>
      </c>
      <c r="C172" s="277">
        <v>1550.05</v>
      </c>
      <c r="D172" s="278">
        <v>1557.0166666666667</v>
      </c>
      <c r="E172" s="278">
        <v>1539.0333333333333</v>
      </c>
      <c r="F172" s="278">
        <v>1528.0166666666667</v>
      </c>
      <c r="G172" s="278">
        <v>1510.0333333333333</v>
      </c>
      <c r="H172" s="278">
        <v>1568.0333333333333</v>
      </c>
      <c r="I172" s="278">
        <v>1586.0166666666664</v>
      </c>
      <c r="J172" s="278">
        <v>1597.0333333333333</v>
      </c>
      <c r="K172" s="276">
        <v>1575</v>
      </c>
      <c r="L172" s="276">
        <v>1546</v>
      </c>
      <c r="M172" s="276">
        <v>0.68681000000000003</v>
      </c>
    </row>
    <row r="173" spans="1:13">
      <c r="A173" s="267">
        <v>164</v>
      </c>
      <c r="B173" s="276" t="s">
        <v>101</v>
      </c>
      <c r="C173" s="277">
        <v>530.70000000000005</v>
      </c>
      <c r="D173" s="278">
        <v>535.1</v>
      </c>
      <c r="E173" s="278">
        <v>521.20000000000005</v>
      </c>
      <c r="F173" s="278">
        <v>511.70000000000005</v>
      </c>
      <c r="G173" s="278">
        <v>497.80000000000007</v>
      </c>
      <c r="H173" s="278">
        <v>544.6</v>
      </c>
      <c r="I173" s="278">
        <v>558.49999999999989</v>
      </c>
      <c r="J173" s="278">
        <v>568</v>
      </c>
      <c r="K173" s="276">
        <v>549</v>
      </c>
      <c r="L173" s="276">
        <v>525.6</v>
      </c>
      <c r="M173" s="276">
        <v>44.409030000000001</v>
      </c>
    </row>
    <row r="174" spans="1:13">
      <c r="A174" s="267">
        <v>165</v>
      </c>
      <c r="B174" s="276" t="s">
        <v>387</v>
      </c>
      <c r="C174" s="277">
        <v>49.4</v>
      </c>
      <c r="D174" s="278">
        <v>49.800000000000004</v>
      </c>
      <c r="E174" s="278">
        <v>48.250000000000007</v>
      </c>
      <c r="F174" s="278">
        <v>47.1</v>
      </c>
      <c r="G174" s="278">
        <v>45.550000000000004</v>
      </c>
      <c r="H174" s="278">
        <v>50.95000000000001</v>
      </c>
      <c r="I174" s="278">
        <v>52.500000000000007</v>
      </c>
      <c r="J174" s="278">
        <v>53.650000000000013</v>
      </c>
      <c r="K174" s="276">
        <v>51.35</v>
      </c>
      <c r="L174" s="276">
        <v>48.65</v>
      </c>
      <c r="M174" s="276">
        <v>20.861820000000002</v>
      </c>
    </row>
    <row r="175" spans="1:13">
      <c r="A175" s="267">
        <v>166</v>
      </c>
      <c r="B175" s="276" t="s">
        <v>1396</v>
      </c>
      <c r="C175" s="277">
        <v>3764</v>
      </c>
      <c r="D175" s="278">
        <v>3788.35</v>
      </c>
      <c r="E175" s="278">
        <v>3697.8999999999996</v>
      </c>
      <c r="F175" s="278">
        <v>3631.7999999999997</v>
      </c>
      <c r="G175" s="278">
        <v>3541.3499999999995</v>
      </c>
      <c r="H175" s="278">
        <v>3854.45</v>
      </c>
      <c r="I175" s="278">
        <v>3944.8999999999996</v>
      </c>
      <c r="J175" s="278">
        <v>4011</v>
      </c>
      <c r="K175" s="276">
        <v>3878.8</v>
      </c>
      <c r="L175" s="276">
        <v>3722.25</v>
      </c>
      <c r="M175" s="276">
        <v>0.40733000000000003</v>
      </c>
    </row>
    <row r="176" spans="1:13">
      <c r="A176" s="267">
        <v>167</v>
      </c>
      <c r="B176" s="276" t="s">
        <v>103</v>
      </c>
      <c r="C176" s="277">
        <v>26.5</v>
      </c>
      <c r="D176" s="278">
        <v>26.350000000000005</v>
      </c>
      <c r="E176" s="278">
        <v>26.000000000000011</v>
      </c>
      <c r="F176" s="278">
        <v>25.500000000000007</v>
      </c>
      <c r="G176" s="278">
        <v>25.150000000000013</v>
      </c>
      <c r="H176" s="278">
        <v>26.850000000000009</v>
      </c>
      <c r="I176" s="278">
        <v>27.200000000000003</v>
      </c>
      <c r="J176" s="278">
        <v>27.700000000000006</v>
      </c>
      <c r="K176" s="276">
        <v>26.7</v>
      </c>
      <c r="L176" s="276">
        <v>25.85</v>
      </c>
      <c r="M176" s="276">
        <v>106.32253</v>
      </c>
    </row>
    <row r="177" spans="1:13">
      <c r="A177" s="267">
        <v>168</v>
      </c>
      <c r="B177" s="276" t="s">
        <v>388</v>
      </c>
      <c r="C177" s="277">
        <v>233.2</v>
      </c>
      <c r="D177" s="278">
        <v>235.31666666666669</v>
      </c>
      <c r="E177" s="278">
        <v>225.63333333333338</v>
      </c>
      <c r="F177" s="278">
        <v>218.06666666666669</v>
      </c>
      <c r="G177" s="278">
        <v>208.38333333333338</v>
      </c>
      <c r="H177" s="278">
        <v>242.88333333333338</v>
      </c>
      <c r="I177" s="278">
        <v>252.56666666666672</v>
      </c>
      <c r="J177" s="278">
        <v>260.13333333333338</v>
      </c>
      <c r="K177" s="276">
        <v>245</v>
      </c>
      <c r="L177" s="276">
        <v>227.75</v>
      </c>
      <c r="M177" s="276">
        <v>13.233409999999999</v>
      </c>
    </row>
    <row r="178" spans="1:13">
      <c r="A178" s="267">
        <v>169</v>
      </c>
      <c r="B178" s="276" t="s">
        <v>380</v>
      </c>
      <c r="C178" s="277">
        <v>943.8</v>
      </c>
      <c r="D178" s="278">
        <v>942.71666666666658</v>
      </c>
      <c r="E178" s="278">
        <v>927.88333333333321</v>
      </c>
      <c r="F178" s="278">
        <v>911.96666666666658</v>
      </c>
      <c r="G178" s="278">
        <v>897.13333333333321</v>
      </c>
      <c r="H178" s="278">
        <v>958.63333333333321</v>
      </c>
      <c r="I178" s="278">
        <v>973.46666666666647</v>
      </c>
      <c r="J178" s="278">
        <v>989.38333333333321</v>
      </c>
      <c r="K178" s="276">
        <v>957.55</v>
      </c>
      <c r="L178" s="276">
        <v>926.8</v>
      </c>
      <c r="M178" s="276">
        <v>1.31148</v>
      </c>
    </row>
    <row r="179" spans="1:13">
      <c r="A179" s="267">
        <v>170</v>
      </c>
      <c r="B179" s="276" t="s">
        <v>246</v>
      </c>
      <c r="C179" s="277">
        <v>525.4</v>
      </c>
      <c r="D179" s="278">
        <v>529.15</v>
      </c>
      <c r="E179" s="278">
        <v>516.29999999999995</v>
      </c>
      <c r="F179" s="278">
        <v>507.19999999999993</v>
      </c>
      <c r="G179" s="278">
        <v>494.34999999999991</v>
      </c>
      <c r="H179" s="278">
        <v>538.25</v>
      </c>
      <c r="I179" s="278">
        <v>551.10000000000014</v>
      </c>
      <c r="J179" s="278">
        <v>560.20000000000005</v>
      </c>
      <c r="K179" s="276">
        <v>542</v>
      </c>
      <c r="L179" s="276">
        <v>520.04999999999995</v>
      </c>
      <c r="M179" s="276">
        <v>2.71624</v>
      </c>
    </row>
    <row r="180" spans="1:13">
      <c r="A180" s="267">
        <v>171</v>
      </c>
      <c r="B180" s="276" t="s">
        <v>104</v>
      </c>
      <c r="C180" s="277">
        <v>706.5</v>
      </c>
      <c r="D180" s="278">
        <v>708.25</v>
      </c>
      <c r="E180" s="278">
        <v>699.5</v>
      </c>
      <c r="F180" s="278">
        <v>692.5</v>
      </c>
      <c r="G180" s="278">
        <v>683.75</v>
      </c>
      <c r="H180" s="278">
        <v>715.25</v>
      </c>
      <c r="I180" s="278">
        <v>724</v>
      </c>
      <c r="J180" s="278">
        <v>731</v>
      </c>
      <c r="K180" s="276">
        <v>717</v>
      </c>
      <c r="L180" s="276">
        <v>701.25</v>
      </c>
      <c r="M180" s="276">
        <v>16.31504</v>
      </c>
    </row>
    <row r="181" spans="1:13">
      <c r="A181" s="267">
        <v>172</v>
      </c>
      <c r="B181" s="276" t="s">
        <v>247</v>
      </c>
      <c r="C181" s="277">
        <v>438.1</v>
      </c>
      <c r="D181" s="278">
        <v>436.36666666666662</v>
      </c>
      <c r="E181" s="278">
        <v>431.73333333333323</v>
      </c>
      <c r="F181" s="278">
        <v>425.36666666666662</v>
      </c>
      <c r="G181" s="278">
        <v>420.73333333333323</v>
      </c>
      <c r="H181" s="278">
        <v>442.73333333333323</v>
      </c>
      <c r="I181" s="278">
        <v>447.36666666666656</v>
      </c>
      <c r="J181" s="278">
        <v>453.73333333333323</v>
      </c>
      <c r="K181" s="276">
        <v>441</v>
      </c>
      <c r="L181" s="276">
        <v>430</v>
      </c>
      <c r="M181" s="276">
        <v>1.58067</v>
      </c>
    </row>
    <row r="182" spans="1:13">
      <c r="A182" s="267">
        <v>173</v>
      </c>
      <c r="B182" s="276" t="s">
        <v>248</v>
      </c>
      <c r="C182" s="277">
        <v>1256.0999999999999</v>
      </c>
      <c r="D182" s="278">
        <v>1244.0333333333333</v>
      </c>
      <c r="E182" s="278">
        <v>1226.0666666666666</v>
      </c>
      <c r="F182" s="278">
        <v>1196.0333333333333</v>
      </c>
      <c r="G182" s="278">
        <v>1178.0666666666666</v>
      </c>
      <c r="H182" s="278">
        <v>1274.0666666666666</v>
      </c>
      <c r="I182" s="278">
        <v>1292.0333333333333</v>
      </c>
      <c r="J182" s="278">
        <v>1322.0666666666666</v>
      </c>
      <c r="K182" s="276">
        <v>1262</v>
      </c>
      <c r="L182" s="276">
        <v>1214</v>
      </c>
      <c r="M182" s="276">
        <v>20.14293</v>
      </c>
    </row>
    <row r="183" spans="1:13">
      <c r="A183" s="267">
        <v>174</v>
      </c>
      <c r="B183" s="276" t="s">
        <v>389</v>
      </c>
      <c r="C183" s="277">
        <v>93.05</v>
      </c>
      <c r="D183" s="278">
        <v>93.316666666666663</v>
      </c>
      <c r="E183" s="278">
        <v>91.73333333333332</v>
      </c>
      <c r="F183" s="278">
        <v>90.416666666666657</v>
      </c>
      <c r="G183" s="278">
        <v>88.833333333333314</v>
      </c>
      <c r="H183" s="278">
        <v>94.633333333333326</v>
      </c>
      <c r="I183" s="278">
        <v>96.216666666666669</v>
      </c>
      <c r="J183" s="278">
        <v>97.533333333333331</v>
      </c>
      <c r="K183" s="276">
        <v>94.9</v>
      </c>
      <c r="L183" s="276">
        <v>92</v>
      </c>
      <c r="M183" s="276">
        <v>3.30097</v>
      </c>
    </row>
    <row r="184" spans="1:13">
      <c r="A184" s="267">
        <v>175</v>
      </c>
      <c r="B184" s="276" t="s">
        <v>381</v>
      </c>
      <c r="C184" s="277">
        <v>386.35</v>
      </c>
      <c r="D184" s="278">
        <v>388.45</v>
      </c>
      <c r="E184" s="278">
        <v>378.9</v>
      </c>
      <c r="F184" s="278">
        <v>371.45</v>
      </c>
      <c r="G184" s="278">
        <v>361.9</v>
      </c>
      <c r="H184" s="278">
        <v>395.9</v>
      </c>
      <c r="I184" s="278">
        <v>405.45000000000005</v>
      </c>
      <c r="J184" s="278">
        <v>412.9</v>
      </c>
      <c r="K184" s="276">
        <v>398</v>
      </c>
      <c r="L184" s="276">
        <v>381</v>
      </c>
      <c r="M184" s="276">
        <v>21.444420000000001</v>
      </c>
    </row>
    <row r="185" spans="1:13">
      <c r="A185" s="267">
        <v>176</v>
      </c>
      <c r="B185" s="276" t="s">
        <v>249</v>
      </c>
      <c r="C185" s="277">
        <v>281.05</v>
      </c>
      <c r="D185" s="278">
        <v>279.65000000000003</v>
      </c>
      <c r="E185" s="278">
        <v>271.40000000000009</v>
      </c>
      <c r="F185" s="278">
        <v>261.75000000000006</v>
      </c>
      <c r="G185" s="278">
        <v>253.50000000000011</v>
      </c>
      <c r="H185" s="278">
        <v>289.30000000000007</v>
      </c>
      <c r="I185" s="278">
        <v>297.54999999999995</v>
      </c>
      <c r="J185" s="278">
        <v>307.20000000000005</v>
      </c>
      <c r="K185" s="276">
        <v>287.89999999999998</v>
      </c>
      <c r="L185" s="276">
        <v>270</v>
      </c>
      <c r="M185" s="276">
        <v>34.114980000000003</v>
      </c>
    </row>
    <row r="186" spans="1:13">
      <c r="A186" s="267">
        <v>177</v>
      </c>
      <c r="B186" s="276" t="s">
        <v>105</v>
      </c>
      <c r="C186" s="277">
        <v>925.8</v>
      </c>
      <c r="D186" s="278">
        <v>928.73333333333323</v>
      </c>
      <c r="E186" s="278">
        <v>915.46666666666647</v>
      </c>
      <c r="F186" s="278">
        <v>905.13333333333321</v>
      </c>
      <c r="G186" s="278">
        <v>891.86666666666645</v>
      </c>
      <c r="H186" s="278">
        <v>939.06666666666649</v>
      </c>
      <c r="I186" s="278">
        <v>952.33333333333314</v>
      </c>
      <c r="J186" s="278">
        <v>962.66666666666652</v>
      </c>
      <c r="K186" s="276">
        <v>942</v>
      </c>
      <c r="L186" s="276">
        <v>918.4</v>
      </c>
      <c r="M186" s="276">
        <v>17.5671</v>
      </c>
    </row>
    <row r="187" spans="1:13">
      <c r="A187" s="267">
        <v>178</v>
      </c>
      <c r="B187" s="276" t="s">
        <v>383</v>
      </c>
      <c r="C187" s="277">
        <v>83</v>
      </c>
      <c r="D187" s="278">
        <v>83.166666666666671</v>
      </c>
      <c r="E187" s="278">
        <v>80.833333333333343</v>
      </c>
      <c r="F187" s="278">
        <v>78.666666666666671</v>
      </c>
      <c r="G187" s="278">
        <v>76.333333333333343</v>
      </c>
      <c r="H187" s="278">
        <v>85.333333333333343</v>
      </c>
      <c r="I187" s="278">
        <v>87.666666666666686</v>
      </c>
      <c r="J187" s="278">
        <v>89.833333333333343</v>
      </c>
      <c r="K187" s="276">
        <v>85.5</v>
      </c>
      <c r="L187" s="276">
        <v>81</v>
      </c>
      <c r="M187" s="276">
        <v>17.76662</v>
      </c>
    </row>
    <row r="188" spans="1:13">
      <c r="A188" s="267">
        <v>179</v>
      </c>
      <c r="B188" s="276" t="s">
        <v>384</v>
      </c>
      <c r="C188" s="277">
        <v>673.2</v>
      </c>
      <c r="D188" s="278">
        <v>668.83333333333337</v>
      </c>
      <c r="E188" s="278">
        <v>646.66666666666674</v>
      </c>
      <c r="F188" s="278">
        <v>620.13333333333333</v>
      </c>
      <c r="G188" s="278">
        <v>597.9666666666667</v>
      </c>
      <c r="H188" s="278">
        <v>695.36666666666679</v>
      </c>
      <c r="I188" s="278">
        <v>717.53333333333353</v>
      </c>
      <c r="J188" s="278">
        <v>744.06666666666683</v>
      </c>
      <c r="K188" s="276">
        <v>691</v>
      </c>
      <c r="L188" s="276">
        <v>642.29999999999995</v>
      </c>
      <c r="M188" s="276">
        <v>0.56006999999999996</v>
      </c>
    </row>
    <row r="189" spans="1:13">
      <c r="A189" s="267">
        <v>180</v>
      </c>
      <c r="B189" s="276" t="s">
        <v>1439</v>
      </c>
      <c r="C189" s="277">
        <v>196.25</v>
      </c>
      <c r="D189" s="278">
        <v>197.21666666666667</v>
      </c>
      <c r="E189" s="278">
        <v>194.03333333333333</v>
      </c>
      <c r="F189" s="278">
        <v>191.81666666666666</v>
      </c>
      <c r="G189" s="278">
        <v>188.63333333333333</v>
      </c>
      <c r="H189" s="278">
        <v>199.43333333333334</v>
      </c>
      <c r="I189" s="278">
        <v>202.61666666666667</v>
      </c>
      <c r="J189" s="278">
        <v>204.83333333333334</v>
      </c>
      <c r="K189" s="276">
        <v>200.4</v>
      </c>
      <c r="L189" s="276">
        <v>195</v>
      </c>
      <c r="M189" s="276">
        <v>1.03257</v>
      </c>
    </row>
    <row r="190" spans="1:13">
      <c r="A190" s="267">
        <v>181</v>
      </c>
      <c r="B190" s="276" t="s">
        <v>390</v>
      </c>
      <c r="C190" s="277">
        <v>73.599999999999994</v>
      </c>
      <c r="D190" s="278">
        <v>73.916666666666671</v>
      </c>
      <c r="E190" s="278">
        <v>71.183333333333337</v>
      </c>
      <c r="F190" s="278">
        <v>68.766666666666666</v>
      </c>
      <c r="G190" s="278">
        <v>66.033333333333331</v>
      </c>
      <c r="H190" s="278">
        <v>76.333333333333343</v>
      </c>
      <c r="I190" s="278">
        <v>79.066666666666663</v>
      </c>
      <c r="J190" s="278">
        <v>81.483333333333348</v>
      </c>
      <c r="K190" s="276">
        <v>76.650000000000006</v>
      </c>
      <c r="L190" s="276">
        <v>71.5</v>
      </c>
      <c r="M190" s="276">
        <v>16.018439999999998</v>
      </c>
    </row>
    <row r="191" spans="1:13">
      <c r="A191" s="267">
        <v>182</v>
      </c>
      <c r="B191" s="276" t="s">
        <v>250</v>
      </c>
      <c r="C191" s="277">
        <v>226.35</v>
      </c>
      <c r="D191" s="278">
        <v>225.03333333333333</v>
      </c>
      <c r="E191" s="278">
        <v>221.06666666666666</v>
      </c>
      <c r="F191" s="278">
        <v>215.78333333333333</v>
      </c>
      <c r="G191" s="278">
        <v>211.81666666666666</v>
      </c>
      <c r="H191" s="278">
        <v>230.31666666666666</v>
      </c>
      <c r="I191" s="278">
        <v>234.2833333333333</v>
      </c>
      <c r="J191" s="278">
        <v>239.56666666666666</v>
      </c>
      <c r="K191" s="276">
        <v>229</v>
      </c>
      <c r="L191" s="276">
        <v>219.75</v>
      </c>
      <c r="M191" s="276">
        <v>5.6260700000000003</v>
      </c>
    </row>
    <row r="192" spans="1:13">
      <c r="A192" s="267">
        <v>183</v>
      </c>
      <c r="B192" s="276" t="s">
        <v>385</v>
      </c>
      <c r="C192" s="277">
        <v>338.5</v>
      </c>
      <c r="D192" s="278">
        <v>339.7</v>
      </c>
      <c r="E192" s="278">
        <v>329.7</v>
      </c>
      <c r="F192" s="278">
        <v>320.89999999999998</v>
      </c>
      <c r="G192" s="278">
        <v>310.89999999999998</v>
      </c>
      <c r="H192" s="278">
        <v>348.5</v>
      </c>
      <c r="I192" s="278">
        <v>358.5</v>
      </c>
      <c r="J192" s="278">
        <v>367.3</v>
      </c>
      <c r="K192" s="276">
        <v>349.7</v>
      </c>
      <c r="L192" s="276">
        <v>330.9</v>
      </c>
      <c r="M192" s="276">
        <v>1.27691</v>
      </c>
    </row>
    <row r="193" spans="1:13">
      <c r="A193" s="267">
        <v>184</v>
      </c>
      <c r="B193" s="276" t="s">
        <v>386</v>
      </c>
      <c r="C193" s="277">
        <v>341.8</v>
      </c>
      <c r="D193" s="278">
        <v>343.64999999999992</v>
      </c>
      <c r="E193" s="278">
        <v>338.54999999999984</v>
      </c>
      <c r="F193" s="278">
        <v>335.2999999999999</v>
      </c>
      <c r="G193" s="278">
        <v>330.19999999999982</v>
      </c>
      <c r="H193" s="278">
        <v>346.89999999999986</v>
      </c>
      <c r="I193" s="278">
        <v>351.99999999999989</v>
      </c>
      <c r="J193" s="278">
        <v>355.24999999999989</v>
      </c>
      <c r="K193" s="276">
        <v>348.75</v>
      </c>
      <c r="L193" s="276">
        <v>340.4</v>
      </c>
      <c r="M193" s="276">
        <v>5.4715600000000002</v>
      </c>
    </row>
    <row r="194" spans="1:13">
      <c r="A194" s="267">
        <v>185</v>
      </c>
      <c r="B194" s="276" t="s">
        <v>391</v>
      </c>
      <c r="C194" s="277">
        <v>764.65</v>
      </c>
      <c r="D194" s="278">
        <v>768.25</v>
      </c>
      <c r="E194" s="278">
        <v>756.5</v>
      </c>
      <c r="F194" s="278">
        <v>748.35</v>
      </c>
      <c r="G194" s="278">
        <v>736.6</v>
      </c>
      <c r="H194" s="278">
        <v>776.4</v>
      </c>
      <c r="I194" s="278">
        <v>788.15</v>
      </c>
      <c r="J194" s="278">
        <v>796.3</v>
      </c>
      <c r="K194" s="276">
        <v>780</v>
      </c>
      <c r="L194" s="276">
        <v>760.1</v>
      </c>
      <c r="M194" s="276">
        <v>0.24873999999999999</v>
      </c>
    </row>
    <row r="195" spans="1:13">
      <c r="A195" s="267">
        <v>186</v>
      </c>
      <c r="B195" s="276" t="s">
        <v>399</v>
      </c>
      <c r="C195" s="277">
        <v>863.5</v>
      </c>
      <c r="D195" s="278">
        <v>863.68333333333339</v>
      </c>
      <c r="E195" s="278">
        <v>854.11666666666679</v>
      </c>
      <c r="F195" s="278">
        <v>844.73333333333335</v>
      </c>
      <c r="G195" s="278">
        <v>835.16666666666674</v>
      </c>
      <c r="H195" s="278">
        <v>873.06666666666683</v>
      </c>
      <c r="I195" s="278">
        <v>882.63333333333344</v>
      </c>
      <c r="J195" s="278">
        <v>892.01666666666688</v>
      </c>
      <c r="K195" s="276">
        <v>873.25</v>
      </c>
      <c r="L195" s="276">
        <v>854.3</v>
      </c>
      <c r="M195" s="276">
        <v>5.1767200000000004</v>
      </c>
    </row>
    <row r="196" spans="1:13">
      <c r="A196" s="267">
        <v>187</v>
      </c>
      <c r="B196" s="276" t="s">
        <v>392</v>
      </c>
      <c r="C196" s="277">
        <v>32.35</v>
      </c>
      <c r="D196" s="278">
        <v>32.6</v>
      </c>
      <c r="E196" s="278">
        <v>31.75</v>
      </c>
      <c r="F196" s="278">
        <v>31.15</v>
      </c>
      <c r="G196" s="278">
        <v>30.299999999999997</v>
      </c>
      <c r="H196" s="278">
        <v>33.200000000000003</v>
      </c>
      <c r="I196" s="278">
        <v>34.050000000000011</v>
      </c>
      <c r="J196" s="278">
        <v>34.650000000000006</v>
      </c>
      <c r="K196" s="276">
        <v>33.450000000000003</v>
      </c>
      <c r="L196" s="276">
        <v>32</v>
      </c>
      <c r="M196" s="276">
        <v>4.87669</v>
      </c>
    </row>
    <row r="197" spans="1:13">
      <c r="A197" s="267">
        <v>188</v>
      </c>
      <c r="B197" s="276" t="s">
        <v>393</v>
      </c>
      <c r="C197" s="277">
        <v>1039.0999999999999</v>
      </c>
      <c r="D197" s="278">
        <v>1041.1333333333332</v>
      </c>
      <c r="E197" s="278">
        <v>1009.9666666666665</v>
      </c>
      <c r="F197" s="278">
        <v>980.83333333333326</v>
      </c>
      <c r="G197" s="278">
        <v>949.66666666666652</v>
      </c>
      <c r="H197" s="278">
        <v>1070.2666666666664</v>
      </c>
      <c r="I197" s="278">
        <v>1101.4333333333334</v>
      </c>
      <c r="J197" s="278">
        <v>1130.5666666666664</v>
      </c>
      <c r="K197" s="276">
        <v>1072.3</v>
      </c>
      <c r="L197" s="276">
        <v>1012</v>
      </c>
      <c r="M197" s="276">
        <v>1.49925</v>
      </c>
    </row>
    <row r="198" spans="1:13">
      <c r="A198" s="267">
        <v>189</v>
      </c>
      <c r="B198" s="276" t="s">
        <v>106</v>
      </c>
      <c r="C198" s="277">
        <v>819.9</v>
      </c>
      <c r="D198" s="278">
        <v>822.19999999999993</v>
      </c>
      <c r="E198" s="278">
        <v>810.69999999999982</v>
      </c>
      <c r="F198" s="278">
        <v>801.49999999999989</v>
      </c>
      <c r="G198" s="278">
        <v>789.99999999999977</v>
      </c>
      <c r="H198" s="278">
        <v>831.39999999999986</v>
      </c>
      <c r="I198" s="278">
        <v>842.90000000000009</v>
      </c>
      <c r="J198" s="278">
        <v>852.09999999999991</v>
      </c>
      <c r="K198" s="276">
        <v>833.7</v>
      </c>
      <c r="L198" s="276">
        <v>813</v>
      </c>
      <c r="M198" s="276">
        <v>12.82605</v>
      </c>
    </row>
    <row r="199" spans="1:13">
      <c r="A199" s="267">
        <v>190</v>
      </c>
      <c r="B199" s="276" t="s">
        <v>108</v>
      </c>
      <c r="C199" s="277">
        <v>863.8</v>
      </c>
      <c r="D199" s="278">
        <v>865.16666666666663</v>
      </c>
      <c r="E199" s="278">
        <v>854.63333333333321</v>
      </c>
      <c r="F199" s="278">
        <v>845.46666666666658</v>
      </c>
      <c r="G199" s="278">
        <v>834.93333333333317</v>
      </c>
      <c r="H199" s="278">
        <v>874.33333333333326</v>
      </c>
      <c r="I199" s="278">
        <v>884.86666666666679</v>
      </c>
      <c r="J199" s="278">
        <v>894.0333333333333</v>
      </c>
      <c r="K199" s="276">
        <v>875.7</v>
      </c>
      <c r="L199" s="276">
        <v>856</v>
      </c>
      <c r="M199" s="276">
        <v>87.225260000000006</v>
      </c>
    </row>
    <row r="200" spans="1:13">
      <c r="A200" s="267">
        <v>191</v>
      </c>
      <c r="B200" s="276" t="s">
        <v>109</v>
      </c>
      <c r="C200" s="277">
        <v>2309.75</v>
      </c>
      <c r="D200" s="278">
        <v>2313.9333333333334</v>
      </c>
      <c r="E200" s="278">
        <v>2287.8666666666668</v>
      </c>
      <c r="F200" s="278">
        <v>2265.9833333333336</v>
      </c>
      <c r="G200" s="278">
        <v>2239.916666666667</v>
      </c>
      <c r="H200" s="278">
        <v>2335.8166666666666</v>
      </c>
      <c r="I200" s="278">
        <v>2361.8833333333332</v>
      </c>
      <c r="J200" s="278">
        <v>2383.7666666666664</v>
      </c>
      <c r="K200" s="276">
        <v>2340</v>
      </c>
      <c r="L200" s="276">
        <v>2292.0500000000002</v>
      </c>
      <c r="M200" s="276">
        <v>52.62959</v>
      </c>
    </row>
    <row r="201" spans="1:13">
      <c r="A201" s="267">
        <v>192</v>
      </c>
      <c r="B201" s="276" t="s">
        <v>252</v>
      </c>
      <c r="C201" s="277">
        <v>2829.4</v>
      </c>
      <c r="D201" s="278">
        <v>2801.4666666666667</v>
      </c>
      <c r="E201" s="278">
        <v>2757.9333333333334</v>
      </c>
      <c r="F201" s="278">
        <v>2686.4666666666667</v>
      </c>
      <c r="G201" s="278">
        <v>2642.9333333333334</v>
      </c>
      <c r="H201" s="278">
        <v>2872.9333333333334</v>
      </c>
      <c r="I201" s="278">
        <v>2916.4666666666672</v>
      </c>
      <c r="J201" s="278">
        <v>2987.9333333333334</v>
      </c>
      <c r="K201" s="276">
        <v>2845</v>
      </c>
      <c r="L201" s="276">
        <v>2730</v>
      </c>
      <c r="M201" s="276">
        <v>13.36834</v>
      </c>
    </row>
    <row r="202" spans="1:13">
      <c r="A202" s="267">
        <v>193</v>
      </c>
      <c r="B202" s="276" t="s">
        <v>110</v>
      </c>
      <c r="C202" s="277">
        <v>1376.3</v>
      </c>
      <c r="D202" s="278">
        <v>1376.75</v>
      </c>
      <c r="E202" s="278">
        <v>1364.7</v>
      </c>
      <c r="F202" s="278">
        <v>1353.1000000000001</v>
      </c>
      <c r="G202" s="278">
        <v>1341.0500000000002</v>
      </c>
      <c r="H202" s="278">
        <v>1388.35</v>
      </c>
      <c r="I202" s="278">
        <v>1400.4</v>
      </c>
      <c r="J202" s="278">
        <v>1411.9999999999998</v>
      </c>
      <c r="K202" s="276">
        <v>1388.8</v>
      </c>
      <c r="L202" s="276">
        <v>1365.15</v>
      </c>
      <c r="M202" s="276">
        <v>97.289479999999998</v>
      </c>
    </row>
    <row r="203" spans="1:13">
      <c r="A203" s="267">
        <v>194</v>
      </c>
      <c r="B203" s="276" t="s">
        <v>253</v>
      </c>
      <c r="C203" s="277">
        <v>651.5</v>
      </c>
      <c r="D203" s="278">
        <v>651.06666666666672</v>
      </c>
      <c r="E203" s="278">
        <v>644.43333333333339</v>
      </c>
      <c r="F203" s="278">
        <v>637.36666666666667</v>
      </c>
      <c r="G203" s="278">
        <v>630.73333333333335</v>
      </c>
      <c r="H203" s="278">
        <v>658.13333333333344</v>
      </c>
      <c r="I203" s="278">
        <v>664.76666666666688</v>
      </c>
      <c r="J203" s="278">
        <v>671.83333333333348</v>
      </c>
      <c r="K203" s="276">
        <v>657.7</v>
      </c>
      <c r="L203" s="276">
        <v>644</v>
      </c>
      <c r="M203" s="276">
        <v>44.090470000000003</v>
      </c>
    </row>
    <row r="204" spans="1:13">
      <c r="A204" s="267">
        <v>195</v>
      </c>
      <c r="B204" s="276" t="s">
        <v>251</v>
      </c>
      <c r="C204" s="277">
        <v>847.05</v>
      </c>
      <c r="D204" s="278">
        <v>854.35</v>
      </c>
      <c r="E204" s="278">
        <v>832.7</v>
      </c>
      <c r="F204" s="278">
        <v>818.35</v>
      </c>
      <c r="G204" s="278">
        <v>796.7</v>
      </c>
      <c r="H204" s="278">
        <v>868.7</v>
      </c>
      <c r="I204" s="278">
        <v>890.34999999999991</v>
      </c>
      <c r="J204" s="278">
        <v>904.7</v>
      </c>
      <c r="K204" s="276">
        <v>876</v>
      </c>
      <c r="L204" s="276">
        <v>840</v>
      </c>
      <c r="M204" s="276">
        <v>12.703860000000001</v>
      </c>
    </row>
    <row r="205" spans="1:13">
      <c r="A205" s="267">
        <v>196</v>
      </c>
      <c r="B205" s="276" t="s">
        <v>394</v>
      </c>
      <c r="C205" s="277">
        <v>214.7</v>
      </c>
      <c r="D205" s="278">
        <v>213.96666666666667</v>
      </c>
      <c r="E205" s="278">
        <v>212.23333333333335</v>
      </c>
      <c r="F205" s="278">
        <v>209.76666666666668</v>
      </c>
      <c r="G205" s="278">
        <v>208.03333333333336</v>
      </c>
      <c r="H205" s="278">
        <v>216.43333333333334</v>
      </c>
      <c r="I205" s="278">
        <v>218.16666666666663</v>
      </c>
      <c r="J205" s="278">
        <v>220.63333333333333</v>
      </c>
      <c r="K205" s="276">
        <v>215.7</v>
      </c>
      <c r="L205" s="276">
        <v>211.5</v>
      </c>
      <c r="M205" s="276">
        <v>4.8497199999999996</v>
      </c>
    </row>
    <row r="206" spans="1:13">
      <c r="A206" s="267">
        <v>197</v>
      </c>
      <c r="B206" s="276" t="s">
        <v>395</v>
      </c>
      <c r="C206" s="277">
        <v>279.75</v>
      </c>
      <c r="D206" s="278">
        <v>281.41666666666669</v>
      </c>
      <c r="E206" s="278">
        <v>276.83333333333337</v>
      </c>
      <c r="F206" s="278">
        <v>273.91666666666669</v>
      </c>
      <c r="G206" s="278">
        <v>269.33333333333337</v>
      </c>
      <c r="H206" s="278">
        <v>284.33333333333337</v>
      </c>
      <c r="I206" s="278">
        <v>288.91666666666674</v>
      </c>
      <c r="J206" s="278">
        <v>291.83333333333337</v>
      </c>
      <c r="K206" s="276">
        <v>286</v>
      </c>
      <c r="L206" s="276">
        <v>278.5</v>
      </c>
      <c r="M206" s="276">
        <v>0.57326999999999995</v>
      </c>
    </row>
    <row r="207" spans="1:13">
      <c r="A207" s="267">
        <v>198</v>
      </c>
      <c r="B207" s="276" t="s">
        <v>111</v>
      </c>
      <c r="C207" s="277">
        <v>3167.95</v>
      </c>
      <c r="D207" s="278">
        <v>3175.7999999999997</v>
      </c>
      <c r="E207" s="278">
        <v>3146.7999999999993</v>
      </c>
      <c r="F207" s="278">
        <v>3125.6499999999996</v>
      </c>
      <c r="G207" s="278">
        <v>3096.6499999999992</v>
      </c>
      <c r="H207" s="278">
        <v>3196.9499999999994</v>
      </c>
      <c r="I207" s="278">
        <v>3225.9500000000003</v>
      </c>
      <c r="J207" s="278">
        <v>3247.0999999999995</v>
      </c>
      <c r="K207" s="276">
        <v>3204.8</v>
      </c>
      <c r="L207" s="276">
        <v>3154.65</v>
      </c>
      <c r="M207" s="276">
        <v>6.4475300000000004</v>
      </c>
    </row>
    <row r="208" spans="1:13">
      <c r="A208" s="267">
        <v>199</v>
      </c>
      <c r="B208" s="276" t="s">
        <v>396</v>
      </c>
      <c r="C208" s="277">
        <v>21.3</v>
      </c>
      <c r="D208" s="278">
        <v>21.366666666666664</v>
      </c>
      <c r="E208" s="278">
        <v>20.533333333333328</v>
      </c>
      <c r="F208" s="278">
        <v>19.766666666666666</v>
      </c>
      <c r="G208" s="278">
        <v>18.93333333333333</v>
      </c>
      <c r="H208" s="278">
        <v>22.133333333333326</v>
      </c>
      <c r="I208" s="278">
        <v>22.966666666666661</v>
      </c>
      <c r="J208" s="278">
        <v>23.733333333333324</v>
      </c>
      <c r="K208" s="276">
        <v>22.2</v>
      </c>
      <c r="L208" s="276">
        <v>20.6</v>
      </c>
      <c r="M208" s="276">
        <v>52.36056</v>
      </c>
    </row>
    <row r="209" spans="1:13">
      <c r="A209" s="267">
        <v>200</v>
      </c>
      <c r="B209" s="276" t="s">
        <v>398</v>
      </c>
      <c r="C209" s="277">
        <v>137.1</v>
      </c>
      <c r="D209" s="278">
        <v>138.93333333333334</v>
      </c>
      <c r="E209" s="278">
        <v>131.21666666666667</v>
      </c>
      <c r="F209" s="278">
        <v>125.33333333333334</v>
      </c>
      <c r="G209" s="278">
        <v>117.61666666666667</v>
      </c>
      <c r="H209" s="278">
        <v>144.81666666666666</v>
      </c>
      <c r="I209" s="278">
        <v>152.53333333333336</v>
      </c>
      <c r="J209" s="278">
        <v>158.41666666666666</v>
      </c>
      <c r="K209" s="276">
        <v>146.65</v>
      </c>
      <c r="L209" s="276">
        <v>133.05000000000001</v>
      </c>
      <c r="M209" s="276">
        <v>9.3385499999999997</v>
      </c>
    </row>
    <row r="210" spans="1:13">
      <c r="A210" s="267">
        <v>201</v>
      </c>
      <c r="B210" s="276" t="s">
        <v>114</v>
      </c>
      <c r="C210" s="277">
        <v>245.7</v>
      </c>
      <c r="D210" s="278">
        <v>247.71666666666667</v>
      </c>
      <c r="E210" s="278">
        <v>242.43333333333334</v>
      </c>
      <c r="F210" s="278">
        <v>239.16666666666666</v>
      </c>
      <c r="G210" s="278">
        <v>233.88333333333333</v>
      </c>
      <c r="H210" s="278">
        <v>250.98333333333335</v>
      </c>
      <c r="I210" s="278">
        <v>256.26666666666671</v>
      </c>
      <c r="J210" s="278">
        <v>259.53333333333336</v>
      </c>
      <c r="K210" s="276">
        <v>253</v>
      </c>
      <c r="L210" s="276">
        <v>244.45</v>
      </c>
      <c r="M210" s="276">
        <v>142.40101000000001</v>
      </c>
    </row>
    <row r="211" spans="1:13">
      <c r="A211" s="267">
        <v>202</v>
      </c>
      <c r="B211" s="276" t="s">
        <v>400</v>
      </c>
      <c r="C211" s="277">
        <v>43.25</v>
      </c>
      <c r="D211" s="278">
        <v>43.5</v>
      </c>
      <c r="E211" s="278">
        <v>42</v>
      </c>
      <c r="F211" s="278">
        <v>40.75</v>
      </c>
      <c r="G211" s="278">
        <v>39.25</v>
      </c>
      <c r="H211" s="278">
        <v>44.75</v>
      </c>
      <c r="I211" s="278">
        <v>46.25</v>
      </c>
      <c r="J211" s="278">
        <v>47.5</v>
      </c>
      <c r="K211" s="276">
        <v>45</v>
      </c>
      <c r="L211" s="276">
        <v>42.25</v>
      </c>
      <c r="M211" s="276">
        <v>17.623750000000001</v>
      </c>
    </row>
    <row r="212" spans="1:13">
      <c r="A212" s="267">
        <v>203</v>
      </c>
      <c r="B212" s="276" t="s">
        <v>115</v>
      </c>
      <c r="C212" s="277">
        <v>215.85</v>
      </c>
      <c r="D212" s="278">
        <v>216.16666666666666</v>
      </c>
      <c r="E212" s="278">
        <v>213.68333333333331</v>
      </c>
      <c r="F212" s="278">
        <v>211.51666666666665</v>
      </c>
      <c r="G212" s="278">
        <v>209.0333333333333</v>
      </c>
      <c r="H212" s="278">
        <v>218.33333333333331</v>
      </c>
      <c r="I212" s="278">
        <v>220.81666666666666</v>
      </c>
      <c r="J212" s="278">
        <v>222.98333333333332</v>
      </c>
      <c r="K212" s="276">
        <v>218.65</v>
      </c>
      <c r="L212" s="276">
        <v>214</v>
      </c>
      <c r="M212" s="276">
        <v>59.45496</v>
      </c>
    </row>
    <row r="213" spans="1:13">
      <c r="A213" s="267">
        <v>204</v>
      </c>
      <c r="B213" s="276" t="s">
        <v>116</v>
      </c>
      <c r="C213" s="277">
        <v>2260</v>
      </c>
      <c r="D213" s="278">
        <v>2259.4500000000003</v>
      </c>
      <c r="E213" s="278">
        <v>2240.7000000000007</v>
      </c>
      <c r="F213" s="278">
        <v>2221.4000000000005</v>
      </c>
      <c r="G213" s="278">
        <v>2202.650000000001</v>
      </c>
      <c r="H213" s="278">
        <v>2278.7500000000005</v>
      </c>
      <c r="I213" s="278">
        <v>2297.4999999999995</v>
      </c>
      <c r="J213" s="278">
        <v>2316.8000000000002</v>
      </c>
      <c r="K213" s="276">
        <v>2278.1999999999998</v>
      </c>
      <c r="L213" s="276">
        <v>2240.15</v>
      </c>
      <c r="M213" s="276">
        <v>27.682110000000002</v>
      </c>
    </row>
    <row r="214" spans="1:13">
      <c r="A214" s="267">
        <v>205</v>
      </c>
      <c r="B214" s="276" t="s">
        <v>254</v>
      </c>
      <c r="C214" s="277">
        <v>237.5</v>
      </c>
      <c r="D214" s="278">
        <v>237.75</v>
      </c>
      <c r="E214" s="278">
        <v>232.3</v>
      </c>
      <c r="F214" s="278">
        <v>227.10000000000002</v>
      </c>
      <c r="G214" s="278">
        <v>221.65000000000003</v>
      </c>
      <c r="H214" s="278">
        <v>242.95</v>
      </c>
      <c r="I214" s="278">
        <v>248.39999999999998</v>
      </c>
      <c r="J214" s="278">
        <v>253.59999999999997</v>
      </c>
      <c r="K214" s="276">
        <v>243.2</v>
      </c>
      <c r="L214" s="276">
        <v>232.55</v>
      </c>
      <c r="M214" s="276">
        <v>19.847729999999999</v>
      </c>
    </row>
    <row r="215" spans="1:13">
      <c r="A215" s="267">
        <v>206</v>
      </c>
      <c r="B215" s="276" t="s">
        <v>401</v>
      </c>
      <c r="C215" s="277">
        <v>30697.3</v>
      </c>
      <c r="D215" s="278">
        <v>30868.55</v>
      </c>
      <c r="E215" s="278">
        <v>30428.75</v>
      </c>
      <c r="F215" s="278">
        <v>30160.2</v>
      </c>
      <c r="G215" s="278">
        <v>29720.400000000001</v>
      </c>
      <c r="H215" s="278">
        <v>31137.1</v>
      </c>
      <c r="I215" s="278">
        <v>31576.899999999994</v>
      </c>
      <c r="J215" s="278">
        <v>31845.449999999997</v>
      </c>
      <c r="K215" s="276">
        <v>31308.35</v>
      </c>
      <c r="L215" s="276">
        <v>30600</v>
      </c>
      <c r="M215" s="276">
        <v>4.5190000000000001E-2</v>
      </c>
    </row>
    <row r="216" spans="1:13">
      <c r="A216" s="267">
        <v>207</v>
      </c>
      <c r="B216" s="276" t="s">
        <v>397</v>
      </c>
      <c r="C216" s="277">
        <v>43.15</v>
      </c>
      <c r="D216" s="278">
        <v>43.366666666666667</v>
      </c>
      <c r="E216" s="278">
        <v>42.183333333333337</v>
      </c>
      <c r="F216" s="278">
        <v>41.216666666666669</v>
      </c>
      <c r="G216" s="278">
        <v>40.033333333333339</v>
      </c>
      <c r="H216" s="278">
        <v>44.333333333333336</v>
      </c>
      <c r="I216" s="278">
        <v>45.516666666666659</v>
      </c>
      <c r="J216" s="278">
        <v>46.483333333333334</v>
      </c>
      <c r="K216" s="276">
        <v>44.55</v>
      </c>
      <c r="L216" s="276">
        <v>42.4</v>
      </c>
      <c r="M216" s="276">
        <v>37.64631</v>
      </c>
    </row>
    <row r="217" spans="1:13">
      <c r="A217" s="267">
        <v>208</v>
      </c>
      <c r="B217" s="276" t="s">
        <v>255</v>
      </c>
      <c r="C217" s="277">
        <v>40.6</v>
      </c>
      <c r="D217" s="278">
        <v>39.800000000000004</v>
      </c>
      <c r="E217" s="278">
        <v>38.650000000000006</v>
      </c>
      <c r="F217" s="278">
        <v>36.700000000000003</v>
      </c>
      <c r="G217" s="278">
        <v>35.550000000000004</v>
      </c>
      <c r="H217" s="278">
        <v>41.750000000000007</v>
      </c>
      <c r="I217" s="278">
        <v>42.9</v>
      </c>
      <c r="J217" s="278">
        <v>44.850000000000009</v>
      </c>
      <c r="K217" s="276">
        <v>40.950000000000003</v>
      </c>
      <c r="L217" s="276">
        <v>37.85</v>
      </c>
      <c r="M217" s="276">
        <v>114.58472999999999</v>
      </c>
    </row>
    <row r="218" spans="1:13">
      <c r="A218" s="267">
        <v>209</v>
      </c>
      <c r="B218" s="276" t="s">
        <v>415</v>
      </c>
      <c r="C218" s="277">
        <v>69.55</v>
      </c>
      <c r="D218" s="278">
        <v>69.783333333333346</v>
      </c>
      <c r="E218" s="278">
        <v>67.316666666666691</v>
      </c>
      <c r="F218" s="278">
        <v>65.083333333333343</v>
      </c>
      <c r="G218" s="278">
        <v>62.616666666666688</v>
      </c>
      <c r="H218" s="278">
        <v>72.016666666666694</v>
      </c>
      <c r="I218" s="278">
        <v>74.483333333333363</v>
      </c>
      <c r="J218" s="278">
        <v>76.716666666666697</v>
      </c>
      <c r="K218" s="276">
        <v>72.25</v>
      </c>
      <c r="L218" s="276">
        <v>67.55</v>
      </c>
      <c r="M218" s="276">
        <v>54.332210000000003</v>
      </c>
    </row>
    <row r="219" spans="1:13">
      <c r="A219" s="267">
        <v>210</v>
      </c>
      <c r="B219" s="276" t="s">
        <v>117</v>
      </c>
      <c r="C219" s="277">
        <v>199.5</v>
      </c>
      <c r="D219" s="278">
        <v>200.6</v>
      </c>
      <c r="E219" s="278">
        <v>194.89999999999998</v>
      </c>
      <c r="F219" s="278">
        <v>190.29999999999998</v>
      </c>
      <c r="G219" s="278">
        <v>184.59999999999997</v>
      </c>
      <c r="H219" s="278">
        <v>205.2</v>
      </c>
      <c r="I219" s="278">
        <v>210.89999999999998</v>
      </c>
      <c r="J219" s="278">
        <v>215.5</v>
      </c>
      <c r="K219" s="276">
        <v>206.3</v>
      </c>
      <c r="L219" s="276">
        <v>196</v>
      </c>
      <c r="M219" s="276">
        <v>148.50563</v>
      </c>
    </row>
    <row r="220" spans="1:13">
      <c r="A220" s="267">
        <v>211</v>
      </c>
      <c r="B220" s="276" t="s">
        <v>118</v>
      </c>
      <c r="C220" s="277">
        <v>508.4</v>
      </c>
      <c r="D220" s="278">
        <v>508.59999999999997</v>
      </c>
      <c r="E220" s="278">
        <v>505.19999999999993</v>
      </c>
      <c r="F220" s="278">
        <v>501.99999999999994</v>
      </c>
      <c r="G220" s="278">
        <v>498.59999999999991</v>
      </c>
      <c r="H220" s="278">
        <v>511.79999999999995</v>
      </c>
      <c r="I220" s="278">
        <v>515.19999999999993</v>
      </c>
      <c r="J220" s="278">
        <v>518.4</v>
      </c>
      <c r="K220" s="276">
        <v>512</v>
      </c>
      <c r="L220" s="276">
        <v>505.4</v>
      </c>
      <c r="M220" s="276">
        <v>193.39943</v>
      </c>
    </row>
    <row r="221" spans="1:13">
      <c r="A221" s="267">
        <v>213</v>
      </c>
      <c r="B221" s="276" t="s">
        <v>256</v>
      </c>
      <c r="C221" s="277">
        <v>1464.4</v>
      </c>
      <c r="D221" s="278">
        <v>1461.45</v>
      </c>
      <c r="E221" s="278">
        <v>1448</v>
      </c>
      <c r="F221" s="278">
        <v>1431.6</v>
      </c>
      <c r="G221" s="278">
        <v>1418.1499999999999</v>
      </c>
      <c r="H221" s="278">
        <v>1477.8500000000001</v>
      </c>
      <c r="I221" s="278">
        <v>1491.3000000000004</v>
      </c>
      <c r="J221" s="278">
        <v>1507.7000000000003</v>
      </c>
      <c r="K221" s="276">
        <v>1474.9</v>
      </c>
      <c r="L221" s="276">
        <v>1445.05</v>
      </c>
      <c r="M221" s="276">
        <v>5.3404299999999996</v>
      </c>
    </row>
    <row r="222" spans="1:13">
      <c r="A222" s="267">
        <v>214</v>
      </c>
      <c r="B222" s="276" t="s">
        <v>119</v>
      </c>
      <c r="C222" s="277">
        <v>483.3</v>
      </c>
      <c r="D222" s="278">
        <v>480.7166666666667</v>
      </c>
      <c r="E222" s="278">
        <v>475.13333333333338</v>
      </c>
      <c r="F222" s="278">
        <v>466.9666666666667</v>
      </c>
      <c r="G222" s="278">
        <v>461.38333333333338</v>
      </c>
      <c r="H222" s="278">
        <v>488.88333333333338</v>
      </c>
      <c r="I222" s="278">
        <v>494.46666666666664</v>
      </c>
      <c r="J222" s="278">
        <v>502.63333333333338</v>
      </c>
      <c r="K222" s="276">
        <v>486.3</v>
      </c>
      <c r="L222" s="276">
        <v>472.55</v>
      </c>
      <c r="M222" s="276">
        <v>19.03077</v>
      </c>
    </row>
    <row r="223" spans="1:13">
      <c r="A223" s="267">
        <v>215</v>
      </c>
      <c r="B223" s="276" t="s">
        <v>403</v>
      </c>
      <c r="C223" s="277">
        <v>2800.35</v>
      </c>
      <c r="D223" s="278">
        <v>2851.2999999999997</v>
      </c>
      <c r="E223" s="278">
        <v>2748.6499999999996</v>
      </c>
      <c r="F223" s="278">
        <v>2696.95</v>
      </c>
      <c r="G223" s="278">
        <v>2594.2999999999997</v>
      </c>
      <c r="H223" s="278">
        <v>2902.9999999999995</v>
      </c>
      <c r="I223" s="278">
        <v>3005.65</v>
      </c>
      <c r="J223" s="278">
        <v>3057.3499999999995</v>
      </c>
      <c r="K223" s="276">
        <v>2953.95</v>
      </c>
      <c r="L223" s="276">
        <v>2799.6</v>
      </c>
      <c r="M223" s="276">
        <v>0.11494</v>
      </c>
    </row>
    <row r="224" spans="1:13">
      <c r="A224" s="267">
        <v>216</v>
      </c>
      <c r="B224" s="276" t="s">
        <v>257</v>
      </c>
      <c r="C224" s="277">
        <v>42.5</v>
      </c>
      <c r="D224" s="278">
        <v>42.050000000000004</v>
      </c>
      <c r="E224" s="278">
        <v>40.800000000000011</v>
      </c>
      <c r="F224" s="278">
        <v>39.100000000000009</v>
      </c>
      <c r="G224" s="278">
        <v>37.850000000000016</v>
      </c>
      <c r="H224" s="278">
        <v>43.750000000000007</v>
      </c>
      <c r="I224" s="278">
        <v>44.999999999999993</v>
      </c>
      <c r="J224" s="278">
        <v>46.7</v>
      </c>
      <c r="K224" s="276">
        <v>43.3</v>
      </c>
      <c r="L224" s="276">
        <v>40.35</v>
      </c>
      <c r="M224" s="276">
        <v>132.38337000000001</v>
      </c>
    </row>
    <row r="225" spans="1:13">
      <c r="A225" s="267">
        <v>217</v>
      </c>
      <c r="B225" s="276" t="s">
        <v>120</v>
      </c>
      <c r="C225" s="277">
        <v>9.5500000000000007</v>
      </c>
      <c r="D225" s="278">
        <v>9.6333333333333329</v>
      </c>
      <c r="E225" s="278">
        <v>9.4166666666666661</v>
      </c>
      <c r="F225" s="278">
        <v>9.2833333333333332</v>
      </c>
      <c r="G225" s="278">
        <v>9.0666666666666664</v>
      </c>
      <c r="H225" s="278">
        <v>9.7666666666666657</v>
      </c>
      <c r="I225" s="278">
        <v>9.9833333333333343</v>
      </c>
      <c r="J225" s="278">
        <v>10.116666666666665</v>
      </c>
      <c r="K225" s="276">
        <v>9.85</v>
      </c>
      <c r="L225" s="276">
        <v>9.5</v>
      </c>
      <c r="M225" s="276">
        <v>1690.69975</v>
      </c>
    </row>
    <row r="226" spans="1:13">
      <c r="A226" s="267">
        <v>218</v>
      </c>
      <c r="B226" s="276" t="s">
        <v>404</v>
      </c>
      <c r="C226" s="277">
        <v>39.950000000000003</v>
      </c>
      <c r="D226" s="278">
        <v>39.81666666666667</v>
      </c>
      <c r="E226" s="278">
        <v>39.333333333333343</v>
      </c>
      <c r="F226" s="278">
        <v>38.716666666666676</v>
      </c>
      <c r="G226" s="278">
        <v>38.233333333333348</v>
      </c>
      <c r="H226" s="278">
        <v>40.433333333333337</v>
      </c>
      <c r="I226" s="278">
        <v>40.916666666666671</v>
      </c>
      <c r="J226" s="278">
        <v>41.533333333333331</v>
      </c>
      <c r="K226" s="276">
        <v>40.299999999999997</v>
      </c>
      <c r="L226" s="276">
        <v>39.200000000000003</v>
      </c>
      <c r="M226" s="276">
        <v>22.048570000000002</v>
      </c>
    </row>
    <row r="227" spans="1:13">
      <c r="A227" s="267">
        <v>219</v>
      </c>
      <c r="B227" s="276" t="s">
        <v>121</v>
      </c>
      <c r="C227" s="277">
        <v>37.049999999999997</v>
      </c>
      <c r="D227" s="278">
        <v>36.93333333333333</v>
      </c>
      <c r="E227" s="278">
        <v>36.566666666666663</v>
      </c>
      <c r="F227" s="278">
        <v>36.083333333333336</v>
      </c>
      <c r="G227" s="278">
        <v>35.716666666666669</v>
      </c>
      <c r="H227" s="278">
        <v>37.416666666666657</v>
      </c>
      <c r="I227" s="278">
        <v>37.783333333333317</v>
      </c>
      <c r="J227" s="278">
        <v>38.266666666666652</v>
      </c>
      <c r="K227" s="276">
        <v>37.299999999999997</v>
      </c>
      <c r="L227" s="276">
        <v>36.450000000000003</v>
      </c>
      <c r="M227" s="276">
        <v>243.02015</v>
      </c>
    </row>
    <row r="228" spans="1:13">
      <c r="A228" s="267">
        <v>220</v>
      </c>
      <c r="B228" s="276" t="s">
        <v>416</v>
      </c>
      <c r="C228" s="277">
        <v>214.2</v>
      </c>
      <c r="D228" s="278">
        <v>215.35</v>
      </c>
      <c r="E228" s="278">
        <v>211.64999999999998</v>
      </c>
      <c r="F228" s="278">
        <v>209.1</v>
      </c>
      <c r="G228" s="278">
        <v>205.39999999999998</v>
      </c>
      <c r="H228" s="278">
        <v>217.89999999999998</v>
      </c>
      <c r="I228" s="278">
        <v>221.59999999999997</v>
      </c>
      <c r="J228" s="278">
        <v>224.14999999999998</v>
      </c>
      <c r="K228" s="276">
        <v>219.05</v>
      </c>
      <c r="L228" s="276">
        <v>212.8</v>
      </c>
      <c r="M228" s="276">
        <v>12.05594</v>
      </c>
    </row>
    <row r="229" spans="1:13">
      <c r="A229" s="267">
        <v>221</v>
      </c>
      <c r="B229" s="276" t="s">
        <v>405</v>
      </c>
      <c r="C229" s="277">
        <v>915.6</v>
      </c>
      <c r="D229" s="278">
        <v>889.86666666666667</v>
      </c>
      <c r="E229" s="278">
        <v>854.73333333333335</v>
      </c>
      <c r="F229" s="278">
        <v>793.86666666666667</v>
      </c>
      <c r="G229" s="278">
        <v>758.73333333333335</v>
      </c>
      <c r="H229" s="278">
        <v>950.73333333333335</v>
      </c>
      <c r="I229" s="278">
        <v>985.86666666666679</v>
      </c>
      <c r="J229" s="278">
        <v>1046.7333333333333</v>
      </c>
      <c r="K229" s="276">
        <v>925</v>
      </c>
      <c r="L229" s="276">
        <v>829</v>
      </c>
      <c r="M229" s="276">
        <v>1.72356</v>
      </c>
    </row>
    <row r="230" spans="1:13">
      <c r="A230" s="267">
        <v>222</v>
      </c>
      <c r="B230" s="276" t="s">
        <v>406</v>
      </c>
      <c r="C230" s="277">
        <v>8.0500000000000007</v>
      </c>
      <c r="D230" s="278">
        <v>8.1833333333333353</v>
      </c>
      <c r="E230" s="278">
        <v>7.7166666666666703</v>
      </c>
      <c r="F230" s="278">
        <v>7.3833333333333346</v>
      </c>
      <c r="G230" s="278">
        <v>6.9166666666666696</v>
      </c>
      <c r="H230" s="278">
        <v>8.516666666666671</v>
      </c>
      <c r="I230" s="278">
        <v>8.9833333333333361</v>
      </c>
      <c r="J230" s="278">
        <v>9.3166666666666718</v>
      </c>
      <c r="K230" s="276">
        <v>8.65</v>
      </c>
      <c r="L230" s="276">
        <v>7.85</v>
      </c>
      <c r="M230" s="276">
        <v>170.85354000000001</v>
      </c>
    </row>
    <row r="231" spans="1:13">
      <c r="A231" s="267">
        <v>223</v>
      </c>
      <c r="B231" s="276" t="s">
        <v>122</v>
      </c>
      <c r="C231" s="277">
        <v>487.3</v>
      </c>
      <c r="D231" s="278">
        <v>483.73333333333335</v>
      </c>
      <c r="E231" s="278">
        <v>478.36666666666667</v>
      </c>
      <c r="F231" s="278">
        <v>469.43333333333334</v>
      </c>
      <c r="G231" s="278">
        <v>464.06666666666666</v>
      </c>
      <c r="H231" s="278">
        <v>492.66666666666669</v>
      </c>
      <c r="I231" s="278">
        <v>498.03333333333336</v>
      </c>
      <c r="J231" s="278">
        <v>506.9666666666667</v>
      </c>
      <c r="K231" s="276">
        <v>489.1</v>
      </c>
      <c r="L231" s="276">
        <v>474.8</v>
      </c>
      <c r="M231" s="276">
        <v>24.25057</v>
      </c>
    </row>
    <row r="232" spans="1:13">
      <c r="A232" s="267">
        <v>224</v>
      </c>
      <c r="B232" s="276" t="s">
        <v>407</v>
      </c>
      <c r="C232" s="277">
        <v>117.25</v>
      </c>
      <c r="D232" s="278">
        <v>118.26666666666667</v>
      </c>
      <c r="E232" s="278">
        <v>115.23333333333333</v>
      </c>
      <c r="F232" s="278">
        <v>113.21666666666667</v>
      </c>
      <c r="G232" s="278">
        <v>110.18333333333334</v>
      </c>
      <c r="H232" s="278">
        <v>120.28333333333333</v>
      </c>
      <c r="I232" s="278">
        <v>123.31666666666666</v>
      </c>
      <c r="J232" s="278">
        <v>125.33333333333333</v>
      </c>
      <c r="K232" s="276">
        <v>121.3</v>
      </c>
      <c r="L232" s="276">
        <v>116.25</v>
      </c>
      <c r="M232" s="276">
        <v>7.8829500000000001</v>
      </c>
    </row>
    <row r="233" spans="1:13">
      <c r="A233" s="267">
        <v>225</v>
      </c>
      <c r="B233" s="276" t="s">
        <v>1603</v>
      </c>
      <c r="C233" s="277">
        <v>1009.45</v>
      </c>
      <c r="D233" s="278">
        <v>1011.2833333333333</v>
      </c>
      <c r="E233" s="278">
        <v>999.16666666666663</v>
      </c>
      <c r="F233" s="278">
        <v>988.88333333333333</v>
      </c>
      <c r="G233" s="278">
        <v>976.76666666666665</v>
      </c>
      <c r="H233" s="278">
        <v>1021.5666666666666</v>
      </c>
      <c r="I233" s="278">
        <v>1033.6833333333334</v>
      </c>
      <c r="J233" s="278">
        <v>1043.9666666666667</v>
      </c>
      <c r="K233" s="276">
        <v>1023.4</v>
      </c>
      <c r="L233" s="276">
        <v>1001</v>
      </c>
      <c r="M233" s="276">
        <v>0.15164</v>
      </c>
    </row>
    <row r="234" spans="1:13">
      <c r="A234" s="267">
        <v>226</v>
      </c>
      <c r="B234" s="276" t="s">
        <v>260</v>
      </c>
      <c r="C234" s="277">
        <v>130.19999999999999</v>
      </c>
      <c r="D234" s="278">
        <v>132.29999999999998</v>
      </c>
      <c r="E234" s="278">
        <v>127.89999999999998</v>
      </c>
      <c r="F234" s="278">
        <v>125.6</v>
      </c>
      <c r="G234" s="278">
        <v>121.19999999999999</v>
      </c>
      <c r="H234" s="278">
        <v>134.59999999999997</v>
      </c>
      <c r="I234" s="278">
        <v>139</v>
      </c>
      <c r="J234" s="278">
        <v>141.29999999999995</v>
      </c>
      <c r="K234" s="276">
        <v>136.69999999999999</v>
      </c>
      <c r="L234" s="276">
        <v>130</v>
      </c>
      <c r="M234" s="276">
        <v>32.302529999999997</v>
      </c>
    </row>
    <row r="235" spans="1:13">
      <c r="A235" s="267">
        <v>227</v>
      </c>
      <c r="B235" s="276" t="s">
        <v>412</v>
      </c>
      <c r="C235" s="277">
        <v>157.15</v>
      </c>
      <c r="D235" s="278">
        <v>156.83333333333334</v>
      </c>
      <c r="E235" s="278">
        <v>153.16666666666669</v>
      </c>
      <c r="F235" s="278">
        <v>149.18333333333334</v>
      </c>
      <c r="G235" s="278">
        <v>145.51666666666668</v>
      </c>
      <c r="H235" s="278">
        <v>160.81666666666669</v>
      </c>
      <c r="I235" s="278">
        <v>164.48333333333338</v>
      </c>
      <c r="J235" s="278">
        <v>168.4666666666667</v>
      </c>
      <c r="K235" s="276">
        <v>160.5</v>
      </c>
      <c r="L235" s="276">
        <v>152.85</v>
      </c>
      <c r="M235" s="276">
        <v>27.0275</v>
      </c>
    </row>
    <row r="236" spans="1:13">
      <c r="A236" s="267">
        <v>228</v>
      </c>
      <c r="B236" s="276" t="s">
        <v>1615</v>
      </c>
      <c r="C236" s="277">
        <v>5251.1</v>
      </c>
      <c r="D236" s="278">
        <v>5214.0166666666664</v>
      </c>
      <c r="E236" s="278">
        <v>5097.083333333333</v>
      </c>
      <c r="F236" s="278">
        <v>4943.0666666666666</v>
      </c>
      <c r="G236" s="278">
        <v>4826.1333333333332</v>
      </c>
      <c r="H236" s="278">
        <v>5368.0333333333328</v>
      </c>
      <c r="I236" s="278">
        <v>5484.9666666666672</v>
      </c>
      <c r="J236" s="278">
        <v>5638.9833333333327</v>
      </c>
      <c r="K236" s="276">
        <v>5330.95</v>
      </c>
      <c r="L236" s="276">
        <v>5060</v>
      </c>
      <c r="M236" s="276">
        <v>1.2463299999999999</v>
      </c>
    </row>
    <row r="237" spans="1:13">
      <c r="A237" s="267">
        <v>229</v>
      </c>
      <c r="B237" s="276" t="s">
        <v>259</v>
      </c>
      <c r="C237" s="277">
        <v>85.2</v>
      </c>
      <c r="D237" s="278">
        <v>82.383333333333326</v>
      </c>
      <c r="E237" s="278">
        <v>76.266666666666652</v>
      </c>
      <c r="F237" s="278">
        <v>67.333333333333329</v>
      </c>
      <c r="G237" s="278">
        <v>61.216666666666654</v>
      </c>
      <c r="H237" s="278">
        <v>91.316666666666649</v>
      </c>
      <c r="I237" s="278">
        <v>97.433333333333323</v>
      </c>
      <c r="J237" s="278">
        <v>106.36666666666665</v>
      </c>
      <c r="K237" s="276">
        <v>88.5</v>
      </c>
      <c r="L237" s="276">
        <v>73.45</v>
      </c>
      <c r="M237" s="276">
        <v>212.79579000000001</v>
      </c>
    </row>
    <row r="238" spans="1:13">
      <c r="A238" s="267">
        <v>230</v>
      </c>
      <c r="B238" s="276" t="s">
        <v>123</v>
      </c>
      <c r="C238" s="277">
        <v>1747.65</v>
      </c>
      <c r="D238" s="278">
        <v>1757.0833333333333</v>
      </c>
      <c r="E238" s="278">
        <v>1727.1666666666665</v>
      </c>
      <c r="F238" s="278">
        <v>1706.6833333333332</v>
      </c>
      <c r="G238" s="278">
        <v>1676.7666666666664</v>
      </c>
      <c r="H238" s="278">
        <v>1777.5666666666666</v>
      </c>
      <c r="I238" s="278">
        <v>1807.4833333333331</v>
      </c>
      <c r="J238" s="278">
        <v>1827.9666666666667</v>
      </c>
      <c r="K238" s="276">
        <v>1787</v>
      </c>
      <c r="L238" s="276">
        <v>1736.6</v>
      </c>
      <c r="M238" s="276">
        <v>16.168949999999999</v>
      </c>
    </row>
    <row r="239" spans="1:13">
      <c r="A239" s="267">
        <v>231</v>
      </c>
      <c r="B239" s="276" t="s">
        <v>1622</v>
      </c>
      <c r="C239" s="277">
        <v>295.55</v>
      </c>
      <c r="D239" s="278">
        <v>297.13333333333338</v>
      </c>
      <c r="E239" s="278">
        <v>283.41666666666674</v>
      </c>
      <c r="F239" s="278">
        <v>271.28333333333336</v>
      </c>
      <c r="G239" s="278">
        <v>257.56666666666672</v>
      </c>
      <c r="H239" s="278">
        <v>309.26666666666677</v>
      </c>
      <c r="I239" s="278">
        <v>322.98333333333335</v>
      </c>
      <c r="J239" s="278">
        <v>335.11666666666679</v>
      </c>
      <c r="K239" s="276">
        <v>310.85000000000002</v>
      </c>
      <c r="L239" s="276">
        <v>285</v>
      </c>
      <c r="M239" s="276">
        <v>7.0960299999999998</v>
      </c>
    </row>
    <row r="240" spans="1:13">
      <c r="A240" s="267">
        <v>232</v>
      </c>
      <c r="B240" s="276" t="s">
        <v>418</v>
      </c>
      <c r="C240" s="277">
        <v>362.35</v>
      </c>
      <c r="D240" s="278">
        <v>372.33333333333331</v>
      </c>
      <c r="E240" s="278">
        <v>345.01666666666665</v>
      </c>
      <c r="F240" s="278">
        <v>327.68333333333334</v>
      </c>
      <c r="G240" s="278">
        <v>300.36666666666667</v>
      </c>
      <c r="H240" s="278">
        <v>389.66666666666663</v>
      </c>
      <c r="I240" s="278">
        <v>416.98333333333335</v>
      </c>
      <c r="J240" s="278">
        <v>434.31666666666661</v>
      </c>
      <c r="K240" s="276">
        <v>399.65</v>
      </c>
      <c r="L240" s="276">
        <v>355</v>
      </c>
      <c r="M240" s="276">
        <v>2.2261500000000001</v>
      </c>
    </row>
    <row r="241" spans="1:13">
      <c r="A241" s="267">
        <v>233</v>
      </c>
      <c r="B241" s="276" t="s">
        <v>124</v>
      </c>
      <c r="C241" s="277">
        <v>916.7</v>
      </c>
      <c r="D241" s="278">
        <v>920.85</v>
      </c>
      <c r="E241" s="278">
        <v>902.95</v>
      </c>
      <c r="F241" s="278">
        <v>889.2</v>
      </c>
      <c r="G241" s="278">
        <v>871.30000000000007</v>
      </c>
      <c r="H241" s="278">
        <v>934.6</v>
      </c>
      <c r="I241" s="278">
        <v>952.49999999999989</v>
      </c>
      <c r="J241" s="278">
        <v>966.25</v>
      </c>
      <c r="K241" s="276">
        <v>938.75</v>
      </c>
      <c r="L241" s="276">
        <v>907.1</v>
      </c>
      <c r="M241" s="276">
        <v>131.41739000000001</v>
      </c>
    </row>
    <row r="242" spans="1:13">
      <c r="A242" s="267">
        <v>234</v>
      </c>
      <c r="B242" s="276" t="s">
        <v>419</v>
      </c>
      <c r="C242" s="277">
        <v>89.95</v>
      </c>
      <c r="D242" s="278">
        <v>90.983333333333334</v>
      </c>
      <c r="E242" s="278">
        <v>88.466666666666669</v>
      </c>
      <c r="F242" s="278">
        <v>86.983333333333334</v>
      </c>
      <c r="G242" s="278">
        <v>84.466666666666669</v>
      </c>
      <c r="H242" s="278">
        <v>92.466666666666669</v>
      </c>
      <c r="I242" s="278">
        <v>94.983333333333348</v>
      </c>
      <c r="J242" s="278">
        <v>96.466666666666669</v>
      </c>
      <c r="K242" s="276">
        <v>93.5</v>
      </c>
      <c r="L242" s="276">
        <v>89.5</v>
      </c>
      <c r="M242" s="276">
        <v>53.177900000000001</v>
      </c>
    </row>
    <row r="243" spans="1:13">
      <c r="A243" s="267">
        <v>235</v>
      </c>
      <c r="B243" s="276" t="s">
        <v>125</v>
      </c>
      <c r="C243" s="277">
        <v>240.2</v>
      </c>
      <c r="D243" s="278">
        <v>242.26666666666665</v>
      </c>
      <c r="E243" s="278">
        <v>235.83333333333331</v>
      </c>
      <c r="F243" s="278">
        <v>231.46666666666667</v>
      </c>
      <c r="G243" s="278">
        <v>225.03333333333333</v>
      </c>
      <c r="H243" s="278">
        <v>246.6333333333333</v>
      </c>
      <c r="I243" s="278">
        <v>253.06666666666663</v>
      </c>
      <c r="J243" s="278">
        <v>257.43333333333328</v>
      </c>
      <c r="K243" s="276">
        <v>248.7</v>
      </c>
      <c r="L243" s="276">
        <v>237.9</v>
      </c>
      <c r="M243" s="276">
        <v>95.041150000000002</v>
      </c>
    </row>
    <row r="244" spans="1:13">
      <c r="A244" s="267">
        <v>236</v>
      </c>
      <c r="B244" s="276" t="s">
        <v>126</v>
      </c>
      <c r="C244" s="277">
        <v>1153.3499999999999</v>
      </c>
      <c r="D244" s="278">
        <v>1155.1166666666666</v>
      </c>
      <c r="E244" s="278">
        <v>1143.2333333333331</v>
      </c>
      <c r="F244" s="278">
        <v>1133.1166666666666</v>
      </c>
      <c r="G244" s="278">
        <v>1121.2333333333331</v>
      </c>
      <c r="H244" s="278">
        <v>1165.2333333333331</v>
      </c>
      <c r="I244" s="278">
        <v>1177.1166666666668</v>
      </c>
      <c r="J244" s="278">
        <v>1187.2333333333331</v>
      </c>
      <c r="K244" s="276">
        <v>1167</v>
      </c>
      <c r="L244" s="276">
        <v>1145</v>
      </c>
      <c r="M244" s="276">
        <v>123.08329999999999</v>
      </c>
    </row>
    <row r="245" spans="1:13">
      <c r="A245" s="267">
        <v>237</v>
      </c>
      <c r="B245" s="276" t="s">
        <v>1645</v>
      </c>
      <c r="C245" s="277">
        <v>653.85</v>
      </c>
      <c r="D245" s="278">
        <v>649.86666666666667</v>
      </c>
      <c r="E245" s="278">
        <v>643.73333333333335</v>
      </c>
      <c r="F245" s="278">
        <v>633.61666666666667</v>
      </c>
      <c r="G245" s="278">
        <v>627.48333333333335</v>
      </c>
      <c r="H245" s="278">
        <v>659.98333333333335</v>
      </c>
      <c r="I245" s="278">
        <v>666.11666666666679</v>
      </c>
      <c r="J245" s="278">
        <v>676.23333333333335</v>
      </c>
      <c r="K245" s="276">
        <v>656</v>
      </c>
      <c r="L245" s="276">
        <v>639.75</v>
      </c>
      <c r="M245" s="276">
        <v>0.35697000000000001</v>
      </c>
    </row>
    <row r="246" spans="1:13">
      <c r="A246" s="267">
        <v>238</v>
      </c>
      <c r="B246" s="276" t="s">
        <v>420</v>
      </c>
      <c r="C246" s="277">
        <v>279.55</v>
      </c>
      <c r="D246" s="278">
        <v>279.86666666666662</v>
      </c>
      <c r="E246" s="278">
        <v>275.73333333333323</v>
      </c>
      <c r="F246" s="278">
        <v>271.91666666666663</v>
      </c>
      <c r="G246" s="278">
        <v>267.78333333333325</v>
      </c>
      <c r="H246" s="278">
        <v>283.68333333333322</v>
      </c>
      <c r="I246" s="278">
        <v>287.81666666666655</v>
      </c>
      <c r="J246" s="278">
        <v>291.63333333333321</v>
      </c>
      <c r="K246" s="276">
        <v>284</v>
      </c>
      <c r="L246" s="276">
        <v>276.05</v>
      </c>
      <c r="M246" s="276">
        <v>17.352219999999999</v>
      </c>
    </row>
    <row r="247" spans="1:13">
      <c r="A247" s="267">
        <v>239</v>
      </c>
      <c r="B247" s="276" t="s">
        <v>421</v>
      </c>
      <c r="C247" s="277">
        <v>288.25</v>
      </c>
      <c r="D247" s="278">
        <v>288.7833333333333</v>
      </c>
      <c r="E247" s="278">
        <v>282.76666666666659</v>
      </c>
      <c r="F247" s="278">
        <v>277.2833333333333</v>
      </c>
      <c r="G247" s="278">
        <v>271.26666666666659</v>
      </c>
      <c r="H247" s="278">
        <v>294.26666666666659</v>
      </c>
      <c r="I247" s="278">
        <v>300.28333333333325</v>
      </c>
      <c r="J247" s="278">
        <v>305.76666666666659</v>
      </c>
      <c r="K247" s="276">
        <v>294.8</v>
      </c>
      <c r="L247" s="276">
        <v>283.3</v>
      </c>
      <c r="M247" s="276">
        <v>1.8277399999999999</v>
      </c>
    </row>
    <row r="248" spans="1:13">
      <c r="A248" s="267">
        <v>240</v>
      </c>
      <c r="B248" s="276" t="s">
        <v>417</v>
      </c>
      <c r="C248" s="277">
        <v>11.7</v>
      </c>
      <c r="D248" s="278">
        <v>11.549999999999999</v>
      </c>
      <c r="E248" s="278">
        <v>11.249999999999998</v>
      </c>
      <c r="F248" s="278">
        <v>10.799999999999999</v>
      </c>
      <c r="G248" s="278">
        <v>10.499999999999998</v>
      </c>
      <c r="H248" s="278">
        <v>11.999999999999998</v>
      </c>
      <c r="I248" s="278">
        <v>12.299999999999999</v>
      </c>
      <c r="J248" s="278">
        <v>12.749999999999998</v>
      </c>
      <c r="K248" s="276">
        <v>11.85</v>
      </c>
      <c r="L248" s="276">
        <v>11.1</v>
      </c>
      <c r="M248" s="276">
        <v>125.33394</v>
      </c>
    </row>
    <row r="249" spans="1:13">
      <c r="A249" s="267">
        <v>241</v>
      </c>
      <c r="B249" s="276" t="s">
        <v>127</v>
      </c>
      <c r="C249" s="277">
        <v>91.05</v>
      </c>
      <c r="D249" s="278">
        <v>91.133333333333326</v>
      </c>
      <c r="E249" s="278">
        <v>89.966666666666654</v>
      </c>
      <c r="F249" s="278">
        <v>88.883333333333326</v>
      </c>
      <c r="G249" s="278">
        <v>87.716666666666654</v>
      </c>
      <c r="H249" s="278">
        <v>92.216666666666654</v>
      </c>
      <c r="I249" s="278">
        <v>93.38333333333334</v>
      </c>
      <c r="J249" s="278">
        <v>94.466666666666654</v>
      </c>
      <c r="K249" s="276">
        <v>92.3</v>
      </c>
      <c r="L249" s="276">
        <v>90.05</v>
      </c>
      <c r="M249" s="276">
        <v>171.2277</v>
      </c>
    </row>
    <row r="250" spans="1:13">
      <c r="A250" s="267">
        <v>242</v>
      </c>
      <c r="B250" s="276" t="s">
        <v>262</v>
      </c>
      <c r="C250" s="277">
        <v>2255.4499999999998</v>
      </c>
      <c r="D250" s="278">
        <v>2248.1333333333332</v>
      </c>
      <c r="E250" s="278">
        <v>2219.3166666666666</v>
      </c>
      <c r="F250" s="278">
        <v>2183.1833333333334</v>
      </c>
      <c r="G250" s="278">
        <v>2154.3666666666668</v>
      </c>
      <c r="H250" s="278">
        <v>2284.2666666666664</v>
      </c>
      <c r="I250" s="278">
        <v>2313.083333333333</v>
      </c>
      <c r="J250" s="278">
        <v>2349.2166666666662</v>
      </c>
      <c r="K250" s="276">
        <v>2276.9499999999998</v>
      </c>
      <c r="L250" s="276">
        <v>2212</v>
      </c>
      <c r="M250" s="276">
        <v>3.6927500000000002</v>
      </c>
    </row>
    <row r="251" spans="1:13">
      <c r="A251" s="267">
        <v>243</v>
      </c>
      <c r="B251" s="276" t="s">
        <v>408</v>
      </c>
      <c r="C251" s="277">
        <v>118.15</v>
      </c>
      <c r="D251" s="278">
        <v>118.85000000000001</v>
      </c>
      <c r="E251" s="278">
        <v>116.80000000000001</v>
      </c>
      <c r="F251" s="278">
        <v>115.45</v>
      </c>
      <c r="G251" s="278">
        <v>113.4</v>
      </c>
      <c r="H251" s="278">
        <v>120.20000000000002</v>
      </c>
      <c r="I251" s="278">
        <v>122.25</v>
      </c>
      <c r="J251" s="278">
        <v>123.60000000000002</v>
      </c>
      <c r="K251" s="276">
        <v>120.9</v>
      </c>
      <c r="L251" s="276">
        <v>117.5</v>
      </c>
      <c r="M251" s="276">
        <v>4.33514</v>
      </c>
    </row>
    <row r="252" spans="1:13">
      <c r="A252" s="267">
        <v>244</v>
      </c>
      <c r="B252" s="276" t="s">
        <v>409</v>
      </c>
      <c r="C252" s="277">
        <v>89.6</v>
      </c>
      <c r="D252" s="278">
        <v>89.833333333333329</v>
      </c>
      <c r="E252" s="278">
        <v>88.066666666666663</v>
      </c>
      <c r="F252" s="278">
        <v>86.533333333333331</v>
      </c>
      <c r="G252" s="278">
        <v>84.766666666666666</v>
      </c>
      <c r="H252" s="278">
        <v>91.36666666666666</v>
      </c>
      <c r="I252" s="278">
        <v>93.13333333333334</v>
      </c>
      <c r="J252" s="278">
        <v>94.666666666666657</v>
      </c>
      <c r="K252" s="276">
        <v>91.6</v>
      </c>
      <c r="L252" s="276">
        <v>88.3</v>
      </c>
      <c r="M252" s="276">
        <v>7.8810700000000002</v>
      </c>
    </row>
    <row r="253" spans="1:13">
      <c r="A253" s="267">
        <v>245</v>
      </c>
      <c r="B253" s="276" t="s">
        <v>2931</v>
      </c>
      <c r="C253" s="277">
        <v>1648.5</v>
      </c>
      <c r="D253" s="278">
        <v>1681.7</v>
      </c>
      <c r="E253" s="278">
        <v>1563.4</v>
      </c>
      <c r="F253" s="278">
        <v>1478.3</v>
      </c>
      <c r="G253" s="278">
        <v>1360</v>
      </c>
      <c r="H253" s="278">
        <v>1766.8000000000002</v>
      </c>
      <c r="I253" s="278">
        <v>1885.1</v>
      </c>
      <c r="J253" s="278">
        <v>1970.2000000000003</v>
      </c>
      <c r="K253" s="276">
        <v>1800</v>
      </c>
      <c r="L253" s="276">
        <v>1596.6</v>
      </c>
      <c r="M253" s="276">
        <v>61.081789999999998</v>
      </c>
    </row>
    <row r="254" spans="1:13">
      <c r="A254" s="267">
        <v>246</v>
      </c>
      <c r="B254" s="276" t="s">
        <v>402</v>
      </c>
      <c r="C254" s="277">
        <v>460.85</v>
      </c>
      <c r="D254" s="278">
        <v>463.84999999999997</v>
      </c>
      <c r="E254" s="278">
        <v>453.99999999999994</v>
      </c>
      <c r="F254" s="278">
        <v>447.15</v>
      </c>
      <c r="G254" s="278">
        <v>437.29999999999995</v>
      </c>
      <c r="H254" s="278">
        <v>470.69999999999993</v>
      </c>
      <c r="I254" s="278">
        <v>480.54999999999995</v>
      </c>
      <c r="J254" s="278">
        <v>487.39999999999992</v>
      </c>
      <c r="K254" s="276">
        <v>473.7</v>
      </c>
      <c r="L254" s="276">
        <v>457</v>
      </c>
      <c r="M254" s="276">
        <v>12.96677</v>
      </c>
    </row>
    <row r="255" spans="1:13">
      <c r="A255" s="267">
        <v>247</v>
      </c>
      <c r="B255" s="276" t="s">
        <v>128</v>
      </c>
      <c r="C255" s="277">
        <v>202.45</v>
      </c>
      <c r="D255" s="278">
        <v>202.23333333333335</v>
      </c>
      <c r="E255" s="278">
        <v>199.76666666666671</v>
      </c>
      <c r="F255" s="278">
        <v>197.08333333333337</v>
      </c>
      <c r="G255" s="278">
        <v>194.61666666666673</v>
      </c>
      <c r="H255" s="278">
        <v>204.91666666666669</v>
      </c>
      <c r="I255" s="278">
        <v>207.38333333333333</v>
      </c>
      <c r="J255" s="278">
        <v>210.06666666666666</v>
      </c>
      <c r="K255" s="276">
        <v>204.7</v>
      </c>
      <c r="L255" s="276">
        <v>199.55</v>
      </c>
      <c r="M255" s="276">
        <v>308.53962999999999</v>
      </c>
    </row>
    <row r="256" spans="1:13">
      <c r="A256" s="267">
        <v>248</v>
      </c>
      <c r="B256" s="276" t="s">
        <v>413</v>
      </c>
      <c r="C256" s="277">
        <v>276.35000000000002</v>
      </c>
      <c r="D256" s="278">
        <v>276.66666666666669</v>
      </c>
      <c r="E256" s="278">
        <v>270.88333333333338</v>
      </c>
      <c r="F256" s="278">
        <v>265.41666666666669</v>
      </c>
      <c r="G256" s="278">
        <v>259.63333333333338</v>
      </c>
      <c r="H256" s="278">
        <v>282.13333333333338</v>
      </c>
      <c r="I256" s="278">
        <v>287.91666666666669</v>
      </c>
      <c r="J256" s="278">
        <v>293.38333333333338</v>
      </c>
      <c r="K256" s="276">
        <v>282.45</v>
      </c>
      <c r="L256" s="276">
        <v>271.2</v>
      </c>
      <c r="M256" s="276">
        <v>1.1706099999999999</v>
      </c>
    </row>
    <row r="257" spans="1:13">
      <c r="A257" s="267">
        <v>249</v>
      </c>
      <c r="B257" s="276" t="s">
        <v>411</v>
      </c>
      <c r="C257" s="277">
        <v>128.15</v>
      </c>
      <c r="D257" s="278">
        <v>129.06666666666666</v>
      </c>
      <c r="E257" s="278">
        <v>126.13333333333333</v>
      </c>
      <c r="F257" s="278">
        <v>124.11666666666666</v>
      </c>
      <c r="G257" s="278">
        <v>121.18333333333332</v>
      </c>
      <c r="H257" s="278">
        <v>131.08333333333331</v>
      </c>
      <c r="I257" s="278">
        <v>134.01666666666665</v>
      </c>
      <c r="J257" s="278">
        <v>136.03333333333333</v>
      </c>
      <c r="K257" s="276">
        <v>132</v>
      </c>
      <c r="L257" s="276">
        <v>127.05</v>
      </c>
      <c r="M257" s="276">
        <v>11.09797</v>
      </c>
    </row>
    <row r="258" spans="1:13">
      <c r="A258" s="267">
        <v>250</v>
      </c>
      <c r="B258" s="276" t="s">
        <v>431</v>
      </c>
      <c r="C258" s="277">
        <v>25.7</v>
      </c>
      <c r="D258" s="278">
        <v>24.850000000000005</v>
      </c>
      <c r="E258" s="278">
        <v>23.70000000000001</v>
      </c>
      <c r="F258" s="278">
        <v>21.700000000000006</v>
      </c>
      <c r="G258" s="278">
        <v>20.550000000000011</v>
      </c>
      <c r="H258" s="278">
        <v>26.850000000000009</v>
      </c>
      <c r="I258" s="278">
        <v>28.000000000000007</v>
      </c>
      <c r="J258" s="278">
        <v>30.000000000000007</v>
      </c>
      <c r="K258" s="276">
        <v>26</v>
      </c>
      <c r="L258" s="276">
        <v>22.85</v>
      </c>
      <c r="M258" s="276">
        <v>196.31654</v>
      </c>
    </row>
    <row r="259" spans="1:13">
      <c r="A259" s="267">
        <v>251</v>
      </c>
      <c r="B259" s="276" t="s">
        <v>428</v>
      </c>
      <c r="C259" s="277">
        <v>43.15</v>
      </c>
      <c r="D259" s="278">
        <v>43.79999999999999</v>
      </c>
      <c r="E259" s="278">
        <v>41.899999999999977</v>
      </c>
      <c r="F259" s="278">
        <v>40.649999999999984</v>
      </c>
      <c r="G259" s="278">
        <v>38.749999999999972</v>
      </c>
      <c r="H259" s="278">
        <v>45.049999999999983</v>
      </c>
      <c r="I259" s="278">
        <v>46.95</v>
      </c>
      <c r="J259" s="278">
        <v>48.199999999999989</v>
      </c>
      <c r="K259" s="276">
        <v>45.7</v>
      </c>
      <c r="L259" s="276">
        <v>42.55</v>
      </c>
      <c r="M259" s="276">
        <v>11.60478</v>
      </c>
    </row>
    <row r="260" spans="1:13">
      <c r="A260" s="267">
        <v>252</v>
      </c>
      <c r="B260" s="276" t="s">
        <v>429</v>
      </c>
      <c r="C260" s="277">
        <v>96.8</v>
      </c>
      <c r="D260" s="278">
        <v>97.34999999999998</v>
      </c>
      <c r="E260" s="278">
        <v>94.849999999999966</v>
      </c>
      <c r="F260" s="278">
        <v>92.899999999999991</v>
      </c>
      <c r="G260" s="278">
        <v>90.399999999999977</v>
      </c>
      <c r="H260" s="278">
        <v>99.299999999999955</v>
      </c>
      <c r="I260" s="278">
        <v>101.79999999999998</v>
      </c>
      <c r="J260" s="278">
        <v>103.74999999999994</v>
      </c>
      <c r="K260" s="276">
        <v>99.85</v>
      </c>
      <c r="L260" s="276">
        <v>95.4</v>
      </c>
      <c r="M260" s="276">
        <v>33.436309999999999</v>
      </c>
    </row>
    <row r="261" spans="1:13">
      <c r="A261" s="267">
        <v>253</v>
      </c>
      <c r="B261" s="276" t="s">
        <v>432</v>
      </c>
      <c r="C261" s="277">
        <v>54.55</v>
      </c>
      <c r="D261" s="278">
        <v>54.716666666666661</v>
      </c>
      <c r="E261" s="278">
        <v>53.633333333333326</v>
      </c>
      <c r="F261" s="278">
        <v>52.716666666666661</v>
      </c>
      <c r="G261" s="278">
        <v>51.633333333333326</v>
      </c>
      <c r="H261" s="278">
        <v>55.633333333333326</v>
      </c>
      <c r="I261" s="278">
        <v>56.716666666666654</v>
      </c>
      <c r="J261" s="278">
        <v>57.633333333333326</v>
      </c>
      <c r="K261" s="276">
        <v>55.8</v>
      </c>
      <c r="L261" s="276">
        <v>53.8</v>
      </c>
      <c r="M261" s="276">
        <v>6.6286199999999997</v>
      </c>
    </row>
    <row r="262" spans="1:13">
      <c r="A262" s="267">
        <v>254</v>
      </c>
      <c r="B262" s="276" t="s">
        <v>422</v>
      </c>
      <c r="C262" s="277">
        <v>1002.65</v>
      </c>
      <c r="D262" s="278">
        <v>1000.8833333333333</v>
      </c>
      <c r="E262" s="278">
        <v>991.76666666666665</v>
      </c>
      <c r="F262" s="278">
        <v>980.88333333333333</v>
      </c>
      <c r="G262" s="278">
        <v>971.76666666666665</v>
      </c>
      <c r="H262" s="278">
        <v>1011.7666666666667</v>
      </c>
      <c r="I262" s="278">
        <v>1020.8833333333332</v>
      </c>
      <c r="J262" s="278">
        <v>1031.7666666666667</v>
      </c>
      <c r="K262" s="276">
        <v>1010</v>
      </c>
      <c r="L262" s="276">
        <v>990</v>
      </c>
      <c r="M262" s="276">
        <v>0.89629999999999999</v>
      </c>
    </row>
    <row r="263" spans="1:13">
      <c r="A263" s="267">
        <v>255</v>
      </c>
      <c r="B263" s="276" t="s">
        <v>436</v>
      </c>
      <c r="C263" s="277">
        <v>2208.25</v>
      </c>
      <c r="D263" s="278">
        <v>2216.65</v>
      </c>
      <c r="E263" s="278">
        <v>2179.3000000000002</v>
      </c>
      <c r="F263" s="278">
        <v>2150.35</v>
      </c>
      <c r="G263" s="278">
        <v>2113</v>
      </c>
      <c r="H263" s="278">
        <v>2245.6000000000004</v>
      </c>
      <c r="I263" s="278">
        <v>2282.9499999999998</v>
      </c>
      <c r="J263" s="278">
        <v>2311.9000000000005</v>
      </c>
      <c r="K263" s="276">
        <v>2254</v>
      </c>
      <c r="L263" s="276">
        <v>2187.6999999999998</v>
      </c>
      <c r="M263" s="276">
        <v>7.2190000000000004E-2</v>
      </c>
    </row>
    <row r="264" spans="1:13">
      <c r="A264" s="267">
        <v>256</v>
      </c>
      <c r="B264" s="276" t="s">
        <v>433</v>
      </c>
      <c r="C264" s="277">
        <v>73.25</v>
      </c>
      <c r="D264" s="278">
        <v>74.266666666666666</v>
      </c>
      <c r="E264" s="278">
        <v>71.783333333333331</v>
      </c>
      <c r="F264" s="278">
        <v>70.316666666666663</v>
      </c>
      <c r="G264" s="278">
        <v>67.833333333333329</v>
      </c>
      <c r="H264" s="278">
        <v>75.733333333333334</v>
      </c>
      <c r="I264" s="278">
        <v>78.216666666666654</v>
      </c>
      <c r="J264" s="278">
        <v>79.683333333333337</v>
      </c>
      <c r="K264" s="276">
        <v>76.75</v>
      </c>
      <c r="L264" s="276">
        <v>72.8</v>
      </c>
      <c r="M264" s="276">
        <v>18.633109999999999</v>
      </c>
    </row>
    <row r="265" spans="1:13">
      <c r="A265" s="267">
        <v>257</v>
      </c>
      <c r="B265" s="276" t="s">
        <v>129</v>
      </c>
      <c r="C265" s="277">
        <v>260.3</v>
      </c>
      <c r="D265" s="278">
        <v>261.06666666666666</v>
      </c>
      <c r="E265" s="278">
        <v>253.43333333333334</v>
      </c>
      <c r="F265" s="278">
        <v>246.56666666666666</v>
      </c>
      <c r="G265" s="278">
        <v>238.93333333333334</v>
      </c>
      <c r="H265" s="278">
        <v>267.93333333333334</v>
      </c>
      <c r="I265" s="278">
        <v>275.56666666666666</v>
      </c>
      <c r="J265" s="278">
        <v>282.43333333333334</v>
      </c>
      <c r="K265" s="276">
        <v>268.7</v>
      </c>
      <c r="L265" s="276">
        <v>254.2</v>
      </c>
      <c r="M265" s="276">
        <v>127.0853</v>
      </c>
    </row>
    <row r="266" spans="1:13">
      <c r="A266" s="267">
        <v>258</v>
      </c>
      <c r="B266" s="276" t="s">
        <v>423</v>
      </c>
      <c r="C266" s="277">
        <v>2072.1999999999998</v>
      </c>
      <c r="D266" s="278">
        <v>2093.15</v>
      </c>
      <c r="E266" s="278">
        <v>2043.5</v>
      </c>
      <c r="F266" s="278">
        <v>2014.7999999999997</v>
      </c>
      <c r="G266" s="278">
        <v>1965.1499999999996</v>
      </c>
      <c r="H266" s="278">
        <v>2121.8500000000004</v>
      </c>
      <c r="I266" s="278">
        <v>2171.5000000000009</v>
      </c>
      <c r="J266" s="278">
        <v>2200.2000000000007</v>
      </c>
      <c r="K266" s="276">
        <v>2142.8000000000002</v>
      </c>
      <c r="L266" s="276">
        <v>2064.4499999999998</v>
      </c>
      <c r="M266" s="276">
        <v>0.71435999999999999</v>
      </c>
    </row>
    <row r="267" spans="1:13">
      <c r="A267" s="267">
        <v>259</v>
      </c>
      <c r="B267" s="276" t="s">
        <v>424</v>
      </c>
      <c r="C267" s="277">
        <v>358.9</v>
      </c>
      <c r="D267" s="278">
        <v>359.65000000000003</v>
      </c>
      <c r="E267" s="278">
        <v>351.50000000000006</v>
      </c>
      <c r="F267" s="278">
        <v>344.1</v>
      </c>
      <c r="G267" s="278">
        <v>335.95000000000005</v>
      </c>
      <c r="H267" s="278">
        <v>367.05000000000007</v>
      </c>
      <c r="I267" s="278">
        <v>375.20000000000005</v>
      </c>
      <c r="J267" s="278">
        <v>382.60000000000008</v>
      </c>
      <c r="K267" s="276">
        <v>367.8</v>
      </c>
      <c r="L267" s="276">
        <v>352.25</v>
      </c>
      <c r="M267" s="276">
        <v>3.5356200000000002</v>
      </c>
    </row>
    <row r="268" spans="1:13">
      <c r="A268" s="267">
        <v>260</v>
      </c>
      <c r="B268" s="276" t="s">
        <v>425</v>
      </c>
      <c r="C268" s="277">
        <v>103.55</v>
      </c>
      <c r="D268" s="278">
        <v>103.14999999999999</v>
      </c>
      <c r="E268" s="278">
        <v>100.59999999999998</v>
      </c>
      <c r="F268" s="278">
        <v>97.649999999999991</v>
      </c>
      <c r="G268" s="278">
        <v>95.09999999999998</v>
      </c>
      <c r="H268" s="278">
        <v>106.09999999999998</v>
      </c>
      <c r="I268" s="278">
        <v>108.64999999999999</v>
      </c>
      <c r="J268" s="278">
        <v>111.59999999999998</v>
      </c>
      <c r="K268" s="276">
        <v>105.7</v>
      </c>
      <c r="L268" s="276">
        <v>100.2</v>
      </c>
      <c r="M268" s="276">
        <v>18.59018</v>
      </c>
    </row>
    <row r="269" spans="1:13">
      <c r="A269" s="267">
        <v>261</v>
      </c>
      <c r="B269" s="276" t="s">
        <v>426</v>
      </c>
      <c r="C269" s="277">
        <v>83.95</v>
      </c>
      <c r="D269" s="278">
        <v>83.366666666666674</v>
      </c>
      <c r="E269" s="278">
        <v>82.133333333333354</v>
      </c>
      <c r="F269" s="278">
        <v>80.316666666666677</v>
      </c>
      <c r="G269" s="278">
        <v>79.083333333333357</v>
      </c>
      <c r="H269" s="278">
        <v>85.183333333333351</v>
      </c>
      <c r="I269" s="278">
        <v>86.416666666666671</v>
      </c>
      <c r="J269" s="278">
        <v>88.233333333333348</v>
      </c>
      <c r="K269" s="276">
        <v>84.6</v>
      </c>
      <c r="L269" s="276">
        <v>81.55</v>
      </c>
      <c r="M269" s="276">
        <v>41.044229999999999</v>
      </c>
    </row>
    <row r="270" spans="1:13">
      <c r="A270" s="267">
        <v>262</v>
      </c>
      <c r="B270" s="276" t="s">
        <v>427</v>
      </c>
      <c r="C270" s="277">
        <v>84.55</v>
      </c>
      <c r="D270" s="278">
        <v>85.016666666666666</v>
      </c>
      <c r="E270" s="278">
        <v>83.033333333333331</v>
      </c>
      <c r="F270" s="278">
        <v>81.516666666666666</v>
      </c>
      <c r="G270" s="278">
        <v>79.533333333333331</v>
      </c>
      <c r="H270" s="278">
        <v>86.533333333333331</v>
      </c>
      <c r="I270" s="278">
        <v>88.516666666666652</v>
      </c>
      <c r="J270" s="278">
        <v>90.033333333333331</v>
      </c>
      <c r="K270" s="276">
        <v>87</v>
      </c>
      <c r="L270" s="276">
        <v>83.5</v>
      </c>
      <c r="M270" s="276">
        <v>20.080469999999998</v>
      </c>
    </row>
    <row r="271" spans="1:13">
      <c r="A271" s="267">
        <v>263</v>
      </c>
      <c r="B271" s="276" t="s">
        <v>435</v>
      </c>
      <c r="C271" s="277">
        <v>68.25</v>
      </c>
      <c r="D271" s="278">
        <v>68.350000000000009</v>
      </c>
      <c r="E271" s="278">
        <v>65.700000000000017</v>
      </c>
      <c r="F271" s="278">
        <v>63.150000000000006</v>
      </c>
      <c r="G271" s="278">
        <v>60.500000000000014</v>
      </c>
      <c r="H271" s="278">
        <v>70.90000000000002</v>
      </c>
      <c r="I271" s="278">
        <v>73.550000000000026</v>
      </c>
      <c r="J271" s="278">
        <v>76.100000000000023</v>
      </c>
      <c r="K271" s="276">
        <v>71</v>
      </c>
      <c r="L271" s="276">
        <v>65.8</v>
      </c>
      <c r="M271" s="276">
        <v>9.1657499999999992</v>
      </c>
    </row>
    <row r="272" spans="1:13">
      <c r="A272" s="267">
        <v>264</v>
      </c>
      <c r="B272" s="276" t="s">
        <v>434</v>
      </c>
      <c r="C272" s="277">
        <v>129.19999999999999</v>
      </c>
      <c r="D272" s="278">
        <v>128.01666666666665</v>
      </c>
      <c r="E272" s="278">
        <v>125.68333333333331</v>
      </c>
      <c r="F272" s="278">
        <v>122.16666666666666</v>
      </c>
      <c r="G272" s="278">
        <v>119.83333333333331</v>
      </c>
      <c r="H272" s="278">
        <v>131.5333333333333</v>
      </c>
      <c r="I272" s="278">
        <v>133.86666666666667</v>
      </c>
      <c r="J272" s="278">
        <v>137.3833333333333</v>
      </c>
      <c r="K272" s="276">
        <v>130.35</v>
      </c>
      <c r="L272" s="276">
        <v>124.5</v>
      </c>
      <c r="M272" s="276">
        <v>5.8328699999999998</v>
      </c>
    </row>
    <row r="273" spans="1:13">
      <c r="A273" s="267">
        <v>265</v>
      </c>
      <c r="B273" s="276" t="s">
        <v>263</v>
      </c>
      <c r="C273" s="277">
        <v>65.7</v>
      </c>
      <c r="D273" s="278">
        <v>66.5</v>
      </c>
      <c r="E273" s="278">
        <v>64.3</v>
      </c>
      <c r="F273" s="278">
        <v>62.899999999999991</v>
      </c>
      <c r="G273" s="278">
        <v>60.699999999999989</v>
      </c>
      <c r="H273" s="278">
        <v>67.900000000000006</v>
      </c>
      <c r="I273" s="278">
        <v>70.099999999999994</v>
      </c>
      <c r="J273" s="278">
        <v>71.500000000000014</v>
      </c>
      <c r="K273" s="276">
        <v>68.7</v>
      </c>
      <c r="L273" s="276">
        <v>65.099999999999994</v>
      </c>
      <c r="M273" s="276">
        <v>21.62208</v>
      </c>
    </row>
    <row r="274" spans="1:13">
      <c r="A274" s="267">
        <v>266</v>
      </c>
      <c r="B274" s="276" t="s">
        <v>130</v>
      </c>
      <c r="C274" s="277">
        <v>362.65</v>
      </c>
      <c r="D274" s="278">
        <v>362.46666666666664</v>
      </c>
      <c r="E274" s="278">
        <v>357.73333333333329</v>
      </c>
      <c r="F274" s="278">
        <v>352.81666666666666</v>
      </c>
      <c r="G274" s="278">
        <v>348.08333333333331</v>
      </c>
      <c r="H274" s="278">
        <v>367.38333333333327</v>
      </c>
      <c r="I274" s="278">
        <v>372.11666666666662</v>
      </c>
      <c r="J274" s="278">
        <v>377.03333333333325</v>
      </c>
      <c r="K274" s="276">
        <v>367.2</v>
      </c>
      <c r="L274" s="276">
        <v>357.55</v>
      </c>
      <c r="M274" s="276">
        <v>53.116520000000001</v>
      </c>
    </row>
    <row r="275" spans="1:13">
      <c r="A275" s="267">
        <v>267</v>
      </c>
      <c r="B275" s="276" t="s">
        <v>264</v>
      </c>
      <c r="C275" s="277">
        <v>860.65</v>
      </c>
      <c r="D275" s="278">
        <v>861.7833333333333</v>
      </c>
      <c r="E275" s="278">
        <v>837.66666666666663</v>
      </c>
      <c r="F275" s="278">
        <v>814.68333333333328</v>
      </c>
      <c r="G275" s="278">
        <v>790.56666666666661</v>
      </c>
      <c r="H275" s="278">
        <v>884.76666666666665</v>
      </c>
      <c r="I275" s="278">
        <v>908.88333333333344</v>
      </c>
      <c r="J275" s="278">
        <v>931.86666666666667</v>
      </c>
      <c r="K275" s="276">
        <v>885.9</v>
      </c>
      <c r="L275" s="276">
        <v>838.8</v>
      </c>
      <c r="M275" s="276">
        <v>11.138640000000001</v>
      </c>
    </row>
    <row r="276" spans="1:13">
      <c r="A276" s="267">
        <v>268</v>
      </c>
      <c r="B276" s="276" t="s">
        <v>131</v>
      </c>
      <c r="C276" s="277">
        <v>2559.9</v>
      </c>
      <c r="D276" s="278">
        <v>2567.8166666666671</v>
      </c>
      <c r="E276" s="278">
        <v>2536.1833333333343</v>
      </c>
      <c r="F276" s="278">
        <v>2512.4666666666672</v>
      </c>
      <c r="G276" s="278">
        <v>2480.8333333333344</v>
      </c>
      <c r="H276" s="278">
        <v>2591.5333333333342</v>
      </c>
      <c r="I276" s="278">
        <v>2623.1666666666665</v>
      </c>
      <c r="J276" s="278">
        <v>2646.8833333333341</v>
      </c>
      <c r="K276" s="276">
        <v>2599.4499999999998</v>
      </c>
      <c r="L276" s="276">
        <v>2544.1</v>
      </c>
      <c r="M276" s="276">
        <v>6.0987499999999999</v>
      </c>
    </row>
    <row r="277" spans="1:13">
      <c r="A277" s="267">
        <v>269</v>
      </c>
      <c r="B277" s="276" t="s">
        <v>132</v>
      </c>
      <c r="C277" s="277">
        <v>623</v>
      </c>
      <c r="D277" s="278">
        <v>629.26666666666665</v>
      </c>
      <c r="E277" s="278">
        <v>609.5333333333333</v>
      </c>
      <c r="F277" s="278">
        <v>596.06666666666661</v>
      </c>
      <c r="G277" s="278">
        <v>576.33333333333326</v>
      </c>
      <c r="H277" s="278">
        <v>642.73333333333335</v>
      </c>
      <c r="I277" s="278">
        <v>662.4666666666667</v>
      </c>
      <c r="J277" s="278">
        <v>675.93333333333339</v>
      </c>
      <c r="K277" s="276">
        <v>649</v>
      </c>
      <c r="L277" s="276">
        <v>615.79999999999995</v>
      </c>
      <c r="M277" s="276">
        <v>9.5922400000000003</v>
      </c>
    </row>
    <row r="278" spans="1:13">
      <c r="A278" s="267">
        <v>270</v>
      </c>
      <c r="B278" s="276" t="s">
        <v>437</v>
      </c>
      <c r="C278" s="277">
        <v>141.80000000000001</v>
      </c>
      <c r="D278" s="278">
        <v>143.29999999999998</v>
      </c>
      <c r="E278" s="278">
        <v>139.09999999999997</v>
      </c>
      <c r="F278" s="278">
        <v>136.39999999999998</v>
      </c>
      <c r="G278" s="278">
        <v>132.19999999999996</v>
      </c>
      <c r="H278" s="278">
        <v>145.99999999999997</v>
      </c>
      <c r="I278" s="278">
        <v>150.19999999999996</v>
      </c>
      <c r="J278" s="278">
        <v>152.89999999999998</v>
      </c>
      <c r="K278" s="276">
        <v>147.5</v>
      </c>
      <c r="L278" s="276">
        <v>140.6</v>
      </c>
      <c r="M278" s="276">
        <v>12.573320000000001</v>
      </c>
    </row>
    <row r="279" spans="1:13">
      <c r="A279" s="267">
        <v>271</v>
      </c>
      <c r="B279" s="276" t="s">
        <v>443</v>
      </c>
      <c r="C279" s="277">
        <v>664.95</v>
      </c>
      <c r="D279" s="278">
        <v>671.4</v>
      </c>
      <c r="E279" s="278">
        <v>653.79999999999995</v>
      </c>
      <c r="F279" s="278">
        <v>642.65</v>
      </c>
      <c r="G279" s="278">
        <v>625.04999999999995</v>
      </c>
      <c r="H279" s="278">
        <v>682.55</v>
      </c>
      <c r="I279" s="278">
        <v>700.15000000000009</v>
      </c>
      <c r="J279" s="278">
        <v>711.3</v>
      </c>
      <c r="K279" s="276">
        <v>689</v>
      </c>
      <c r="L279" s="276">
        <v>660.25</v>
      </c>
      <c r="M279" s="276">
        <v>4.1734999999999998</v>
      </c>
    </row>
    <row r="280" spans="1:13">
      <c r="A280" s="267">
        <v>272</v>
      </c>
      <c r="B280" s="276" t="s">
        <v>444</v>
      </c>
      <c r="C280" s="277">
        <v>355.55</v>
      </c>
      <c r="D280" s="278">
        <v>350.51666666666671</v>
      </c>
      <c r="E280" s="278">
        <v>341.13333333333344</v>
      </c>
      <c r="F280" s="278">
        <v>326.71666666666675</v>
      </c>
      <c r="G280" s="278">
        <v>317.33333333333348</v>
      </c>
      <c r="H280" s="278">
        <v>364.93333333333339</v>
      </c>
      <c r="I280" s="278">
        <v>374.31666666666672</v>
      </c>
      <c r="J280" s="278">
        <v>388.73333333333335</v>
      </c>
      <c r="K280" s="276">
        <v>359.9</v>
      </c>
      <c r="L280" s="276">
        <v>336.1</v>
      </c>
      <c r="M280" s="276">
        <v>3.5683400000000001</v>
      </c>
    </row>
    <row r="281" spans="1:13">
      <c r="A281" s="267">
        <v>273</v>
      </c>
      <c r="B281" s="276" t="s">
        <v>445</v>
      </c>
      <c r="C281" s="277">
        <v>563.85</v>
      </c>
      <c r="D281" s="278">
        <v>561.6</v>
      </c>
      <c r="E281" s="278">
        <v>552.70000000000005</v>
      </c>
      <c r="F281" s="278">
        <v>541.55000000000007</v>
      </c>
      <c r="G281" s="278">
        <v>532.65000000000009</v>
      </c>
      <c r="H281" s="278">
        <v>572.75</v>
      </c>
      <c r="I281" s="278">
        <v>581.64999999999986</v>
      </c>
      <c r="J281" s="278">
        <v>592.79999999999995</v>
      </c>
      <c r="K281" s="276">
        <v>570.5</v>
      </c>
      <c r="L281" s="276">
        <v>550.45000000000005</v>
      </c>
      <c r="M281" s="276">
        <v>3.01858</v>
      </c>
    </row>
    <row r="282" spans="1:13">
      <c r="A282" s="267">
        <v>274</v>
      </c>
      <c r="B282" s="276" t="s">
        <v>447</v>
      </c>
      <c r="C282" s="277">
        <v>40.700000000000003</v>
      </c>
      <c r="D282" s="278">
        <v>39.81666666666667</v>
      </c>
      <c r="E282" s="278">
        <v>38.183333333333337</v>
      </c>
      <c r="F282" s="278">
        <v>35.666666666666664</v>
      </c>
      <c r="G282" s="278">
        <v>34.033333333333331</v>
      </c>
      <c r="H282" s="278">
        <v>42.333333333333343</v>
      </c>
      <c r="I282" s="278">
        <v>43.966666666666683</v>
      </c>
      <c r="J282" s="278">
        <v>46.483333333333348</v>
      </c>
      <c r="K282" s="276">
        <v>41.45</v>
      </c>
      <c r="L282" s="276">
        <v>37.299999999999997</v>
      </c>
      <c r="M282" s="276">
        <v>109.01594</v>
      </c>
    </row>
    <row r="283" spans="1:13">
      <c r="A283" s="267">
        <v>275</v>
      </c>
      <c r="B283" s="276" t="s">
        <v>449</v>
      </c>
      <c r="C283" s="277">
        <v>370.8</v>
      </c>
      <c r="D283" s="278">
        <v>372.63333333333338</v>
      </c>
      <c r="E283" s="278">
        <v>366.76666666666677</v>
      </c>
      <c r="F283" s="278">
        <v>362.73333333333341</v>
      </c>
      <c r="G283" s="278">
        <v>356.86666666666679</v>
      </c>
      <c r="H283" s="278">
        <v>376.66666666666674</v>
      </c>
      <c r="I283" s="278">
        <v>382.53333333333342</v>
      </c>
      <c r="J283" s="278">
        <v>386.56666666666672</v>
      </c>
      <c r="K283" s="276">
        <v>378.5</v>
      </c>
      <c r="L283" s="276">
        <v>368.6</v>
      </c>
      <c r="M283" s="276">
        <v>4.06677</v>
      </c>
    </row>
    <row r="284" spans="1:13">
      <c r="A284" s="267">
        <v>276</v>
      </c>
      <c r="B284" s="276" t="s">
        <v>439</v>
      </c>
      <c r="C284" s="277">
        <v>428.55</v>
      </c>
      <c r="D284" s="278">
        <v>429.98333333333335</v>
      </c>
      <c r="E284" s="278">
        <v>426.11666666666667</v>
      </c>
      <c r="F284" s="278">
        <v>423.68333333333334</v>
      </c>
      <c r="G284" s="278">
        <v>419.81666666666666</v>
      </c>
      <c r="H284" s="278">
        <v>432.41666666666669</v>
      </c>
      <c r="I284" s="278">
        <v>436.28333333333336</v>
      </c>
      <c r="J284" s="278">
        <v>438.7166666666667</v>
      </c>
      <c r="K284" s="276">
        <v>433.85</v>
      </c>
      <c r="L284" s="276">
        <v>427.55</v>
      </c>
      <c r="M284" s="276">
        <v>1.71031</v>
      </c>
    </row>
    <row r="285" spans="1:13">
      <c r="A285" s="267">
        <v>277</v>
      </c>
      <c r="B285" s="276" t="s">
        <v>440</v>
      </c>
      <c r="C285" s="277">
        <v>305.39999999999998</v>
      </c>
      <c r="D285" s="278">
        <v>308.09999999999997</v>
      </c>
      <c r="E285" s="278">
        <v>298.29999999999995</v>
      </c>
      <c r="F285" s="278">
        <v>291.2</v>
      </c>
      <c r="G285" s="278">
        <v>281.39999999999998</v>
      </c>
      <c r="H285" s="278">
        <v>315.19999999999993</v>
      </c>
      <c r="I285" s="278">
        <v>325</v>
      </c>
      <c r="J285" s="278">
        <v>332.09999999999991</v>
      </c>
      <c r="K285" s="276">
        <v>317.89999999999998</v>
      </c>
      <c r="L285" s="276">
        <v>301</v>
      </c>
      <c r="M285" s="276">
        <v>2.6217000000000001</v>
      </c>
    </row>
    <row r="286" spans="1:13">
      <c r="A286" s="267">
        <v>278</v>
      </c>
      <c r="B286" s="276" t="s">
        <v>451</v>
      </c>
      <c r="C286" s="277">
        <v>209.15</v>
      </c>
      <c r="D286" s="278">
        <v>209.16666666666666</v>
      </c>
      <c r="E286" s="278">
        <v>204.98333333333332</v>
      </c>
      <c r="F286" s="278">
        <v>200.81666666666666</v>
      </c>
      <c r="G286" s="278">
        <v>196.63333333333333</v>
      </c>
      <c r="H286" s="278">
        <v>213.33333333333331</v>
      </c>
      <c r="I286" s="278">
        <v>217.51666666666665</v>
      </c>
      <c r="J286" s="278">
        <v>221.68333333333331</v>
      </c>
      <c r="K286" s="276">
        <v>213.35</v>
      </c>
      <c r="L286" s="276">
        <v>205</v>
      </c>
      <c r="M286" s="276">
        <v>0.67023999999999995</v>
      </c>
    </row>
    <row r="287" spans="1:13">
      <c r="A287" s="267">
        <v>279</v>
      </c>
      <c r="B287" s="276" t="s">
        <v>133</v>
      </c>
      <c r="C287" s="277">
        <v>1833.8</v>
      </c>
      <c r="D287" s="278">
        <v>1830.0166666666667</v>
      </c>
      <c r="E287" s="278">
        <v>1821.0333333333333</v>
      </c>
      <c r="F287" s="278">
        <v>1808.2666666666667</v>
      </c>
      <c r="G287" s="278">
        <v>1799.2833333333333</v>
      </c>
      <c r="H287" s="278">
        <v>1842.7833333333333</v>
      </c>
      <c r="I287" s="278">
        <v>1851.7666666666664</v>
      </c>
      <c r="J287" s="278">
        <v>1864.5333333333333</v>
      </c>
      <c r="K287" s="276">
        <v>1839</v>
      </c>
      <c r="L287" s="276">
        <v>1817.25</v>
      </c>
      <c r="M287" s="276">
        <v>39.53436</v>
      </c>
    </row>
    <row r="288" spans="1:13">
      <c r="A288" s="267">
        <v>280</v>
      </c>
      <c r="B288" s="276" t="s">
        <v>441</v>
      </c>
      <c r="C288" s="277">
        <v>110.6</v>
      </c>
      <c r="D288" s="278">
        <v>112.78333333333335</v>
      </c>
      <c r="E288" s="278">
        <v>107.06666666666669</v>
      </c>
      <c r="F288" s="278">
        <v>103.53333333333335</v>
      </c>
      <c r="G288" s="278">
        <v>97.816666666666691</v>
      </c>
      <c r="H288" s="278">
        <v>116.31666666666669</v>
      </c>
      <c r="I288" s="278">
        <v>122.03333333333336</v>
      </c>
      <c r="J288" s="278">
        <v>125.56666666666669</v>
      </c>
      <c r="K288" s="276">
        <v>118.5</v>
      </c>
      <c r="L288" s="276">
        <v>109.25</v>
      </c>
      <c r="M288" s="276">
        <v>11.830959999999999</v>
      </c>
    </row>
    <row r="289" spans="1:13">
      <c r="A289" s="267">
        <v>281</v>
      </c>
      <c r="B289" s="276" t="s">
        <v>438</v>
      </c>
      <c r="C289" s="277">
        <v>873.4</v>
      </c>
      <c r="D289" s="278">
        <v>870.4666666666667</v>
      </c>
      <c r="E289" s="278">
        <v>852.93333333333339</v>
      </c>
      <c r="F289" s="278">
        <v>832.4666666666667</v>
      </c>
      <c r="G289" s="278">
        <v>814.93333333333339</v>
      </c>
      <c r="H289" s="278">
        <v>890.93333333333339</v>
      </c>
      <c r="I289" s="278">
        <v>908.4666666666667</v>
      </c>
      <c r="J289" s="278">
        <v>928.93333333333339</v>
      </c>
      <c r="K289" s="276">
        <v>888</v>
      </c>
      <c r="L289" s="276">
        <v>850</v>
      </c>
      <c r="M289" s="276">
        <v>1.51922</v>
      </c>
    </row>
    <row r="290" spans="1:13">
      <c r="A290" s="267">
        <v>282</v>
      </c>
      <c r="B290" s="276" t="s">
        <v>442</v>
      </c>
      <c r="C290" s="277">
        <v>262.55</v>
      </c>
      <c r="D290" s="278">
        <v>265.34999999999997</v>
      </c>
      <c r="E290" s="278">
        <v>254.19999999999993</v>
      </c>
      <c r="F290" s="278">
        <v>245.84999999999997</v>
      </c>
      <c r="G290" s="278">
        <v>234.69999999999993</v>
      </c>
      <c r="H290" s="278">
        <v>273.69999999999993</v>
      </c>
      <c r="I290" s="278">
        <v>284.84999999999991</v>
      </c>
      <c r="J290" s="278">
        <v>293.19999999999993</v>
      </c>
      <c r="K290" s="276">
        <v>276.5</v>
      </c>
      <c r="L290" s="276">
        <v>257</v>
      </c>
      <c r="M290" s="276">
        <v>7.5823900000000002</v>
      </c>
    </row>
    <row r="291" spans="1:13">
      <c r="A291" s="267">
        <v>283</v>
      </c>
      <c r="B291" s="276" t="s">
        <v>1830</v>
      </c>
      <c r="C291" s="277">
        <v>572.85</v>
      </c>
      <c r="D291" s="278">
        <v>574.36666666666667</v>
      </c>
      <c r="E291" s="278">
        <v>564.83333333333337</v>
      </c>
      <c r="F291" s="278">
        <v>556.81666666666672</v>
      </c>
      <c r="G291" s="278">
        <v>547.28333333333342</v>
      </c>
      <c r="H291" s="278">
        <v>582.38333333333333</v>
      </c>
      <c r="I291" s="278">
        <v>591.91666666666663</v>
      </c>
      <c r="J291" s="278">
        <v>599.93333333333328</v>
      </c>
      <c r="K291" s="276">
        <v>583.9</v>
      </c>
      <c r="L291" s="276">
        <v>566.35</v>
      </c>
      <c r="M291" s="276">
        <v>0.20899000000000001</v>
      </c>
    </row>
    <row r="292" spans="1:13">
      <c r="A292" s="267">
        <v>284</v>
      </c>
      <c r="B292" s="276" t="s">
        <v>448</v>
      </c>
      <c r="C292" s="277">
        <v>503.35</v>
      </c>
      <c r="D292" s="278">
        <v>508.98333333333335</v>
      </c>
      <c r="E292" s="278">
        <v>489.36666666666667</v>
      </c>
      <c r="F292" s="278">
        <v>475.38333333333333</v>
      </c>
      <c r="G292" s="278">
        <v>455.76666666666665</v>
      </c>
      <c r="H292" s="278">
        <v>522.9666666666667</v>
      </c>
      <c r="I292" s="278">
        <v>542.58333333333348</v>
      </c>
      <c r="J292" s="278">
        <v>556.56666666666672</v>
      </c>
      <c r="K292" s="276">
        <v>528.6</v>
      </c>
      <c r="L292" s="276">
        <v>495</v>
      </c>
      <c r="M292" s="276">
        <v>10.08297</v>
      </c>
    </row>
    <row r="293" spans="1:13">
      <c r="A293" s="267">
        <v>285</v>
      </c>
      <c r="B293" s="276" t="s">
        <v>446</v>
      </c>
      <c r="C293" s="277">
        <v>54.85</v>
      </c>
      <c r="D293" s="278">
        <v>54</v>
      </c>
      <c r="E293" s="278">
        <v>51.7</v>
      </c>
      <c r="F293" s="278">
        <v>48.550000000000004</v>
      </c>
      <c r="G293" s="278">
        <v>46.250000000000007</v>
      </c>
      <c r="H293" s="278">
        <v>57.15</v>
      </c>
      <c r="I293" s="278">
        <v>59.449999999999996</v>
      </c>
      <c r="J293" s="278">
        <v>62.599999999999994</v>
      </c>
      <c r="K293" s="276">
        <v>56.3</v>
      </c>
      <c r="L293" s="276">
        <v>50.85</v>
      </c>
      <c r="M293" s="276">
        <v>106.43877999999999</v>
      </c>
    </row>
    <row r="294" spans="1:13">
      <c r="A294" s="267">
        <v>286</v>
      </c>
      <c r="B294" s="276" t="s">
        <v>134</v>
      </c>
      <c r="C294" s="277">
        <v>91.55</v>
      </c>
      <c r="D294" s="278">
        <v>91.533333333333346</v>
      </c>
      <c r="E294" s="278">
        <v>89.666666666666686</v>
      </c>
      <c r="F294" s="278">
        <v>87.783333333333346</v>
      </c>
      <c r="G294" s="278">
        <v>85.916666666666686</v>
      </c>
      <c r="H294" s="278">
        <v>93.416666666666686</v>
      </c>
      <c r="I294" s="278">
        <v>95.283333333333331</v>
      </c>
      <c r="J294" s="278">
        <v>97.166666666666686</v>
      </c>
      <c r="K294" s="276">
        <v>93.4</v>
      </c>
      <c r="L294" s="276">
        <v>89.65</v>
      </c>
      <c r="M294" s="276">
        <v>256.28577999999999</v>
      </c>
    </row>
    <row r="295" spans="1:13">
      <c r="A295" s="267">
        <v>287</v>
      </c>
      <c r="B295" s="276" t="s">
        <v>358</v>
      </c>
      <c r="C295" s="277">
        <v>2235.9499999999998</v>
      </c>
      <c r="D295" s="278">
        <v>2237.3166666666666</v>
      </c>
      <c r="E295" s="278">
        <v>2218.6333333333332</v>
      </c>
      <c r="F295" s="278">
        <v>2201.3166666666666</v>
      </c>
      <c r="G295" s="278">
        <v>2182.6333333333332</v>
      </c>
      <c r="H295" s="278">
        <v>2254.6333333333332</v>
      </c>
      <c r="I295" s="278">
        <v>2273.3166666666666</v>
      </c>
      <c r="J295" s="278">
        <v>2290.6333333333332</v>
      </c>
      <c r="K295" s="276">
        <v>2256</v>
      </c>
      <c r="L295" s="276">
        <v>2220</v>
      </c>
      <c r="M295" s="276">
        <v>1.4438599999999999</v>
      </c>
    </row>
    <row r="296" spans="1:13">
      <c r="A296" s="267">
        <v>288</v>
      </c>
      <c r="B296" s="276" t="s">
        <v>1841</v>
      </c>
      <c r="C296" s="277">
        <v>236.9</v>
      </c>
      <c r="D296" s="278">
        <v>236</v>
      </c>
      <c r="E296" s="278">
        <v>227.2</v>
      </c>
      <c r="F296" s="278">
        <v>217.5</v>
      </c>
      <c r="G296" s="278">
        <v>208.7</v>
      </c>
      <c r="H296" s="278">
        <v>245.7</v>
      </c>
      <c r="I296" s="278">
        <v>254.5</v>
      </c>
      <c r="J296" s="278">
        <v>264.2</v>
      </c>
      <c r="K296" s="276">
        <v>244.8</v>
      </c>
      <c r="L296" s="276">
        <v>226.3</v>
      </c>
      <c r="M296" s="276">
        <v>6.33561</v>
      </c>
    </row>
    <row r="297" spans="1:13">
      <c r="A297" s="267">
        <v>289</v>
      </c>
      <c r="B297" s="276" t="s">
        <v>454</v>
      </c>
      <c r="C297" s="277">
        <v>332.65</v>
      </c>
      <c r="D297" s="278">
        <v>331.33333333333331</v>
      </c>
      <c r="E297" s="278">
        <v>323.41666666666663</v>
      </c>
      <c r="F297" s="278">
        <v>314.18333333333334</v>
      </c>
      <c r="G297" s="278">
        <v>306.26666666666665</v>
      </c>
      <c r="H297" s="278">
        <v>340.56666666666661</v>
      </c>
      <c r="I297" s="278">
        <v>348.48333333333323</v>
      </c>
      <c r="J297" s="278">
        <v>357.71666666666658</v>
      </c>
      <c r="K297" s="276">
        <v>339.25</v>
      </c>
      <c r="L297" s="276">
        <v>322.10000000000002</v>
      </c>
      <c r="M297" s="276">
        <v>36.160249999999998</v>
      </c>
    </row>
    <row r="298" spans="1:13">
      <c r="A298" s="267">
        <v>290</v>
      </c>
      <c r="B298" s="276" t="s">
        <v>452</v>
      </c>
      <c r="C298" s="277">
        <v>4615.45</v>
      </c>
      <c r="D298" s="278">
        <v>4606.1500000000005</v>
      </c>
      <c r="E298" s="278">
        <v>4510.3000000000011</v>
      </c>
      <c r="F298" s="278">
        <v>4405.1500000000005</v>
      </c>
      <c r="G298" s="278">
        <v>4309.3000000000011</v>
      </c>
      <c r="H298" s="278">
        <v>4711.3000000000011</v>
      </c>
      <c r="I298" s="278">
        <v>4807.1500000000015</v>
      </c>
      <c r="J298" s="278">
        <v>4912.3000000000011</v>
      </c>
      <c r="K298" s="276">
        <v>4702</v>
      </c>
      <c r="L298" s="276">
        <v>4501</v>
      </c>
      <c r="M298" s="276">
        <v>6.4780000000000004E-2</v>
      </c>
    </row>
    <row r="299" spans="1:13">
      <c r="A299" s="267">
        <v>291</v>
      </c>
      <c r="B299" s="276" t="s">
        <v>455</v>
      </c>
      <c r="C299" s="277">
        <v>47</v>
      </c>
      <c r="D299" s="278">
        <v>46.6</v>
      </c>
      <c r="E299" s="278">
        <v>43.7</v>
      </c>
      <c r="F299" s="278">
        <v>40.4</v>
      </c>
      <c r="G299" s="278">
        <v>37.5</v>
      </c>
      <c r="H299" s="278">
        <v>49.900000000000006</v>
      </c>
      <c r="I299" s="278">
        <v>52.8</v>
      </c>
      <c r="J299" s="278">
        <v>56.100000000000009</v>
      </c>
      <c r="K299" s="276">
        <v>49.5</v>
      </c>
      <c r="L299" s="276">
        <v>43.3</v>
      </c>
      <c r="M299" s="276">
        <v>78.628039999999999</v>
      </c>
    </row>
    <row r="300" spans="1:13">
      <c r="A300" s="267">
        <v>292</v>
      </c>
      <c r="B300" s="276" t="s">
        <v>135</v>
      </c>
      <c r="C300" s="277">
        <v>355.35</v>
      </c>
      <c r="D300" s="278">
        <v>353.5</v>
      </c>
      <c r="E300" s="278">
        <v>349.3</v>
      </c>
      <c r="F300" s="278">
        <v>343.25</v>
      </c>
      <c r="G300" s="278">
        <v>339.05</v>
      </c>
      <c r="H300" s="278">
        <v>359.55</v>
      </c>
      <c r="I300" s="278">
        <v>363.75000000000006</v>
      </c>
      <c r="J300" s="278">
        <v>369.8</v>
      </c>
      <c r="K300" s="276">
        <v>357.7</v>
      </c>
      <c r="L300" s="276">
        <v>347.45</v>
      </c>
      <c r="M300" s="276">
        <v>80.218890000000002</v>
      </c>
    </row>
    <row r="301" spans="1:13">
      <c r="A301" s="267">
        <v>293</v>
      </c>
      <c r="B301" s="276" t="s">
        <v>456</v>
      </c>
      <c r="C301" s="277">
        <v>906.8</v>
      </c>
      <c r="D301" s="278">
        <v>903.6</v>
      </c>
      <c r="E301" s="278">
        <v>894.2</v>
      </c>
      <c r="F301" s="278">
        <v>881.6</v>
      </c>
      <c r="G301" s="278">
        <v>872.2</v>
      </c>
      <c r="H301" s="278">
        <v>916.2</v>
      </c>
      <c r="I301" s="278">
        <v>925.59999999999991</v>
      </c>
      <c r="J301" s="278">
        <v>938.2</v>
      </c>
      <c r="K301" s="276">
        <v>913</v>
      </c>
      <c r="L301" s="276">
        <v>891</v>
      </c>
      <c r="M301" s="276">
        <v>0.44744</v>
      </c>
    </row>
    <row r="302" spans="1:13">
      <c r="A302" s="267">
        <v>294</v>
      </c>
      <c r="B302" s="276" t="s">
        <v>136</v>
      </c>
      <c r="C302" s="277">
        <v>1171.4000000000001</v>
      </c>
      <c r="D302" s="278">
        <v>1167.3166666666666</v>
      </c>
      <c r="E302" s="278">
        <v>1152.1333333333332</v>
      </c>
      <c r="F302" s="278">
        <v>1132.8666666666666</v>
      </c>
      <c r="G302" s="278">
        <v>1117.6833333333332</v>
      </c>
      <c r="H302" s="278">
        <v>1186.5833333333333</v>
      </c>
      <c r="I302" s="278">
        <v>1201.7666666666667</v>
      </c>
      <c r="J302" s="278">
        <v>1221.0333333333333</v>
      </c>
      <c r="K302" s="276">
        <v>1182.5</v>
      </c>
      <c r="L302" s="276">
        <v>1148.05</v>
      </c>
      <c r="M302" s="276">
        <v>49.826259999999998</v>
      </c>
    </row>
    <row r="303" spans="1:13">
      <c r="A303" s="267">
        <v>295</v>
      </c>
      <c r="B303" s="276" t="s">
        <v>266</v>
      </c>
      <c r="C303" s="277">
        <v>3261.45</v>
      </c>
      <c r="D303" s="278">
        <v>3275.15</v>
      </c>
      <c r="E303" s="278">
        <v>3221.3</v>
      </c>
      <c r="F303" s="278">
        <v>3181.15</v>
      </c>
      <c r="G303" s="278">
        <v>3127.3</v>
      </c>
      <c r="H303" s="278">
        <v>3315.3</v>
      </c>
      <c r="I303" s="278">
        <v>3369.1499999999996</v>
      </c>
      <c r="J303" s="278">
        <v>3409.3</v>
      </c>
      <c r="K303" s="276">
        <v>3329</v>
      </c>
      <c r="L303" s="276">
        <v>3235</v>
      </c>
      <c r="M303" s="276">
        <v>3.3435199999999998</v>
      </c>
    </row>
    <row r="304" spans="1:13">
      <c r="A304" s="267">
        <v>296</v>
      </c>
      <c r="B304" s="276" t="s">
        <v>265</v>
      </c>
      <c r="C304" s="277">
        <v>1810</v>
      </c>
      <c r="D304" s="278">
        <v>1820</v>
      </c>
      <c r="E304" s="278">
        <v>1790</v>
      </c>
      <c r="F304" s="278">
        <v>1770</v>
      </c>
      <c r="G304" s="278">
        <v>1740</v>
      </c>
      <c r="H304" s="278">
        <v>1840</v>
      </c>
      <c r="I304" s="278">
        <v>1870</v>
      </c>
      <c r="J304" s="278">
        <v>1890</v>
      </c>
      <c r="K304" s="276">
        <v>1850</v>
      </c>
      <c r="L304" s="276">
        <v>1800</v>
      </c>
      <c r="M304" s="276">
        <v>1.4184000000000001</v>
      </c>
    </row>
    <row r="305" spans="1:13">
      <c r="A305" s="267">
        <v>297</v>
      </c>
      <c r="B305" s="276" t="s">
        <v>137</v>
      </c>
      <c r="C305" s="277">
        <v>948.25</v>
      </c>
      <c r="D305" s="278">
        <v>954.56666666666661</v>
      </c>
      <c r="E305" s="278">
        <v>933.68333333333317</v>
      </c>
      <c r="F305" s="278">
        <v>919.11666666666656</v>
      </c>
      <c r="G305" s="278">
        <v>898.23333333333312</v>
      </c>
      <c r="H305" s="278">
        <v>969.13333333333321</v>
      </c>
      <c r="I305" s="278">
        <v>990.01666666666665</v>
      </c>
      <c r="J305" s="278">
        <v>1004.5833333333333</v>
      </c>
      <c r="K305" s="276">
        <v>975.45</v>
      </c>
      <c r="L305" s="276">
        <v>940</v>
      </c>
      <c r="M305" s="276">
        <v>44.163139999999999</v>
      </c>
    </row>
    <row r="306" spans="1:13">
      <c r="A306" s="267">
        <v>298</v>
      </c>
      <c r="B306" s="276" t="s">
        <v>457</v>
      </c>
      <c r="C306" s="277">
        <v>1553.5</v>
      </c>
      <c r="D306" s="278">
        <v>1571.1333333333332</v>
      </c>
      <c r="E306" s="278">
        <v>1523.3666666666663</v>
      </c>
      <c r="F306" s="278">
        <v>1493.2333333333331</v>
      </c>
      <c r="G306" s="278">
        <v>1445.4666666666662</v>
      </c>
      <c r="H306" s="278">
        <v>1601.2666666666664</v>
      </c>
      <c r="I306" s="278">
        <v>1649.0333333333333</v>
      </c>
      <c r="J306" s="278">
        <v>1679.1666666666665</v>
      </c>
      <c r="K306" s="276">
        <v>1618.9</v>
      </c>
      <c r="L306" s="276">
        <v>1541</v>
      </c>
      <c r="M306" s="276">
        <v>0.42115999999999998</v>
      </c>
    </row>
    <row r="307" spans="1:13">
      <c r="A307" s="267">
        <v>299</v>
      </c>
      <c r="B307" s="276" t="s">
        <v>138</v>
      </c>
      <c r="C307" s="277">
        <v>754</v>
      </c>
      <c r="D307" s="278">
        <v>753.85</v>
      </c>
      <c r="E307" s="278">
        <v>743.7</v>
      </c>
      <c r="F307" s="278">
        <v>733.4</v>
      </c>
      <c r="G307" s="278">
        <v>723.25</v>
      </c>
      <c r="H307" s="278">
        <v>764.15000000000009</v>
      </c>
      <c r="I307" s="278">
        <v>774.3</v>
      </c>
      <c r="J307" s="278">
        <v>784.60000000000014</v>
      </c>
      <c r="K307" s="276">
        <v>764</v>
      </c>
      <c r="L307" s="276">
        <v>743.55</v>
      </c>
      <c r="M307" s="276">
        <v>43.335189999999997</v>
      </c>
    </row>
    <row r="308" spans="1:13">
      <c r="A308" s="267">
        <v>300</v>
      </c>
      <c r="B308" s="276" t="s">
        <v>139</v>
      </c>
      <c r="C308" s="277">
        <v>175.25</v>
      </c>
      <c r="D308" s="278">
        <v>175.16666666666666</v>
      </c>
      <c r="E308" s="278">
        <v>171.43333333333331</v>
      </c>
      <c r="F308" s="278">
        <v>167.61666666666665</v>
      </c>
      <c r="G308" s="278">
        <v>163.8833333333333</v>
      </c>
      <c r="H308" s="278">
        <v>178.98333333333332</v>
      </c>
      <c r="I308" s="278">
        <v>182.71666666666667</v>
      </c>
      <c r="J308" s="278">
        <v>186.53333333333333</v>
      </c>
      <c r="K308" s="276">
        <v>178.9</v>
      </c>
      <c r="L308" s="276">
        <v>171.35</v>
      </c>
      <c r="M308" s="276">
        <v>125.36351000000001</v>
      </c>
    </row>
    <row r="309" spans="1:13">
      <c r="A309" s="267">
        <v>301</v>
      </c>
      <c r="B309" s="276" t="s">
        <v>319</v>
      </c>
      <c r="C309" s="277">
        <v>15.3</v>
      </c>
      <c r="D309" s="278">
        <v>15.050000000000002</v>
      </c>
      <c r="E309" s="278">
        <v>14.300000000000004</v>
      </c>
      <c r="F309" s="278">
        <v>13.300000000000002</v>
      </c>
      <c r="G309" s="278">
        <v>12.550000000000004</v>
      </c>
      <c r="H309" s="278">
        <v>16.050000000000004</v>
      </c>
      <c r="I309" s="278">
        <v>16.8</v>
      </c>
      <c r="J309" s="278">
        <v>17.800000000000004</v>
      </c>
      <c r="K309" s="276">
        <v>15.8</v>
      </c>
      <c r="L309" s="276">
        <v>14.05</v>
      </c>
      <c r="M309" s="276">
        <v>178.8272</v>
      </c>
    </row>
    <row r="310" spans="1:13">
      <c r="A310" s="267">
        <v>302</v>
      </c>
      <c r="B310" s="276" t="s">
        <v>464</v>
      </c>
      <c r="C310" s="277">
        <v>158.85</v>
      </c>
      <c r="D310" s="278">
        <v>158.1</v>
      </c>
      <c r="E310" s="278">
        <v>153.5</v>
      </c>
      <c r="F310" s="278">
        <v>148.15</v>
      </c>
      <c r="G310" s="278">
        <v>143.55000000000001</v>
      </c>
      <c r="H310" s="278">
        <v>163.44999999999999</v>
      </c>
      <c r="I310" s="278">
        <v>168.04999999999995</v>
      </c>
      <c r="J310" s="278">
        <v>173.39999999999998</v>
      </c>
      <c r="K310" s="276">
        <v>162.69999999999999</v>
      </c>
      <c r="L310" s="276">
        <v>152.75</v>
      </c>
      <c r="M310" s="276">
        <v>0.82901999999999998</v>
      </c>
    </row>
    <row r="311" spans="1:13">
      <c r="A311" s="267">
        <v>303</v>
      </c>
      <c r="B311" s="276" t="s">
        <v>466</v>
      </c>
      <c r="C311" s="277">
        <v>396</v>
      </c>
      <c r="D311" s="278">
        <v>398.36666666666662</v>
      </c>
      <c r="E311" s="278">
        <v>390.73333333333323</v>
      </c>
      <c r="F311" s="278">
        <v>385.46666666666664</v>
      </c>
      <c r="G311" s="278">
        <v>377.83333333333326</v>
      </c>
      <c r="H311" s="278">
        <v>403.63333333333321</v>
      </c>
      <c r="I311" s="278">
        <v>411.26666666666654</v>
      </c>
      <c r="J311" s="278">
        <v>416.53333333333319</v>
      </c>
      <c r="K311" s="276">
        <v>406</v>
      </c>
      <c r="L311" s="276">
        <v>393.1</v>
      </c>
      <c r="M311" s="276">
        <v>0.31223000000000001</v>
      </c>
    </row>
    <row r="312" spans="1:13">
      <c r="A312" s="267">
        <v>304</v>
      </c>
      <c r="B312" s="276" t="s">
        <v>462</v>
      </c>
      <c r="C312" s="277">
        <v>3632.7</v>
      </c>
      <c r="D312" s="278">
        <v>3641.9333333333329</v>
      </c>
      <c r="E312" s="278">
        <v>3593.8666666666659</v>
      </c>
      <c r="F312" s="278">
        <v>3555.0333333333328</v>
      </c>
      <c r="G312" s="278">
        <v>3506.9666666666658</v>
      </c>
      <c r="H312" s="278">
        <v>3680.766666666666</v>
      </c>
      <c r="I312" s="278">
        <v>3728.8333333333326</v>
      </c>
      <c r="J312" s="278">
        <v>3767.6666666666661</v>
      </c>
      <c r="K312" s="276">
        <v>3690</v>
      </c>
      <c r="L312" s="276">
        <v>3603.1</v>
      </c>
      <c r="M312" s="276">
        <v>5.1209999999999999E-2</v>
      </c>
    </row>
    <row r="313" spans="1:13">
      <c r="A313" s="267">
        <v>305</v>
      </c>
      <c r="B313" s="276" t="s">
        <v>463</v>
      </c>
      <c r="C313" s="277">
        <v>305.35000000000002</v>
      </c>
      <c r="D313" s="278">
        <v>306.26666666666671</v>
      </c>
      <c r="E313" s="278">
        <v>296.73333333333341</v>
      </c>
      <c r="F313" s="278">
        <v>288.11666666666667</v>
      </c>
      <c r="G313" s="278">
        <v>278.58333333333337</v>
      </c>
      <c r="H313" s="278">
        <v>314.88333333333344</v>
      </c>
      <c r="I313" s="278">
        <v>324.41666666666674</v>
      </c>
      <c r="J313" s="278">
        <v>333.03333333333347</v>
      </c>
      <c r="K313" s="276">
        <v>315.8</v>
      </c>
      <c r="L313" s="276">
        <v>297.64999999999998</v>
      </c>
      <c r="M313" s="276">
        <v>1.2275400000000001</v>
      </c>
    </row>
    <row r="314" spans="1:13">
      <c r="A314" s="267">
        <v>306</v>
      </c>
      <c r="B314" s="276" t="s">
        <v>140</v>
      </c>
      <c r="C314" s="277">
        <v>175.75</v>
      </c>
      <c r="D314" s="278">
        <v>175.46666666666667</v>
      </c>
      <c r="E314" s="278">
        <v>173.13333333333333</v>
      </c>
      <c r="F314" s="278">
        <v>170.51666666666665</v>
      </c>
      <c r="G314" s="278">
        <v>168.18333333333331</v>
      </c>
      <c r="H314" s="278">
        <v>178.08333333333334</v>
      </c>
      <c r="I314" s="278">
        <v>180.41666666666666</v>
      </c>
      <c r="J314" s="278">
        <v>183.03333333333336</v>
      </c>
      <c r="K314" s="276">
        <v>177.8</v>
      </c>
      <c r="L314" s="276">
        <v>172.85</v>
      </c>
      <c r="M314" s="276">
        <v>49.482190000000003</v>
      </c>
    </row>
    <row r="315" spans="1:13">
      <c r="A315" s="267">
        <v>307</v>
      </c>
      <c r="B315" s="276" t="s">
        <v>141</v>
      </c>
      <c r="C315" s="277">
        <v>394.05</v>
      </c>
      <c r="D315" s="278">
        <v>397</v>
      </c>
      <c r="E315" s="278">
        <v>388.2</v>
      </c>
      <c r="F315" s="278">
        <v>382.34999999999997</v>
      </c>
      <c r="G315" s="278">
        <v>373.54999999999995</v>
      </c>
      <c r="H315" s="278">
        <v>402.85</v>
      </c>
      <c r="I315" s="278">
        <v>411.65</v>
      </c>
      <c r="J315" s="278">
        <v>417.50000000000006</v>
      </c>
      <c r="K315" s="276">
        <v>405.8</v>
      </c>
      <c r="L315" s="276">
        <v>391.15</v>
      </c>
      <c r="M315" s="276">
        <v>32.230130000000003</v>
      </c>
    </row>
    <row r="316" spans="1:13">
      <c r="A316" s="267">
        <v>308</v>
      </c>
      <c r="B316" s="276" t="s">
        <v>142</v>
      </c>
      <c r="C316" s="277">
        <v>7762.7</v>
      </c>
      <c r="D316" s="278">
        <v>7825.2833333333328</v>
      </c>
      <c r="E316" s="278">
        <v>7637.4166666666661</v>
      </c>
      <c r="F316" s="278">
        <v>7512.1333333333332</v>
      </c>
      <c r="G316" s="278">
        <v>7324.2666666666664</v>
      </c>
      <c r="H316" s="278">
        <v>7950.5666666666657</v>
      </c>
      <c r="I316" s="278">
        <v>8138.4333333333325</v>
      </c>
      <c r="J316" s="278">
        <v>8263.7166666666653</v>
      </c>
      <c r="K316" s="276">
        <v>8013.15</v>
      </c>
      <c r="L316" s="276">
        <v>7700</v>
      </c>
      <c r="M316" s="276">
        <v>18.85285</v>
      </c>
    </row>
    <row r="317" spans="1:13">
      <c r="A317" s="267">
        <v>309</v>
      </c>
      <c r="B317" s="276" t="s">
        <v>458</v>
      </c>
      <c r="C317" s="277">
        <v>995.05</v>
      </c>
      <c r="D317" s="278">
        <v>998.5</v>
      </c>
      <c r="E317" s="278">
        <v>980.55</v>
      </c>
      <c r="F317" s="278">
        <v>966.05</v>
      </c>
      <c r="G317" s="278">
        <v>948.09999999999991</v>
      </c>
      <c r="H317" s="278">
        <v>1013</v>
      </c>
      <c r="I317" s="278">
        <v>1030.95</v>
      </c>
      <c r="J317" s="278">
        <v>1045.45</v>
      </c>
      <c r="K317" s="276">
        <v>1016.45</v>
      </c>
      <c r="L317" s="276">
        <v>984</v>
      </c>
      <c r="M317" s="276">
        <v>0.14312</v>
      </c>
    </row>
    <row r="318" spans="1:13">
      <c r="A318" s="267">
        <v>310</v>
      </c>
      <c r="B318" s="276" t="s">
        <v>143</v>
      </c>
      <c r="C318" s="277">
        <v>586.29999999999995</v>
      </c>
      <c r="D318" s="278">
        <v>591.66666666666663</v>
      </c>
      <c r="E318" s="278">
        <v>578.63333333333321</v>
      </c>
      <c r="F318" s="278">
        <v>570.96666666666658</v>
      </c>
      <c r="G318" s="278">
        <v>557.93333333333317</v>
      </c>
      <c r="H318" s="278">
        <v>599.33333333333326</v>
      </c>
      <c r="I318" s="278">
        <v>612.36666666666679</v>
      </c>
      <c r="J318" s="278">
        <v>620.0333333333333</v>
      </c>
      <c r="K318" s="276">
        <v>604.70000000000005</v>
      </c>
      <c r="L318" s="276">
        <v>584</v>
      </c>
      <c r="M318" s="276">
        <v>41.309249999999999</v>
      </c>
    </row>
    <row r="319" spans="1:13">
      <c r="A319" s="267">
        <v>311</v>
      </c>
      <c r="B319" s="276" t="s">
        <v>472</v>
      </c>
      <c r="C319" s="277">
        <v>1594.2</v>
      </c>
      <c r="D319" s="278">
        <v>1591.3999999999999</v>
      </c>
      <c r="E319" s="278">
        <v>1567.7999999999997</v>
      </c>
      <c r="F319" s="278">
        <v>1541.3999999999999</v>
      </c>
      <c r="G319" s="278">
        <v>1517.7999999999997</v>
      </c>
      <c r="H319" s="278">
        <v>1617.7999999999997</v>
      </c>
      <c r="I319" s="278">
        <v>1641.3999999999996</v>
      </c>
      <c r="J319" s="278">
        <v>1667.7999999999997</v>
      </c>
      <c r="K319" s="276">
        <v>1615</v>
      </c>
      <c r="L319" s="276">
        <v>1565</v>
      </c>
      <c r="M319" s="276">
        <v>3.6520299999999999</v>
      </c>
    </row>
    <row r="320" spans="1:13">
      <c r="A320" s="267">
        <v>312</v>
      </c>
      <c r="B320" s="276" t="s">
        <v>468</v>
      </c>
      <c r="C320" s="277">
        <v>1969.65</v>
      </c>
      <c r="D320" s="278">
        <v>1978.9166666666667</v>
      </c>
      <c r="E320" s="278">
        <v>1954.2333333333336</v>
      </c>
      <c r="F320" s="278">
        <v>1938.8166666666668</v>
      </c>
      <c r="G320" s="278">
        <v>1914.1333333333337</v>
      </c>
      <c r="H320" s="278">
        <v>1994.3333333333335</v>
      </c>
      <c r="I320" s="278">
        <v>2019.0166666666664</v>
      </c>
      <c r="J320" s="278">
        <v>2034.4333333333334</v>
      </c>
      <c r="K320" s="276">
        <v>2003.6</v>
      </c>
      <c r="L320" s="276">
        <v>1963.5</v>
      </c>
      <c r="M320" s="276">
        <v>0.84570999999999996</v>
      </c>
    </row>
    <row r="321" spans="1:13">
      <c r="A321" s="267">
        <v>313</v>
      </c>
      <c r="B321" s="276" t="s">
        <v>144</v>
      </c>
      <c r="C321" s="277">
        <v>637.1</v>
      </c>
      <c r="D321" s="278">
        <v>639.94999999999993</v>
      </c>
      <c r="E321" s="278">
        <v>627.49999999999989</v>
      </c>
      <c r="F321" s="278">
        <v>617.9</v>
      </c>
      <c r="G321" s="278">
        <v>605.44999999999993</v>
      </c>
      <c r="H321" s="278">
        <v>649.54999999999984</v>
      </c>
      <c r="I321" s="278">
        <v>661.99999999999989</v>
      </c>
      <c r="J321" s="278">
        <v>671.5999999999998</v>
      </c>
      <c r="K321" s="276">
        <v>652.4</v>
      </c>
      <c r="L321" s="276">
        <v>630.35</v>
      </c>
      <c r="M321" s="276">
        <v>15.053240000000001</v>
      </c>
    </row>
    <row r="322" spans="1:13">
      <c r="A322" s="267">
        <v>314</v>
      </c>
      <c r="B322" s="276" t="s">
        <v>145</v>
      </c>
      <c r="C322" s="277">
        <v>1037.9000000000001</v>
      </c>
      <c r="D322" s="278">
        <v>1034.0666666666666</v>
      </c>
      <c r="E322" s="278">
        <v>1024.1333333333332</v>
      </c>
      <c r="F322" s="278">
        <v>1010.3666666666666</v>
      </c>
      <c r="G322" s="278">
        <v>1000.4333333333332</v>
      </c>
      <c r="H322" s="278">
        <v>1047.8333333333333</v>
      </c>
      <c r="I322" s="278">
        <v>1057.7666666666667</v>
      </c>
      <c r="J322" s="278">
        <v>1071.5333333333333</v>
      </c>
      <c r="K322" s="276">
        <v>1044</v>
      </c>
      <c r="L322" s="276">
        <v>1020.3</v>
      </c>
      <c r="M322" s="276">
        <v>4.1945399999999999</v>
      </c>
    </row>
    <row r="323" spans="1:13">
      <c r="A323" s="267">
        <v>315</v>
      </c>
      <c r="B323" s="276" t="s">
        <v>465</v>
      </c>
      <c r="C323" s="277">
        <v>208.85</v>
      </c>
      <c r="D323" s="278">
        <v>209.01666666666665</v>
      </c>
      <c r="E323" s="278">
        <v>203.6333333333333</v>
      </c>
      <c r="F323" s="278">
        <v>198.41666666666666</v>
      </c>
      <c r="G323" s="278">
        <v>193.0333333333333</v>
      </c>
      <c r="H323" s="278">
        <v>214.23333333333329</v>
      </c>
      <c r="I323" s="278">
        <v>219.61666666666662</v>
      </c>
      <c r="J323" s="278">
        <v>224.83333333333329</v>
      </c>
      <c r="K323" s="276">
        <v>214.4</v>
      </c>
      <c r="L323" s="276">
        <v>203.8</v>
      </c>
      <c r="M323" s="276">
        <v>2.1794699999999998</v>
      </c>
    </row>
    <row r="324" spans="1:13">
      <c r="A324" s="267">
        <v>316</v>
      </c>
      <c r="B324" s="276" t="s">
        <v>1975</v>
      </c>
      <c r="C324" s="277">
        <v>203.85</v>
      </c>
      <c r="D324" s="278">
        <v>204.03333333333333</v>
      </c>
      <c r="E324" s="278">
        <v>200.81666666666666</v>
      </c>
      <c r="F324" s="278">
        <v>197.78333333333333</v>
      </c>
      <c r="G324" s="278">
        <v>194.56666666666666</v>
      </c>
      <c r="H324" s="278">
        <v>207.06666666666666</v>
      </c>
      <c r="I324" s="278">
        <v>210.2833333333333</v>
      </c>
      <c r="J324" s="278">
        <v>213.31666666666666</v>
      </c>
      <c r="K324" s="276">
        <v>207.25</v>
      </c>
      <c r="L324" s="276">
        <v>201</v>
      </c>
      <c r="M324" s="276">
        <v>5.6085099999999999</v>
      </c>
    </row>
    <row r="325" spans="1:13">
      <c r="A325" s="267">
        <v>317</v>
      </c>
      <c r="B325" s="276" t="s">
        <v>469</v>
      </c>
      <c r="C325" s="277">
        <v>82.6</v>
      </c>
      <c r="D325" s="278">
        <v>83.516666666666666</v>
      </c>
      <c r="E325" s="278">
        <v>81.083333333333329</v>
      </c>
      <c r="F325" s="278">
        <v>79.566666666666663</v>
      </c>
      <c r="G325" s="278">
        <v>77.133333333333326</v>
      </c>
      <c r="H325" s="278">
        <v>85.033333333333331</v>
      </c>
      <c r="I325" s="278">
        <v>87.466666666666669</v>
      </c>
      <c r="J325" s="278">
        <v>88.983333333333334</v>
      </c>
      <c r="K325" s="276">
        <v>85.95</v>
      </c>
      <c r="L325" s="276">
        <v>82</v>
      </c>
      <c r="M325" s="276">
        <v>9.7459399999999992</v>
      </c>
    </row>
    <row r="326" spans="1:13">
      <c r="A326" s="267">
        <v>318</v>
      </c>
      <c r="B326" s="276" t="s">
        <v>470</v>
      </c>
      <c r="C326" s="277">
        <v>400.85</v>
      </c>
      <c r="D326" s="278">
        <v>398.31666666666666</v>
      </c>
      <c r="E326" s="278">
        <v>392.63333333333333</v>
      </c>
      <c r="F326" s="278">
        <v>384.41666666666669</v>
      </c>
      <c r="G326" s="278">
        <v>378.73333333333335</v>
      </c>
      <c r="H326" s="278">
        <v>406.5333333333333</v>
      </c>
      <c r="I326" s="278">
        <v>412.21666666666658</v>
      </c>
      <c r="J326" s="278">
        <v>420.43333333333328</v>
      </c>
      <c r="K326" s="276">
        <v>404</v>
      </c>
      <c r="L326" s="276">
        <v>390.1</v>
      </c>
      <c r="M326" s="276">
        <v>1.0081199999999999</v>
      </c>
    </row>
    <row r="327" spans="1:13">
      <c r="A327" s="267">
        <v>319</v>
      </c>
      <c r="B327" s="276" t="s">
        <v>146</v>
      </c>
      <c r="C327" s="277">
        <v>1452.3</v>
      </c>
      <c r="D327" s="278">
        <v>1451.0333333333335</v>
      </c>
      <c r="E327" s="278">
        <v>1430.0666666666671</v>
      </c>
      <c r="F327" s="278">
        <v>1407.8333333333335</v>
      </c>
      <c r="G327" s="278">
        <v>1386.866666666667</v>
      </c>
      <c r="H327" s="278">
        <v>1473.2666666666671</v>
      </c>
      <c r="I327" s="278">
        <v>1494.2333333333338</v>
      </c>
      <c r="J327" s="278">
        <v>1516.4666666666672</v>
      </c>
      <c r="K327" s="276">
        <v>1472</v>
      </c>
      <c r="L327" s="276">
        <v>1428.8</v>
      </c>
      <c r="M327" s="276">
        <v>11.745509999999999</v>
      </c>
    </row>
    <row r="328" spans="1:13">
      <c r="A328" s="267">
        <v>320</v>
      </c>
      <c r="B328" s="276" t="s">
        <v>459</v>
      </c>
      <c r="C328" s="277">
        <v>19.899999999999999</v>
      </c>
      <c r="D328" s="278">
        <v>19.983333333333331</v>
      </c>
      <c r="E328" s="278">
        <v>19.516666666666662</v>
      </c>
      <c r="F328" s="278">
        <v>19.133333333333333</v>
      </c>
      <c r="G328" s="278">
        <v>18.666666666666664</v>
      </c>
      <c r="H328" s="278">
        <v>20.36666666666666</v>
      </c>
      <c r="I328" s="278">
        <v>20.833333333333329</v>
      </c>
      <c r="J328" s="278">
        <v>21.216666666666658</v>
      </c>
      <c r="K328" s="276">
        <v>20.45</v>
      </c>
      <c r="L328" s="276">
        <v>19.600000000000001</v>
      </c>
      <c r="M328" s="276">
        <v>11.263629999999999</v>
      </c>
    </row>
    <row r="329" spans="1:13">
      <c r="A329" s="267">
        <v>321</v>
      </c>
      <c r="B329" s="276" t="s">
        <v>460</v>
      </c>
      <c r="C329" s="277">
        <v>140.94999999999999</v>
      </c>
      <c r="D329" s="278">
        <v>140.88333333333333</v>
      </c>
      <c r="E329" s="278">
        <v>138.06666666666666</v>
      </c>
      <c r="F329" s="278">
        <v>135.18333333333334</v>
      </c>
      <c r="G329" s="278">
        <v>132.36666666666667</v>
      </c>
      <c r="H329" s="278">
        <v>143.76666666666665</v>
      </c>
      <c r="I329" s="278">
        <v>146.58333333333331</v>
      </c>
      <c r="J329" s="278">
        <v>149.46666666666664</v>
      </c>
      <c r="K329" s="276">
        <v>143.69999999999999</v>
      </c>
      <c r="L329" s="276">
        <v>138</v>
      </c>
      <c r="M329" s="276">
        <v>5.6859099999999998</v>
      </c>
    </row>
    <row r="330" spans="1:13">
      <c r="A330" s="267">
        <v>322</v>
      </c>
      <c r="B330" s="276" t="s">
        <v>147</v>
      </c>
      <c r="C330" s="277">
        <v>158.05000000000001</v>
      </c>
      <c r="D330" s="278">
        <v>157.86666666666667</v>
      </c>
      <c r="E330" s="278">
        <v>155.03333333333336</v>
      </c>
      <c r="F330" s="278">
        <v>152.01666666666668</v>
      </c>
      <c r="G330" s="278">
        <v>149.18333333333337</v>
      </c>
      <c r="H330" s="278">
        <v>160.88333333333335</v>
      </c>
      <c r="I330" s="278">
        <v>163.71666666666667</v>
      </c>
      <c r="J330" s="278">
        <v>166.73333333333335</v>
      </c>
      <c r="K330" s="276">
        <v>160.69999999999999</v>
      </c>
      <c r="L330" s="276">
        <v>154.85</v>
      </c>
      <c r="M330" s="276">
        <v>76.250479999999996</v>
      </c>
    </row>
    <row r="331" spans="1:13">
      <c r="A331" s="267">
        <v>323</v>
      </c>
      <c r="B331" s="276" t="s">
        <v>471</v>
      </c>
      <c r="C331" s="277">
        <v>649.4</v>
      </c>
      <c r="D331" s="278">
        <v>650.06666666666661</v>
      </c>
      <c r="E331" s="278">
        <v>634.43333333333317</v>
      </c>
      <c r="F331" s="278">
        <v>619.46666666666658</v>
      </c>
      <c r="G331" s="278">
        <v>603.83333333333314</v>
      </c>
      <c r="H331" s="278">
        <v>665.03333333333319</v>
      </c>
      <c r="I331" s="278">
        <v>680.66666666666663</v>
      </c>
      <c r="J331" s="278">
        <v>695.63333333333321</v>
      </c>
      <c r="K331" s="276">
        <v>665.7</v>
      </c>
      <c r="L331" s="276">
        <v>635.1</v>
      </c>
      <c r="M331" s="276">
        <v>1.62662</v>
      </c>
    </row>
    <row r="332" spans="1:13">
      <c r="A332" s="267">
        <v>324</v>
      </c>
      <c r="B332" s="276" t="s">
        <v>268</v>
      </c>
      <c r="C332" s="277">
        <v>1314.15</v>
      </c>
      <c r="D332" s="278">
        <v>1320.0833333333333</v>
      </c>
      <c r="E332" s="278">
        <v>1300.1666666666665</v>
      </c>
      <c r="F332" s="278">
        <v>1286.1833333333332</v>
      </c>
      <c r="G332" s="278">
        <v>1266.2666666666664</v>
      </c>
      <c r="H332" s="278">
        <v>1334.0666666666666</v>
      </c>
      <c r="I332" s="278">
        <v>1353.9833333333331</v>
      </c>
      <c r="J332" s="278">
        <v>1367.9666666666667</v>
      </c>
      <c r="K332" s="276">
        <v>1340</v>
      </c>
      <c r="L332" s="276">
        <v>1306.0999999999999</v>
      </c>
      <c r="M332" s="276">
        <v>4.4283400000000004</v>
      </c>
    </row>
    <row r="333" spans="1:13">
      <c r="A333" s="267">
        <v>325</v>
      </c>
      <c r="B333" s="276" t="s">
        <v>148</v>
      </c>
      <c r="C333" s="277">
        <v>79161.8</v>
      </c>
      <c r="D333" s="278">
        <v>79336.3</v>
      </c>
      <c r="E333" s="278">
        <v>78688.3</v>
      </c>
      <c r="F333" s="278">
        <v>78214.8</v>
      </c>
      <c r="G333" s="278">
        <v>77566.8</v>
      </c>
      <c r="H333" s="278">
        <v>79809.8</v>
      </c>
      <c r="I333" s="278">
        <v>80457.8</v>
      </c>
      <c r="J333" s="278">
        <v>80931.3</v>
      </c>
      <c r="K333" s="276">
        <v>79984.3</v>
      </c>
      <c r="L333" s="276">
        <v>78862.8</v>
      </c>
      <c r="M333" s="276">
        <v>0.23532</v>
      </c>
    </row>
    <row r="334" spans="1:13">
      <c r="A334" s="267">
        <v>326</v>
      </c>
      <c r="B334" s="276" t="s">
        <v>267</v>
      </c>
      <c r="C334" s="277">
        <v>35.700000000000003</v>
      </c>
      <c r="D334" s="278">
        <v>35.483333333333327</v>
      </c>
      <c r="E334" s="278">
        <v>34.066666666666656</v>
      </c>
      <c r="F334" s="278">
        <v>32.43333333333333</v>
      </c>
      <c r="G334" s="278">
        <v>31.016666666666659</v>
      </c>
      <c r="H334" s="278">
        <v>37.116666666666653</v>
      </c>
      <c r="I334" s="278">
        <v>38.533333333333324</v>
      </c>
      <c r="J334" s="278">
        <v>40.16666666666665</v>
      </c>
      <c r="K334" s="276">
        <v>36.9</v>
      </c>
      <c r="L334" s="276">
        <v>33.85</v>
      </c>
      <c r="M334" s="276">
        <v>115.38688999999999</v>
      </c>
    </row>
    <row r="335" spans="1:13">
      <c r="A335" s="267">
        <v>327</v>
      </c>
      <c r="B335" s="276" t="s">
        <v>149</v>
      </c>
      <c r="C335" s="277">
        <v>1195.2</v>
      </c>
      <c r="D335" s="278">
        <v>1190.9666666666667</v>
      </c>
      <c r="E335" s="278">
        <v>1177.0833333333335</v>
      </c>
      <c r="F335" s="278">
        <v>1158.9666666666667</v>
      </c>
      <c r="G335" s="278">
        <v>1145.0833333333335</v>
      </c>
      <c r="H335" s="278">
        <v>1209.0833333333335</v>
      </c>
      <c r="I335" s="278">
        <v>1222.9666666666667</v>
      </c>
      <c r="J335" s="278">
        <v>1241.0833333333335</v>
      </c>
      <c r="K335" s="276">
        <v>1204.8499999999999</v>
      </c>
      <c r="L335" s="276">
        <v>1172.8499999999999</v>
      </c>
      <c r="M335" s="276">
        <v>30.77561</v>
      </c>
    </row>
    <row r="336" spans="1:13">
      <c r="A336" s="267">
        <v>328</v>
      </c>
      <c r="B336" s="276" t="s">
        <v>3161</v>
      </c>
      <c r="C336" s="277">
        <v>304.3</v>
      </c>
      <c r="D336" s="278">
        <v>305.05</v>
      </c>
      <c r="E336" s="278">
        <v>297.25</v>
      </c>
      <c r="F336" s="278">
        <v>290.2</v>
      </c>
      <c r="G336" s="278">
        <v>282.39999999999998</v>
      </c>
      <c r="H336" s="278">
        <v>312.10000000000002</v>
      </c>
      <c r="I336" s="278">
        <v>319.90000000000009</v>
      </c>
      <c r="J336" s="278">
        <v>326.95000000000005</v>
      </c>
      <c r="K336" s="276">
        <v>312.85000000000002</v>
      </c>
      <c r="L336" s="276">
        <v>298</v>
      </c>
      <c r="M336" s="276">
        <v>24.8398</v>
      </c>
    </row>
    <row r="337" spans="1:13">
      <c r="A337" s="267">
        <v>329</v>
      </c>
      <c r="B337" s="276" t="s">
        <v>269</v>
      </c>
      <c r="C337" s="277">
        <v>970.4</v>
      </c>
      <c r="D337" s="278">
        <v>971.66666666666663</v>
      </c>
      <c r="E337" s="278">
        <v>954.33333333333326</v>
      </c>
      <c r="F337" s="278">
        <v>938.26666666666665</v>
      </c>
      <c r="G337" s="278">
        <v>920.93333333333328</v>
      </c>
      <c r="H337" s="278">
        <v>987.73333333333323</v>
      </c>
      <c r="I337" s="278">
        <v>1005.0666666666665</v>
      </c>
      <c r="J337" s="278">
        <v>1021.1333333333332</v>
      </c>
      <c r="K337" s="276">
        <v>989</v>
      </c>
      <c r="L337" s="276">
        <v>955.6</v>
      </c>
      <c r="M337" s="276">
        <v>4.01126</v>
      </c>
    </row>
    <row r="338" spans="1:13">
      <c r="A338" s="267">
        <v>330</v>
      </c>
      <c r="B338" s="276" t="s">
        <v>150</v>
      </c>
      <c r="C338" s="277">
        <v>42.4</v>
      </c>
      <c r="D338" s="278">
        <v>42.6</v>
      </c>
      <c r="E338" s="278">
        <v>41.2</v>
      </c>
      <c r="F338" s="278">
        <v>40</v>
      </c>
      <c r="G338" s="278">
        <v>38.6</v>
      </c>
      <c r="H338" s="278">
        <v>43.800000000000004</v>
      </c>
      <c r="I338" s="278">
        <v>45.199999999999996</v>
      </c>
      <c r="J338" s="278">
        <v>46.400000000000006</v>
      </c>
      <c r="K338" s="276">
        <v>44</v>
      </c>
      <c r="L338" s="276">
        <v>41.4</v>
      </c>
      <c r="M338" s="276">
        <v>223.03921</v>
      </c>
    </row>
    <row r="339" spans="1:13">
      <c r="A339" s="267">
        <v>331</v>
      </c>
      <c r="B339" s="276" t="s">
        <v>261</v>
      </c>
      <c r="C339" s="277">
        <v>4269.1499999999996</v>
      </c>
      <c r="D339" s="278">
        <v>4285.1833333333334</v>
      </c>
      <c r="E339" s="278">
        <v>4227.416666666667</v>
      </c>
      <c r="F339" s="278">
        <v>4185.6833333333334</v>
      </c>
      <c r="G339" s="278">
        <v>4127.916666666667</v>
      </c>
      <c r="H339" s="278">
        <v>4326.916666666667</v>
      </c>
      <c r="I339" s="278">
        <v>4384.6833333333334</v>
      </c>
      <c r="J339" s="278">
        <v>4426.416666666667</v>
      </c>
      <c r="K339" s="276">
        <v>4342.95</v>
      </c>
      <c r="L339" s="276">
        <v>4243.45</v>
      </c>
      <c r="M339" s="276">
        <v>1.8414999999999999</v>
      </c>
    </row>
    <row r="340" spans="1:13">
      <c r="A340" s="267">
        <v>332</v>
      </c>
      <c r="B340" s="276" t="s">
        <v>478</v>
      </c>
      <c r="C340" s="277">
        <v>2546.35</v>
      </c>
      <c r="D340" s="278">
        <v>2574.2833333333333</v>
      </c>
      <c r="E340" s="278">
        <v>2510.0666666666666</v>
      </c>
      <c r="F340" s="278">
        <v>2473.7833333333333</v>
      </c>
      <c r="G340" s="278">
        <v>2409.5666666666666</v>
      </c>
      <c r="H340" s="278">
        <v>2610.5666666666666</v>
      </c>
      <c r="I340" s="278">
        <v>2674.7833333333328</v>
      </c>
      <c r="J340" s="278">
        <v>2711.0666666666666</v>
      </c>
      <c r="K340" s="276">
        <v>2638.5</v>
      </c>
      <c r="L340" s="276">
        <v>2538</v>
      </c>
      <c r="M340" s="276">
        <v>0.98446999999999996</v>
      </c>
    </row>
    <row r="341" spans="1:13">
      <c r="A341" s="267">
        <v>333</v>
      </c>
      <c r="B341" s="276" t="s">
        <v>151</v>
      </c>
      <c r="C341" s="277">
        <v>29.15</v>
      </c>
      <c r="D341" s="278">
        <v>29.05</v>
      </c>
      <c r="E341" s="278">
        <v>28.5</v>
      </c>
      <c r="F341" s="278">
        <v>27.849999999999998</v>
      </c>
      <c r="G341" s="278">
        <v>27.299999999999997</v>
      </c>
      <c r="H341" s="278">
        <v>29.700000000000003</v>
      </c>
      <c r="I341" s="278">
        <v>30.250000000000007</v>
      </c>
      <c r="J341" s="278">
        <v>30.900000000000006</v>
      </c>
      <c r="K341" s="276">
        <v>29.6</v>
      </c>
      <c r="L341" s="276">
        <v>28.4</v>
      </c>
      <c r="M341" s="276">
        <v>157.46734000000001</v>
      </c>
    </row>
    <row r="342" spans="1:13">
      <c r="A342" s="267">
        <v>334</v>
      </c>
      <c r="B342" s="276" t="s">
        <v>477</v>
      </c>
      <c r="C342" s="277">
        <v>55.75</v>
      </c>
      <c r="D342" s="278">
        <v>56.65</v>
      </c>
      <c r="E342" s="278">
        <v>54.599999999999994</v>
      </c>
      <c r="F342" s="278">
        <v>53.449999999999996</v>
      </c>
      <c r="G342" s="278">
        <v>51.399999999999991</v>
      </c>
      <c r="H342" s="278">
        <v>57.8</v>
      </c>
      <c r="I342" s="278">
        <v>59.849999999999994</v>
      </c>
      <c r="J342" s="278">
        <v>61</v>
      </c>
      <c r="K342" s="276">
        <v>58.7</v>
      </c>
      <c r="L342" s="276">
        <v>55.5</v>
      </c>
      <c r="M342" s="276">
        <v>10.80654</v>
      </c>
    </row>
    <row r="343" spans="1:13">
      <c r="A343" s="267">
        <v>335</v>
      </c>
      <c r="B343" s="276" t="s">
        <v>152</v>
      </c>
      <c r="C343" s="277">
        <v>59.1</v>
      </c>
      <c r="D343" s="278">
        <v>58.300000000000004</v>
      </c>
      <c r="E343" s="278">
        <v>56.000000000000007</v>
      </c>
      <c r="F343" s="278">
        <v>52.900000000000006</v>
      </c>
      <c r="G343" s="278">
        <v>50.600000000000009</v>
      </c>
      <c r="H343" s="278">
        <v>61.400000000000006</v>
      </c>
      <c r="I343" s="278">
        <v>63.7</v>
      </c>
      <c r="J343" s="278">
        <v>66.800000000000011</v>
      </c>
      <c r="K343" s="276">
        <v>60.6</v>
      </c>
      <c r="L343" s="276">
        <v>55.2</v>
      </c>
      <c r="M343" s="276">
        <v>495.18025999999998</v>
      </c>
    </row>
    <row r="344" spans="1:13">
      <c r="A344" s="267">
        <v>336</v>
      </c>
      <c r="B344" s="276" t="s">
        <v>473</v>
      </c>
      <c r="C344" s="277">
        <v>553.5</v>
      </c>
      <c r="D344" s="278">
        <v>556.48333333333335</v>
      </c>
      <c r="E344" s="278">
        <v>543.01666666666665</v>
      </c>
      <c r="F344" s="278">
        <v>532.5333333333333</v>
      </c>
      <c r="G344" s="278">
        <v>519.06666666666661</v>
      </c>
      <c r="H344" s="278">
        <v>566.9666666666667</v>
      </c>
      <c r="I344" s="278">
        <v>580.43333333333339</v>
      </c>
      <c r="J344" s="278">
        <v>590.91666666666674</v>
      </c>
      <c r="K344" s="276">
        <v>569.95000000000005</v>
      </c>
      <c r="L344" s="276">
        <v>546</v>
      </c>
      <c r="M344" s="276">
        <v>0.96133999999999997</v>
      </c>
    </row>
    <row r="345" spans="1:13">
      <c r="A345" s="267">
        <v>337</v>
      </c>
      <c r="B345" s="276" t="s">
        <v>153</v>
      </c>
      <c r="C345" s="277">
        <v>17519.45</v>
      </c>
      <c r="D345" s="278">
        <v>17545.033333333336</v>
      </c>
      <c r="E345" s="278">
        <v>17360.666666666672</v>
      </c>
      <c r="F345" s="278">
        <v>17201.883333333335</v>
      </c>
      <c r="G345" s="278">
        <v>17017.51666666667</v>
      </c>
      <c r="H345" s="278">
        <v>17703.816666666673</v>
      </c>
      <c r="I345" s="278">
        <v>17888.183333333334</v>
      </c>
      <c r="J345" s="278">
        <v>18046.966666666674</v>
      </c>
      <c r="K345" s="276">
        <v>17729.400000000001</v>
      </c>
      <c r="L345" s="276">
        <v>17386.25</v>
      </c>
      <c r="M345" s="276">
        <v>1.18699</v>
      </c>
    </row>
    <row r="346" spans="1:13">
      <c r="A346" s="267">
        <v>338</v>
      </c>
      <c r="B346" s="276" t="s">
        <v>476</v>
      </c>
      <c r="C346" s="277">
        <v>36.85</v>
      </c>
      <c r="D346" s="278">
        <v>37.1</v>
      </c>
      <c r="E346" s="278">
        <v>36.400000000000006</v>
      </c>
      <c r="F346" s="278">
        <v>35.950000000000003</v>
      </c>
      <c r="G346" s="278">
        <v>35.250000000000007</v>
      </c>
      <c r="H346" s="278">
        <v>37.550000000000004</v>
      </c>
      <c r="I346" s="278">
        <v>38.250000000000007</v>
      </c>
      <c r="J346" s="278">
        <v>38.700000000000003</v>
      </c>
      <c r="K346" s="276">
        <v>37.799999999999997</v>
      </c>
      <c r="L346" s="276">
        <v>36.65</v>
      </c>
      <c r="M346" s="276">
        <v>7.31515</v>
      </c>
    </row>
    <row r="347" spans="1:13">
      <c r="A347" s="267">
        <v>339</v>
      </c>
      <c r="B347" s="276" t="s">
        <v>475</v>
      </c>
      <c r="C347" s="277">
        <v>379.85</v>
      </c>
      <c r="D347" s="278">
        <v>380.06666666666661</v>
      </c>
      <c r="E347" s="278">
        <v>375.43333333333322</v>
      </c>
      <c r="F347" s="278">
        <v>371.01666666666659</v>
      </c>
      <c r="G347" s="278">
        <v>366.38333333333321</v>
      </c>
      <c r="H347" s="278">
        <v>384.48333333333323</v>
      </c>
      <c r="I347" s="278">
        <v>389.11666666666667</v>
      </c>
      <c r="J347" s="278">
        <v>393.53333333333325</v>
      </c>
      <c r="K347" s="276">
        <v>384.7</v>
      </c>
      <c r="L347" s="276">
        <v>375.65</v>
      </c>
      <c r="M347" s="276">
        <v>2.2506699999999999</v>
      </c>
    </row>
    <row r="348" spans="1:13">
      <c r="A348" s="267">
        <v>340</v>
      </c>
      <c r="B348" s="276" t="s">
        <v>270</v>
      </c>
      <c r="C348" s="277">
        <v>22.25</v>
      </c>
      <c r="D348" s="278">
        <v>22.316666666666666</v>
      </c>
      <c r="E348" s="278">
        <v>21.783333333333331</v>
      </c>
      <c r="F348" s="278">
        <v>21.316666666666666</v>
      </c>
      <c r="G348" s="278">
        <v>20.783333333333331</v>
      </c>
      <c r="H348" s="278">
        <v>22.783333333333331</v>
      </c>
      <c r="I348" s="278">
        <v>23.31666666666667</v>
      </c>
      <c r="J348" s="278">
        <v>23.783333333333331</v>
      </c>
      <c r="K348" s="276">
        <v>22.85</v>
      </c>
      <c r="L348" s="276">
        <v>21.85</v>
      </c>
      <c r="M348" s="276">
        <v>73.506020000000007</v>
      </c>
    </row>
    <row r="349" spans="1:13">
      <c r="A349" s="267">
        <v>341</v>
      </c>
      <c r="B349" s="276" t="s">
        <v>283</v>
      </c>
      <c r="C349" s="277">
        <v>120.9</v>
      </c>
      <c r="D349" s="278">
        <v>120.98333333333333</v>
      </c>
      <c r="E349" s="278">
        <v>118.16666666666667</v>
      </c>
      <c r="F349" s="278">
        <v>115.43333333333334</v>
      </c>
      <c r="G349" s="278">
        <v>112.61666666666667</v>
      </c>
      <c r="H349" s="278">
        <v>123.71666666666667</v>
      </c>
      <c r="I349" s="278">
        <v>126.53333333333333</v>
      </c>
      <c r="J349" s="278">
        <v>129.26666666666665</v>
      </c>
      <c r="K349" s="276">
        <v>123.8</v>
      </c>
      <c r="L349" s="276">
        <v>118.25</v>
      </c>
      <c r="M349" s="276">
        <v>6.7013499999999997</v>
      </c>
    </row>
    <row r="350" spans="1:13">
      <c r="A350" s="267">
        <v>342</v>
      </c>
      <c r="B350" s="276" t="s">
        <v>479</v>
      </c>
      <c r="C350" s="277">
        <v>1412.65</v>
      </c>
      <c r="D350" s="278">
        <v>1426.1000000000001</v>
      </c>
      <c r="E350" s="278">
        <v>1396.5500000000002</v>
      </c>
      <c r="F350" s="278">
        <v>1380.45</v>
      </c>
      <c r="G350" s="278">
        <v>1350.9</v>
      </c>
      <c r="H350" s="278">
        <v>1442.2000000000003</v>
      </c>
      <c r="I350" s="278">
        <v>1471.75</v>
      </c>
      <c r="J350" s="278">
        <v>1487.8500000000004</v>
      </c>
      <c r="K350" s="276">
        <v>1455.65</v>
      </c>
      <c r="L350" s="276">
        <v>1410</v>
      </c>
      <c r="M350" s="276">
        <v>0.16803000000000001</v>
      </c>
    </row>
    <row r="351" spans="1:13">
      <c r="A351" s="267">
        <v>343</v>
      </c>
      <c r="B351" s="276" t="s">
        <v>474</v>
      </c>
      <c r="C351" s="277">
        <v>54.8</v>
      </c>
      <c r="D351" s="278">
        <v>54.966666666666669</v>
      </c>
      <c r="E351" s="278">
        <v>54.233333333333334</v>
      </c>
      <c r="F351" s="278">
        <v>53.666666666666664</v>
      </c>
      <c r="G351" s="278">
        <v>52.93333333333333</v>
      </c>
      <c r="H351" s="278">
        <v>55.533333333333339</v>
      </c>
      <c r="I351" s="278">
        <v>56.266666666666673</v>
      </c>
      <c r="J351" s="278">
        <v>56.833333333333343</v>
      </c>
      <c r="K351" s="276">
        <v>55.7</v>
      </c>
      <c r="L351" s="276">
        <v>54.4</v>
      </c>
      <c r="M351" s="276">
        <v>10.235239999999999</v>
      </c>
    </row>
    <row r="352" spans="1:13">
      <c r="A352" s="267">
        <v>344</v>
      </c>
      <c r="B352" s="276" t="s">
        <v>155</v>
      </c>
      <c r="C352" s="277">
        <v>107.8</v>
      </c>
      <c r="D352" s="278">
        <v>108.03333333333335</v>
      </c>
      <c r="E352" s="278">
        <v>106.01666666666669</v>
      </c>
      <c r="F352" s="278">
        <v>104.23333333333335</v>
      </c>
      <c r="G352" s="278">
        <v>102.2166666666667</v>
      </c>
      <c r="H352" s="278">
        <v>109.81666666666669</v>
      </c>
      <c r="I352" s="278">
        <v>111.83333333333334</v>
      </c>
      <c r="J352" s="278">
        <v>113.61666666666669</v>
      </c>
      <c r="K352" s="276">
        <v>110.05</v>
      </c>
      <c r="L352" s="276">
        <v>106.25</v>
      </c>
      <c r="M352" s="276">
        <v>76.700360000000003</v>
      </c>
    </row>
    <row r="353" spans="1:13">
      <c r="A353" s="267">
        <v>345</v>
      </c>
      <c r="B353" s="276" t="s">
        <v>156</v>
      </c>
      <c r="C353" s="277">
        <v>98.2</v>
      </c>
      <c r="D353" s="278">
        <v>98.95</v>
      </c>
      <c r="E353" s="278">
        <v>97.050000000000011</v>
      </c>
      <c r="F353" s="278">
        <v>95.9</v>
      </c>
      <c r="G353" s="278">
        <v>94.000000000000014</v>
      </c>
      <c r="H353" s="278">
        <v>100.10000000000001</v>
      </c>
      <c r="I353" s="278">
        <v>102.00000000000001</v>
      </c>
      <c r="J353" s="278">
        <v>103.15</v>
      </c>
      <c r="K353" s="276">
        <v>100.85</v>
      </c>
      <c r="L353" s="276">
        <v>97.8</v>
      </c>
      <c r="M353" s="276">
        <v>303.86160000000001</v>
      </c>
    </row>
    <row r="354" spans="1:13">
      <c r="A354" s="267">
        <v>346</v>
      </c>
      <c r="B354" s="276" t="s">
        <v>271</v>
      </c>
      <c r="C354" s="277">
        <v>518.65</v>
      </c>
      <c r="D354" s="278">
        <v>519.73333333333335</v>
      </c>
      <c r="E354" s="278">
        <v>509.4666666666667</v>
      </c>
      <c r="F354" s="278">
        <v>500.28333333333336</v>
      </c>
      <c r="G354" s="278">
        <v>490.01666666666671</v>
      </c>
      <c r="H354" s="278">
        <v>528.91666666666674</v>
      </c>
      <c r="I354" s="278">
        <v>539.18333333333339</v>
      </c>
      <c r="J354" s="278">
        <v>548.36666666666667</v>
      </c>
      <c r="K354" s="276">
        <v>530</v>
      </c>
      <c r="L354" s="276">
        <v>510.55</v>
      </c>
      <c r="M354" s="276">
        <v>3.1800999999999999</v>
      </c>
    </row>
    <row r="355" spans="1:13">
      <c r="A355" s="267">
        <v>347</v>
      </c>
      <c r="B355" s="276" t="s">
        <v>272</v>
      </c>
      <c r="C355" s="277">
        <v>3118.05</v>
      </c>
      <c r="D355" s="278">
        <v>3101.3666666666668</v>
      </c>
      <c r="E355" s="278">
        <v>3065.7333333333336</v>
      </c>
      <c r="F355" s="278">
        <v>3013.416666666667</v>
      </c>
      <c r="G355" s="278">
        <v>2977.7833333333338</v>
      </c>
      <c r="H355" s="278">
        <v>3153.6833333333334</v>
      </c>
      <c r="I355" s="278">
        <v>3189.3166666666666</v>
      </c>
      <c r="J355" s="278">
        <v>3241.6333333333332</v>
      </c>
      <c r="K355" s="276">
        <v>3137</v>
      </c>
      <c r="L355" s="276">
        <v>3049.05</v>
      </c>
      <c r="M355" s="276">
        <v>1.5254700000000001</v>
      </c>
    </row>
    <row r="356" spans="1:13">
      <c r="A356" s="267">
        <v>348</v>
      </c>
      <c r="B356" s="276" t="s">
        <v>157</v>
      </c>
      <c r="C356" s="277">
        <v>106.9</v>
      </c>
      <c r="D356" s="278">
        <v>107.2</v>
      </c>
      <c r="E356" s="278">
        <v>104.9</v>
      </c>
      <c r="F356" s="278">
        <v>102.9</v>
      </c>
      <c r="G356" s="278">
        <v>100.60000000000001</v>
      </c>
      <c r="H356" s="278">
        <v>109.2</v>
      </c>
      <c r="I356" s="278">
        <v>111.49999999999999</v>
      </c>
      <c r="J356" s="278">
        <v>113.5</v>
      </c>
      <c r="K356" s="276">
        <v>109.5</v>
      </c>
      <c r="L356" s="276">
        <v>105.2</v>
      </c>
      <c r="M356" s="276">
        <v>12.543559999999999</v>
      </c>
    </row>
    <row r="357" spans="1:13">
      <c r="A357" s="267">
        <v>349</v>
      </c>
      <c r="B357" s="276" t="s">
        <v>480</v>
      </c>
      <c r="C357" s="277">
        <v>89.55</v>
      </c>
      <c r="D357" s="278">
        <v>88.433333333333337</v>
      </c>
      <c r="E357" s="278">
        <v>86.116666666666674</v>
      </c>
      <c r="F357" s="278">
        <v>82.683333333333337</v>
      </c>
      <c r="G357" s="278">
        <v>80.366666666666674</v>
      </c>
      <c r="H357" s="278">
        <v>91.866666666666674</v>
      </c>
      <c r="I357" s="278">
        <v>94.183333333333337</v>
      </c>
      <c r="J357" s="278">
        <v>97.616666666666674</v>
      </c>
      <c r="K357" s="276">
        <v>90.75</v>
      </c>
      <c r="L357" s="276">
        <v>85</v>
      </c>
      <c r="M357" s="276">
        <v>3.3826100000000001</v>
      </c>
    </row>
    <row r="358" spans="1:13">
      <c r="A358" s="267">
        <v>350</v>
      </c>
      <c r="B358" s="276" t="s">
        <v>158</v>
      </c>
      <c r="C358" s="277">
        <v>90.75</v>
      </c>
      <c r="D358" s="278">
        <v>91.416666666666671</v>
      </c>
      <c r="E358" s="278">
        <v>89.38333333333334</v>
      </c>
      <c r="F358" s="278">
        <v>88.016666666666666</v>
      </c>
      <c r="G358" s="278">
        <v>85.983333333333334</v>
      </c>
      <c r="H358" s="278">
        <v>92.783333333333346</v>
      </c>
      <c r="I358" s="278">
        <v>94.816666666666677</v>
      </c>
      <c r="J358" s="278">
        <v>96.183333333333351</v>
      </c>
      <c r="K358" s="276">
        <v>93.45</v>
      </c>
      <c r="L358" s="276">
        <v>90.05</v>
      </c>
      <c r="M358" s="276">
        <v>343.26970999999998</v>
      </c>
    </row>
    <row r="359" spans="1:13">
      <c r="A359" s="267">
        <v>351</v>
      </c>
      <c r="B359" s="276" t="s">
        <v>481</v>
      </c>
      <c r="C359" s="277">
        <v>79.3</v>
      </c>
      <c r="D359" s="278">
        <v>78.983333333333334</v>
      </c>
      <c r="E359" s="278">
        <v>76.466666666666669</v>
      </c>
      <c r="F359" s="278">
        <v>73.63333333333334</v>
      </c>
      <c r="G359" s="278">
        <v>71.116666666666674</v>
      </c>
      <c r="H359" s="278">
        <v>81.816666666666663</v>
      </c>
      <c r="I359" s="278">
        <v>84.333333333333343</v>
      </c>
      <c r="J359" s="278">
        <v>87.166666666666657</v>
      </c>
      <c r="K359" s="276">
        <v>81.5</v>
      </c>
      <c r="L359" s="276">
        <v>76.150000000000006</v>
      </c>
      <c r="M359" s="276">
        <v>7.1503399999999999</v>
      </c>
    </row>
    <row r="360" spans="1:13">
      <c r="A360" s="267">
        <v>352</v>
      </c>
      <c r="B360" s="276" t="s">
        <v>482</v>
      </c>
      <c r="C360" s="277">
        <v>225.3</v>
      </c>
      <c r="D360" s="278">
        <v>226.15</v>
      </c>
      <c r="E360" s="278">
        <v>221.35000000000002</v>
      </c>
      <c r="F360" s="278">
        <v>217.4</v>
      </c>
      <c r="G360" s="278">
        <v>212.60000000000002</v>
      </c>
      <c r="H360" s="278">
        <v>230.10000000000002</v>
      </c>
      <c r="I360" s="278">
        <v>234.90000000000003</v>
      </c>
      <c r="J360" s="278">
        <v>238.85000000000002</v>
      </c>
      <c r="K360" s="276">
        <v>230.95</v>
      </c>
      <c r="L360" s="276">
        <v>222.2</v>
      </c>
      <c r="M360" s="276">
        <v>3.5289700000000002</v>
      </c>
    </row>
    <row r="361" spans="1:13">
      <c r="A361" s="267">
        <v>353</v>
      </c>
      <c r="B361" s="276" t="s">
        <v>483</v>
      </c>
      <c r="C361" s="277">
        <v>224.55</v>
      </c>
      <c r="D361" s="278">
        <v>226.70000000000002</v>
      </c>
      <c r="E361" s="278">
        <v>218.40000000000003</v>
      </c>
      <c r="F361" s="278">
        <v>212.25000000000003</v>
      </c>
      <c r="G361" s="278">
        <v>203.95000000000005</v>
      </c>
      <c r="H361" s="278">
        <v>232.85000000000002</v>
      </c>
      <c r="I361" s="278">
        <v>241.15000000000003</v>
      </c>
      <c r="J361" s="278">
        <v>247.3</v>
      </c>
      <c r="K361" s="276">
        <v>235</v>
      </c>
      <c r="L361" s="276">
        <v>220.55</v>
      </c>
      <c r="M361" s="276">
        <v>0.61058000000000001</v>
      </c>
    </row>
    <row r="362" spans="1:13">
      <c r="A362" s="267">
        <v>354</v>
      </c>
      <c r="B362" s="276" t="s">
        <v>159</v>
      </c>
      <c r="C362" s="277">
        <v>24301</v>
      </c>
      <c r="D362" s="278">
        <v>24206.266666666666</v>
      </c>
      <c r="E362" s="278">
        <v>24045.733333333334</v>
      </c>
      <c r="F362" s="278">
        <v>23790.466666666667</v>
      </c>
      <c r="G362" s="278">
        <v>23629.933333333334</v>
      </c>
      <c r="H362" s="278">
        <v>24461.533333333333</v>
      </c>
      <c r="I362" s="278">
        <v>24622.066666666666</v>
      </c>
      <c r="J362" s="278">
        <v>24877.333333333332</v>
      </c>
      <c r="K362" s="276">
        <v>24366.799999999999</v>
      </c>
      <c r="L362" s="276">
        <v>23951</v>
      </c>
      <c r="M362" s="276">
        <v>0.31759999999999999</v>
      </c>
    </row>
    <row r="363" spans="1:13">
      <c r="A363" s="267">
        <v>355</v>
      </c>
      <c r="B363" s="276" t="s">
        <v>160</v>
      </c>
      <c r="C363" s="277">
        <v>1483.45</v>
      </c>
      <c r="D363" s="278">
        <v>1488.6833333333334</v>
      </c>
      <c r="E363" s="278">
        <v>1454.7666666666669</v>
      </c>
      <c r="F363" s="278">
        <v>1426.0833333333335</v>
      </c>
      <c r="G363" s="278">
        <v>1392.166666666667</v>
      </c>
      <c r="H363" s="278">
        <v>1517.3666666666668</v>
      </c>
      <c r="I363" s="278">
        <v>1551.2833333333333</v>
      </c>
      <c r="J363" s="278">
        <v>1579.9666666666667</v>
      </c>
      <c r="K363" s="276">
        <v>1522.6</v>
      </c>
      <c r="L363" s="276">
        <v>1460</v>
      </c>
      <c r="M363" s="276">
        <v>11.87429</v>
      </c>
    </row>
    <row r="364" spans="1:13">
      <c r="A364" s="267">
        <v>356</v>
      </c>
      <c r="B364" s="276" t="s">
        <v>488</v>
      </c>
      <c r="C364" s="277">
        <v>1200.8</v>
      </c>
      <c r="D364" s="278">
        <v>1204.6000000000001</v>
      </c>
      <c r="E364" s="278">
        <v>1184.2000000000003</v>
      </c>
      <c r="F364" s="278">
        <v>1167.6000000000001</v>
      </c>
      <c r="G364" s="278">
        <v>1147.2000000000003</v>
      </c>
      <c r="H364" s="278">
        <v>1221.2000000000003</v>
      </c>
      <c r="I364" s="278">
        <v>1241.6000000000004</v>
      </c>
      <c r="J364" s="278">
        <v>1258.2000000000003</v>
      </c>
      <c r="K364" s="276">
        <v>1225</v>
      </c>
      <c r="L364" s="276">
        <v>1188</v>
      </c>
      <c r="M364" s="276">
        <v>0.97331999999999996</v>
      </c>
    </row>
    <row r="365" spans="1:13">
      <c r="A365" s="267">
        <v>357</v>
      </c>
      <c r="B365" s="276" t="s">
        <v>161</v>
      </c>
      <c r="C365" s="277">
        <v>261.5</v>
      </c>
      <c r="D365" s="278">
        <v>264.01666666666665</v>
      </c>
      <c r="E365" s="278">
        <v>256.13333333333333</v>
      </c>
      <c r="F365" s="278">
        <v>250.76666666666665</v>
      </c>
      <c r="G365" s="278">
        <v>242.88333333333333</v>
      </c>
      <c r="H365" s="278">
        <v>269.38333333333333</v>
      </c>
      <c r="I365" s="278">
        <v>277.26666666666665</v>
      </c>
      <c r="J365" s="278">
        <v>282.63333333333333</v>
      </c>
      <c r="K365" s="276">
        <v>271.89999999999998</v>
      </c>
      <c r="L365" s="276">
        <v>258.64999999999998</v>
      </c>
      <c r="M365" s="276">
        <v>58.958860000000001</v>
      </c>
    </row>
    <row r="366" spans="1:13">
      <c r="A366" s="267">
        <v>358</v>
      </c>
      <c r="B366" s="276" t="s">
        <v>162</v>
      </c>
      <c r="C366" s="277">
        <v>115.95</v>
      </c>
      <c r="D366" s="278">
        <v>116.88333333333333</v>
      </c>
      <c r="E366" s="278">
        <v>114.26666666666665</v>
      </c>
      <c r="F366" s="278">
        <v>112.58333333333333</v>
      </c>
      <c r="G366" s="278">
        <v>109.96666666666665</v>
      </c>
      <c r="H366" s="278">
        <v>118.56666666666665</v>
      </c>
      <c r="I366" s="278">
        <v>121.18333333333332</v>
      </c>
      <c r="J366" s="278">
        <v>122.86666666666665</v>
      </c>
      <c r="K366" s="276">
        <v>119.5</v>
      </c>
      <c r="L366" s="276">
        <v>115.2</v>
      </c>
      <c r="M366" s="276">
        <v>58.120060000000002</v>
      </c>
    </row>
    <row r="367" spans="1:13">
      <c r="A367" s="267">
        <v>359</v>
      </c>
      <c r="B367" s="276" t="s">
        <v>275</v>
      </c>
      <c r="C367" s="277">
        <v>5314.15</v>
      </c>
      <c r="D367" s="278">
        <v>5337.7333333333336</v>
      </c>
      <c r="E367" s="278">
        <v>5276.4666666666672</v>
      </c>
      <c r="F367" s="278">
        <v>5238.7833333333338</v>
      </c>
      <c r="G367" s="278">
        <v>5177.5166666666673</v>
      </c>
      <c r="H367" s="278">
        <v>5375.416666666667</v>
      </c>
      <c r="I367" s="278">
        <v>5436.6833333333334</v>
      </c>
      <c r="J367" s="278">
        <v>5474.3666666666668</v>
      </c>
      <c r="K367" s="276">
        <v>5399</v>
      </c>
      <c r="L367" s="276">
        <v>5300.05</v>
      </c>
      <c r="M367" s="276">
        <v>1.2529300000000001</v>
      </c>
    </row>
    <row r="368" spans="1:13">
      <c r="A368" s="267">
        <v>360</v>
      </c>
      <c r="B368" s="276" t="s">
        <v>277</v>
      </c>
      <c r="C368" s="277">
        <v>10934.7</v>
      </c>
      <c r="D368" s="278">
        <v>10938.75</v>
      </c>
      <c r="E368" s="278">
        <v>10865.95</v>
      </c>
      <c r="F368" s="278">
        <v>10797.2</v>
      </c>
      <c r="G368" s="278">
        <v>10724.400000000001</v>
      </c>
      <c r="H368" s="278">
        <v>11007.5</v>
      </c>
      <c r="I368" s="278">
        <v>11080.3</v>
      </c>
      <c r="J368" s="278">
        <v>11149.05</v>
      </c>
      <c r="K368" s="276">
        <v>11011.55</v>
      </c>
      <c r="L368" s="276">
        <v>10870</v>
      </c>
      <c r="M368" s="276">
        <v>6.2890000000000001E-2</v>
      </c>
    </row>
    <row r="369" spans="1:13">
      <c r="A369" s="267">
        <v>361</v>
      </c>
      <c r="B369" s="276" t="s">
        <v>494</v>
      </c>
      <c r="C369" s="277">
        <v>6692.05</v>
      </c>
      <c r="D369" s="278">
        <v>6685.6833333333334</v>
      </c>
      <c r="E369" s="278">
        <v>6572.3666666666668</v>
      </c>
      <c r="F369" s="278">
        <v>6452.6833333333334</v>
      </c>
      <c r="G369" s="278">
        <v>6339.3666666666668</v>
      </c>
      <c r="H369" s="278">
        <v>6805.3666666666668</v>
      </c>
      <c r="I369" s="278">
        <v>6918.6833333333343</v>
      </c>
      <c r="J369" s="278">
        <v>7038.3666666666668</v>
      </c>
      <c r="K369" s="276">
        <v>6799</v>
      </c>
      <c r="L369" s="276">
        <v>6566</v>
      </c>
      <c r="M369" s="276">
        <v>0.15242</v>
      </c>
    </row>
    <row r="370" spans="1:13">
      <c r="A370" s="267">
        <v>362</v>
      </c>
      <c r="B370" s="276" t="s">
        <v>489</v>
      </c>
      <c r="C370" s="277">
        <v>168.25</v>
      </c>
      <c r="D370" s="278">
        <v>170.06666666666666</v>
      </c>
      <c r="E370" s="278">
        <v>164.48333333333332</v>
      </c>
      <c r="F370" s="278">
        <v>160.71666666666667</v>
      </c>
      <c r="G370" s="278">
        <v>155.13333333333333</v>
      </c>
      <c r="H370" s="278">
        <v>173.83333333333331</v>
      </c>
      <c r="I370" s="278">
        <v>179.41666666666669</v>
      </c>
      <c r="J370" s="278">
        <v>183.18333333333331</v>
      </c>
      <c r="K370" s="276">
        <v>175.65</v>
      </c>
      <c r="L370" s="276">
        <v>166.3</v>
      </c>
      <c r="M370" s="276">
        <v>13.239039999999999</v>
      </c>
    </row>
    <row r="371" spans="1:13">
      <c r="A371" s="267">
        <v>363</v>
      </c>
      <c r="B371" s="276" t="s">
        <v>490</v>
      </c>
      <c r="C371" s="277">
        <v>756.25</v>
      </c>
      <c r="D371" s="278">
        <v>752.75</v>
      </c>
      <c r="E371" s="278">
        <v>739.5</v>
      </c>
      <c r="F371" s="278">
        <v>722.75</v>
      </c>
      <c r="G371" s="278">
        <v>709.5</v>
      </c>
      <c r="H371" s="278">
        <v>769.5</v>
      </c>
      <c r="I371" s="278">
        <v>782.75</v>
      </c>
      <c r="J371" s="278">
        <v>799.5</v>
      </c>
      <c r="K371" s="276">
        <v>766</v>
      </c>
      <c r="L371" s="276">
        <v>736</v>
      </c>
      <c r="M371" s="276">
        <v>2.83988</v>
      </c>
    </row>
    <row r="372" spans="1:13">
      <c r="A372" s="267">
        <v>364</v>
      </c>
      <c r="B372" s="276" t="s">
        <v>163</v>
      </c>
      <c r="C372" s="277">
        <v>1611.15</v>
      </c>
      <c r="D372" s="278">
        <v>1616.25</v>
      </c>
      <c r="E372" s="278">
        <v>1595</v>
      </c>
      <c r="F372" s="278">
        <v>1578.85</v>
      </c>
      <c r="G372" s="278">
        <v>1557.6</v>
      </c>
      <c r="H372" s="278">
        <v>1632.4</v>
      </c>
      <c r="I372" s="278">
        <v>1653.65</v>
      </c>
      <c r="J372" s="278">
        <v>1669.8000000000002</v>
      </c>
      <c r="K372" s="276">
        <v>1637.5</v>
      </c>
      <c r="L372" s="276">
        <v>1600.1</v>
      </c>
      <c r="M372" s="276">
        <v>6.2348299999999997</v>
      </c>
    </row>
    <row r="373" spans="1:13">
      <c r="A373" s="267">
        <v>365</v>
      </c>
      <c r="B373" s="276" t="s">
        <v>273</v>
      </c>
      <c r="C373" s="277">
        <v>2356.9499999999998</v>
      </c>
      <c r="D373" s="278">
        <v>2452.3166666666666</v>
      </c>
      <c r="E373" s="278">
        <v>2254.6333333333332</v>
      </c>
      <c r="F373" s="278">
        <v>2152.3166666666666</v>
      </c>
      <c r="G373" s="278">
        <v>1954.6333333333332</v>
      </c>
      <c r="H373" s="278">
        <v>2554.6333333333332</v>
      </c>
      <c r="I373" s="278">
        <v>2752.3166666666666</v>
      </c>
      <c r="J373" s="278">
        <v>2854.6333333333332</v>
      </c>
      <c r="K373" s="276">
        <v>2650</v>
      </c>
      <c r="L373" s="276">
        <v>2350</v>
      </c>
      <c r="M373" s="276">
        <v>6.6092300000000002</v>
      </c>
    </row>
    <row r="374" spans="1:13">
      <c r="A374" s="267">
        <v>366</v>
      </c>
      <c r="B374" s="276" t="s">
        <v>164</v>
      </c>
      <c r="C374" s="277">
        <v>40.6</v>
      </c>
      <c r="D374" s="278">
        <v>39.199999999999996</v>
      </c>
      <c r="E374" s="278">
        <v>37.29999999999999</v>
      </c>
      <c r="F374" s="278">
        <v>33.999999999999993</v>
      </c>
      <c r="G374" s="278">
        <v>32.099999999999987</v>
      </c>
      <c r="H374" s="278">
        <v>42.499999999999993</v>
      </c>
      <c r="I374" s="278">
        <v>44.4</v>
      </c>
      <c r="J374" s="278">
        <v>47.699999999999996</v>
      </c>
      <c r="K374" s="276">
        <v>41.1</v>
      </c>
      <c r="L374" s="276">
        <v>35.9</v>
      </c>
      <c r="M374" s="276">
        <v>2273.1053299999999</v>
      </c>
    </row>
    <row r="375" spans="1:13">
      <c r="A375" s="267">
        <v>367</v>
      </c>
      <c r="B375" s="276" t="s">
        <v>274</v>
      </c>
      <c r="C375" s="277">
        <v>378.8</v>
      </c>
      <c r="D375" s="278">
        <v>377.91666666666669</v>
      </c>
      <c r="E375" s="278">
        <v>369.88333333333338</v>
      </c>
      <c r="F375" s="278">
        <v>360.9666666666667</v>
      </c>
      <c r="G375" s="278">
        <v>352.93333333333339</v>
      </c>
      <c r="H375" s="278">
        <v>386.83333333333337</v>
      </c>
      <c r="I375" s="278">
        <v>394.86666666666667</v>
      </c>
      <c r="J375" s="278">
        <v>403.78333333333336</v>
      </c>
      <c r="K375" s="276">
        <v>385.95</v>
      </c>
      <c r="L375" s="276">
        <v>369</v>
      </c>
      <c r="M375" s="276">
        <v>2.6972399999999999</v>
      </c>
    </row>
    <row r="376" spans="1:13">
      <c r="A376" s="267">
        <v>368</v>
      </c>
      <c r="B376" s="276" t="s">
        <v>485</v>
      </c>
      <c r="C376" s="277">
        <v>181.25</v>
      </c>
      <c r="D376" s="278">
        <v>182.29999999999998</v>
      </c>
      <c r="E376" s="278">
        <v>176.94999999999996</v>
      </c>
      <c r="F376" s="278">
        <v>172.64999999999998</v>
      </c>
      <c r="G376" s="278">
        <v>167.29999999999995</v>
      </c>
      <c r="H376" s="278">
        <v>186.59999999999997</v>
      </c>
      <c r="I376" s="278">
        <v>191.95</v>
      </c>
      <c r="J376" s="278">
        <v>196.24999999999997</v>
      </c>
      <c r="K376" s="276">
        <v>187.65</v>
      </c>
      <c r="L376" s="276">
        <v>178</v>
      </c>
      <c r="M376" s="276">
        <v>3.2705299999999999</v>
      </c>
    </row>
    <row r="377" spans="1:13">
      <c r="A377" s="267">
        <v>369</v>
      </c>
      <c r="B377" s="276" t="s">
        <v>491</v>
      </c>
      <c r="C377" s="277">
        <v>1026.2</v>
      </c>
      <c r="D377" s="278">
        <v>1021.15</v>
      </c>
      <c r="E377" s="278">
        <v>1009.75</v>
      </c>
      <c r="F377" s="278">
        <v>993.30000000000007</v>
      </c>
      <c r="G377" s="278">
        <v>981.90000000000009</v>
      </c>
      <c r="H377" s="278">
        <v>1037.5999999999999</v>
      </c>
      <c r="I377" s="278">
        <v>1048.9999999999998</v>
      </c>
      <c r="J377" s="278">
        <v>1065.4499999999998</v>
      </c>
      <c r="K377" s="276">
        <v>1032.55</v>
      </c>
      <c r="L377" s="276">
        <v>1004.7</v>
      </c>
      <c r="M377" s="276">
        <v>11.37923</v>
      </c>
    </row>
    <row r="378" spans="1:13">
      <c r="A378" s="267">
        <v>370</v>
      </c>
      <c r="B378" s="276" t="s">
        <v>2223</v>
      </c>
      <c r="C378" s="277">
        <v>500.4</v>
      </c>
      <c r="D378" s="278">
        <v>506.31666666666661</v>
      </c>
      <c r="E378" s="278">
        <v>489.08333333333326</v>
      </c>
      <c r="F378" s="278">
        <v>477.76666666666665</v>
      </c>
      <c r="G378" s="278">
        <v>460.5333333333333</v>
      </c>
      <c r="H378" s="278">
        <v>517.63333333333321</v>
      </c>
      <c r="I378" s="278">
        <v>534.86666666666656</v>
      </c>
      <c r="J378" s="278">
        <v>546.18333333333317</v>
      </c>
      <c r="K378" s="276">
        <v>523.54999999999995</v>
      </c>
      <c r="L378" s="276">
        <v>495</v>
      </c>
      <c r="M378" s="276">
        <v>1.0023899999999999</v>
      </c>
    </row>
    <row r="379" spans="1:13">
      <c r="A379" s="267">
        <v>371</v>
      </c>
      <c r="B379" s="276" t="s">
        <v>165</v>
      </c>
      <c r="C379" s="277">
        <v>191.6</v>
      </c>
      <c r="D379" s="278">
        <v>192.43333333333331</v>
      </c>
      <c r="E379" s="278">
        <v>190.26666666666662</v>
      </c>
      <c r="F379" s="278">
        <v>188.93333333333331</v>
      </c>
      <c r="G379" s="278">
        <v>186.76666666666662</v>
      </c>
      <c r="H379" s="278">
        <v>193.76666666666662</v>
      </c>
      <c r="I379" s="278">
        <v>195.93333333333331</v>
      </c>
      <c r="J379" s="278">
        <v>197.26666666666662</v>
      </c>
      <c r="K379" s="276">
        <v>194.6</v>
      </c>
      <c r="L379" s="276">
        <v>191.1</v>
      </c>
      <c r="M379" s="276">
        <v>89.417069999999995</v>
      </c>
    </row>
    <row r="380" spans="1:13">
      <c r="A380" s="267">
        <v>372</v>
      </c>
      <c r="B380" s="276" t="s">
        <v>492</v>
      </c>
      <c r="C380" s="277">
        <v>99.4</v>
      </c>
      <c r="D380" s="278">
        <v>98.883333333333326</v>
      </c>
      <c r="E380" s="278">
        <v>95.516666666666652</v>
      </c>
      <c r="F380" s="278">
        <v>91.633333333333326</v>
      </c>
      <c r="G380" s="278">
        <v>88.266666666666652</v>
      </c>
      <c r="H380" s="278">
        <v>102.76666666666665</v>
      </c>
      <c r="I380" s="278">
        <v>106.13333333333333</v>
      </c>
      <c r="J380" s="278">
        <v>110.01666666666665</v>
      </c>
      <c r="K380" s="276">
        <v>102.25</v>
      </c>
      <c r="L380" s="276">
        <v>95</v>
      </c>
      <c r="M380" s="276">
        <v>26.894839999999999</v>
      </c>
    </row>
    <row r="381" spans="1:13">
      <c r="A381" s="267">
        <v>373</v>
      </c>
      <c r="B381" s="276" t="s">
        <v>276</v>
      </c>
      <c r="C381" s="277">
        <v>286.95</v>
      </c>
      <c r="D381" s="278">
        <v>288.81666666666666</v>
      </c>
      <c r="E381" s="278">
        <v>282.43333333333334</v>
      </c>
      <c r="F381" s="278">
        <v>277.91666666666669</v>
      </c>
      <c r="G381" s="278">
        <v>271.53333333333336</v>
      </c>
      <c r="H381" s="278">
        <v>293.33333333333331</v>
      </c>
      <c r="I381" s="278">
        <v>299.71666666666664</v>
      </c>
      <c r="J381" s="278">
        <v>304.23333333333329</v>
      </c>
      <c r="K381" s="276">
        <v>295.2</v>
      </c>
      <c r="L381" s="276">
        <v>284.3</v>
      </c>
      <c r="M381" s="276">
        <v>3.8758400000000002</v>
      </c>
    </row>
    <row r="382" spans="1:13">
      <c r="A382" s="267">
        <v>374</v>
      </c>
      <c r="B382" s="276" t="s">
        <v>493</v>
      </c>
      <c r="C382" s="277">
        <v>89.2</v>
      </c>
      <c r="D382" s="278">
        <v>88.649999999999991</v>
      </c>
      <c r="E382" s="278">
        <v>87.299999999999983</v>
      </c>
      <c r="F382" s="278">
        <v>85.399999999999991</v>
      </c>
      <c r="G382" s="278">
        <v>84.049999999999983</v>
      </c>
      <c r="H382" s="278">
        <v>90.549999999999983</v>
      </c>
      <c r="I382" s="278">
        <v>91.899999999999977</v>
      </c>
      <c r="J382" s="278">
        <v>93.799999999999983</v>
      </c>
      <c r="K382" s="276">
        <v>90</v>
      </c>
      <c r="L382" s="276">
        <v>86.75</v>
      </c>
      <c r="M382" s="276">
        <v>8.7013099999999994</v>
      </c>
    </row>
    <row r="383" spans="1:13">
      <c r="A383" s="267">
        <v>375</v>
      </c>
      <c r="B383" s="276" t="s">
        <v>486</v>
      </c>
      <c r="C383" s="277">
        <v>61</v>
      </c>
      <c r="D383" s="278">
        <v>61</v>
      </c>
      <c r="E383" s="278">
        <v>60.05</v>
      </c>
      <c r="F383" s="278">
        <v>59.099999999999994</v>
      </c>
      <c r="G383" s="278">
        <v>58.149999999999991</v>
      </c>
      <c r="H383" s="278">
        <v>61.95</v>
      </c>
      <c r="I383" s="278">
        <v>62.900000000000006</v>
      </c>
      <c r="J383" s="278">
        <v>63.850000000000009</v>
      </c>
      <c r="K383" s="276">
        <v>61.95</v>
      </c>
      <c r="L383" s="276">
        <v>60.05</v>
      </c>
      <c r="M383" s="276">
        <v>26.265280000000001</v>
      </c>
    </row>
    <row r="384" spans="1:13">
      <c r="A384" s="267">
        <v>376</v>
      </c>
      <c r="B384" s="276" t="s">
        <v>166</v>
      </c>
      <c r="C384" s="277">
        <v>1387.2</v>
      </c>
      <c r="D384" s="278">
        <v>1375.7</v>
      </c>
      <c r="E384" s="278">
        <v>1346.5</v>
      </c>
      <c r="F384" s="278">
        <v>1305.8</v>
      </c>
      <c r="G384" s="278">
        <v>1276.5999999999999</v>
      </c>
      <c r="H384" s="278">
        <v>1416.4</v>
      </c>
      <c r="I384" s="278">
        <v>1445.6000000000004</v>
      </c>
      <c r="J384" s="278">
        <v>1486.3000000000002</v>
      </c>
      <c r="K384" s="276">
        <v>1404.9</v>
      </c>
      <c r="L384" s="276">
        <v>1335</v>
      </c>
      <c r="M384" s="276">
        <v>24.12799</v>
      </c>
    </row>
    <row r="385" spans="1:13">
      <c r="A385" s="267">
        <v>377</v>
      </c>
      <c r="B385" s="276" t="s">
        <v>278</v>
      </c>
      <c r="C385" s="277">
        <v>495.1</v>
      </c>
      <c r="D385" s="278">
        <v>496.25</v>
      </c>
      <c r="E385" s="278">
        <v>485.8</v>
      </c>
      <c r="F385" s="278">
        <v>476.5</v>
      </c>
      <c r="G385" s="278">
        <v>466.05</v>
      </c>
      <c r="H385" s="278">
        <v>505.55</v>
      </c>
      <c r="I385" s="278">
        <v>516</v>
      </c>
      <c r="J385" s="278">
        <v>525.29999999999995</v>
      </c>
      <c r="K385" s="276">
        <v>506.7</v>
      </c>
      <c r="L385" s="276">
        <v>486.95</v>
      </c>
      <c r="M385" s="276">
        <v>0.90676000000000001</v>
      </c>
    </row>
    <row r="386" spans="1:13">
      <c r="A386" s="267">
        <v>378</v>
      </c>
      <c r="B386" s="276" t="s">
        <v>496</v>
      </c>
      <c r="C386" s="277">
        <v>460.9</v>
      </c>
      <c r="D386" s="278">
        <v>464.56666666666661</v>
      </c>
      <c r="E386" s="278">
        <v>453.43333333333322</v>
      </c>
      <c r="F386" s="278">
        <v>445.96666666666664</v>
      </c>
      <c r="G386" s="278">
        <v>434.83333333333326</v>
      </c>
      <c r="H386" s="278">
        <v>472.03333333333319</v>
      </c>
      <c r="I386" s="278">
        <v>483.16666666666663</v>
      </c>
      <c r="J386" s="278">
        <v>490.63333333333316</v>
      </c>
      <c r="K386" s="276">
        <v>475.7</v>
      </c>
      <c r="L386" s="276">
        <v>457.1</v>
      </c>
      <c r="M386" s="276">
        <v>3.3744900000000002</v>
      </c>
    </row>
    <row r="387" spans="1:13">
      <c r="A387" s="267">
        <v>379</v>
      </c>
      <c r="B387" s="276" t="s">
        <v>498</v>
      </c>
      <c r="C387" s="277">
        <v>138.1</v>
      </c>
      <c r="D387" s="278">
        <v>138.48333333333332</v>
      </c>
      <c r="E387" s="278">
        <v>134.56666666666663</v>
      </c>
      <c r="F387" s="278">
        <v>131.0333333333333</v>
      </c>
      <c r="G387" s="278">
        <v>127.11666666666662</v>
      </c>
      <c r="H387" s="278">
        <v>142.01666666666665</v>
      </c>
      <c r="I387" s="278">
        <v>145.93333333333334</v>
      </c>
      <c r="J387" s="278">
        <v>149.46666666666667</v>
      </c>
      <c r="K387" s="276">
        <v>142.4</v>
      </c>
      <c r="L387" s="276">
        <v>134.94999999999999</v>
      </c>
      <c r="M387" s="276">
        <v>71.171239999999997</v>
      </c>
    </row>
    <row r="388" spans="1:13">
      <c r="A388" s="267">
        <v>380</v>
      </c>
      <c r="B388" s="276" t="s">
        <v>279</v>
      </c>
      <c r="C388" s="277">
        <v>481.9</v>
      </c>
      <c r="D388" s="278">
        <v>487.16666666666669</v>
      </c>
      <c r="E388" s="278">
        <v>474.73333333333335</v>
      </c>
      <c r="F388" s="278">
        <v>467.56666666666666</v>
      </c>
      <c r="G388" s="278">
        <v>455.13333333333333</v>
      </c>
      <c r="H388" s="278">
        <v>494.33333333333337</v>
      </c>
      <c r="I388" s="278">
        <v>506.76666666666665</v>
      </c>
      <c r="J388" s="278">
        <v>513.93333333333339</v>
      </c>
      <c r="K388" s="276">
        <v>499.6</v>
      </c>
      <c r="L388" s="276">
        <v>480</v>
      </c>
      <c r="M388" s="276">
        <v>1.7581100000000001</v>
      </c>
    </row>
    <row r="389" spans="1:13">
      <c r="A389" s="267">
        <v>381</v>
      </c>
      <c r="B389" s="276" t="s">
        <v>499</v>
      </c>
      <c r="C389" s="277">
        <v>287.8</v>
      </c>
      <c r="D389" s="278">
        <v>289.41666666666669</v>
      </c>
      <c r="E389" s="278">
        <v>282.88333333333338</v>
      </c>
      <c r="F389" s="278">
        <v>277.9666666666667</v>
      </c>
      <c r="G389" s="278">
        <v>271.43333333333339</v>
      </c>
      <c r="H389" s="278">
        <v>294.33333333333337</v>
      </c>
      <c r="I389" s="278">
        <v>300.86666666666667</v>
      </c>
      <c r="J389" s="278">
        <v>305.78333333333336</v>
      </c>
      <c r="K389" s="276">
        <v>295.95</v>
      </c>
      <c r="L389" s="276">
        <v>284.5</v>
      </c>
      <c r="M389" s="276">
        <v>4.33819</v>
      </c>
    </row>
    <row r="390" spans="1:13">
      <c r="A390" s="267">
        <v>382</v>
      </c>
      <c r="B390" s="276" t="s">
        <v>167</v>
      </c>
      <c r="C390" s="277">
        <v>887.3</v>
      </c>
      <c r="D390" s="278">
        <v>889.94999999999993</v>
      </c>
      <c r="E390" s="278">
        <v>876.59999999999991</v>
      </c>
      <c r="F390" s="278">
        <v>865.9</v>
      </c>
      <c r="G390" s="278">
        <v>852.55</v>
      </c>
      <c r="H390" s="278">
        <v>900.64999999999986</v>
      </c>
      <c r="I390" s="278">
        <v>914</v>
      </c>
      <c r="J390" s="278">
        <v>924.69999999999982</v>
      </c>
      <c r="K390" s="276">
        <v>903.3</v>
      </c>
      <c r="L390" s="276">
        <v>879.25</v>
      </c>
      <c r="M390" s="276">
        <v>4.6456799999999996</v>
      </c>
    </row>
    <row r="391" spans="1:13">
      <c r="A391" s="267">
        <v>383</v>
      </c>
      <c r="B391" s="276" t="s">
        <v>501</v>
      </c>
      <c r="C391" s="277">
        <v>1629.1</v>
      </c>
      <c r="D391" s="278">
        <v>1647.0333333333335</v>
      </c>
      <c r="E391" s="278">
        <v>1598.5666666666671</v>
      </c>
      <c r="F391" s="278">
        <v>1568.0333333333335</v>
      </c>
      <c r="G391" s="278">
        <v>1519.5666666666671</v>
      </c>
      <c r="H391" s="278">
        <v>1677.5666666666671</v>
      </c>
      <c r="I391" s="278">
        <v>1726.0333333333338</v>
      </c>
      <c r="J391" s="278">
        <v>1756.5666666666671</v>
      </c>
      <c r="K391" s="276">
        <v>1695.5</v>
      </c>
      <c r="L391" s="276">
        <v>1616.5</v>
      </c>
      <c r="M391" s="276">
        <v>9.8629999999999995E-2</v>
      </c>
    </row>
    <row r="392" spans="1:13">
      <c r="A392" s="267">
        <v>384</v>
      </c>
      <c r="B392" s="276" t="s">
        <v>502</v>
      </c>
      <c r="C392" s="277">
        <v>336.5</v>
      </c>
      <c r="D392" s="278">
        <v>337.11666666666667</v>
      </c>
      <c r="E392" s="278">
        <v>329.48333333333335</v>
      </c>
      <c r="F392" s="278">
        <v>322.4666666666667</v>
      </c>
      <c r="G392" s="278">
        <v>314.83333333333337</v>
      </c>
      <c r="H392" s="278">
        <v>344.13333333333333</v>
      </c>
      <c r="I392" s="278">
        <v>351.76666666666665</v>
      </c>
      <c r="J392" s="278">
        <v>358.7833333333333</v>
      </c>
      <c r="K392" s="276">
        <v>344.75</v>
      </c>
      <c r="L392" s="276">
        <v>330.1</v>
      </c>
      <c r="M392" s="276">
        <v>10.30686</v>
      </c>
    </row>
    <row r="393" spans="1:13">
      <c r="A393" s="267">
        <v>385</v>
      </c>
      <c r="B393" s="276" t="s">
        <v>168</v>
      </c>
      <c r="C393" s="277">
        <v>237.3</v>
      </c>
      <c r="D393" s="278">
        <v>238.68333333333331</v>
      </c>
      <c r="E393" s="278">
        <v>232.16666666666663</v>
      </c>
      <c r="F393" s="278">
        <v>227.03333333333333</v>
      </c>
      <c r="G393" s="278">
        <v>220.51666666666665</v>
      </c>
      <c r="H393" s="278">
        <v>243.81666666666661</v>
      </c>
      <c r="I393" s="278">
        <v>250.33333333333331</v>
      </c>
      <c r="J393" s="278">
        <v>255.46666666666658</v>
      </c>
      <c r="K393" s="276">
        <v>245.2</v>
      </c>
      <c r="L393" s="276">
        <v>233.55</v>
      </c>
      <c r="M393" s="276">
        <v>207.73921000000001</v>
      </c>
    </row>
    <row r="394" spans="1:13">
      <c r="A394" s="267">
        <v>386</v>
      </c>
      <c r="B394" s="276" t="s">
        <v>500</v>
      </c>
      <c r="C394" s="277">
        <v>51.7</v>
      </c>
      <c r="D394" s="278">
        <v>51.983333333333327</v>
      </c>
      <c r="E394" s="278">
        <v>50.516666666666652</v>
      </c>
      <c r="F394" s="278">
        <v>49.333333333333321</v>
      </c>
      <c r="G394" s="278">
        <v>47.866666666666646</v>
      </c>
      <c r="H394" s="278">
        <v>53.166666666666657</v>
      </c>
      <c r="I394" s="278">
        <v>54.63333333333334</v>
      </c>
      <c r="J394" s="278">
        <v>55.816666666666663</v>
      </c>
      <c r="K394" s="276">
        <v>53.45</v>
      </c>
      <c r="L394" s="276">
        <v>50.8</v>
      </c>
      <c r="M394" s="276">
        <v>30.315249999999999</v>
      </c>
    </row>
    <row r="395" spans="1:13">
      <c r="A395" s="267">
        <v>387</v>
      </c>
      <c r="B395" s="276" t="s">
        <v>169</v>
      </c>
      <c r="C395" s="277">
        <v>127.95</v>
      </c>
      <c r="D395" s="278">
        <v>128.91666666666666</v>
      </c>
      <c r="E395" s="278">
        <v>126.08333333333331</v>
      </c>
      <c r="F395" s="278">
        <v>124.21666666666665</v>
      </c>
      <c r="G395" s="278">
        <v>121.38333333333331</v>
      </c>
      <c r="H395" s="278">
        <v>130.7833333333333</v>
      </c>
      <c r="I395" s="278">
        <v>133.61666666666662</v>
      </c>
      <c r="J395" s="278">
        <v>135.48333333333332</v>
      </c>
      <c r="K395" s="276">
        <v>131.75</v>
      </c>
      <c r="L395" s="276">
        <v>127.05</v>
      </c>
      <c r="M395" s="276">
        <v>63.88091</v>
      </c>
    </row>
    <row r="396" spans="1:13">
      <c r="A396" s="267">
        <v>388</v>
      </c>
      <c r="B396" s="276" t="s">
        <v>503</v>
      </c>
      <c r="C396" s="277">
        <v>132.85</v>
      </c>
      <c r="D396" s="278">
        <v>132.95000000000002</v>
      </c>
      <c r="E396" s="278">
        <v>130.50000000000003</v>
      </c>
      <c r="F396" s="278">
        <v>128.15</v>
      </c>
      <c r="G396" s="278">
        <v>125.70000000000002</v>
      </c>
      <c r="H396" s="278">
        <v>135.30000000000004</v>
      </c>
      <c r="I396" s="278">
        <v>137.75000000000003</v>
      </c>
      <c r="J396" s="278">
        <v>140.10000000000005</v>
      </c>
      <c r="K396" s="276">
        <v>135.4</v>
      </c>
      <c r="L396" s="276">
        <v>130.6</v>
      </c>
      <c r="M396" s="276">
        <v>3.2900999999999998</v>
      </c>
    </row>
    <row r="397" spans="1:13">
      <c r="A397" s="267">
        <v>389</v>
      </c>
      <c r="B397" s="276" t="s">
        <v>504</v>
      </c>
      <c r="C397" s="277">
        <v>719.15</v>
      </c>
      <c r="D397" s="278">
        <v>720.69999999999993</v>
      </c>
      <c r="E397" s="278">
        <v>715.34999999999991</v>
      </c>
      <c r="F397" s="278">
        <v>711.55</v>
      </c>
      <c r="G397" s="278">
        <v>706.19999999999993</v>
      </c>
      <c r="H397" s="278">
        <v>724.49999999999989</v>
      </c>
      <c r="I397" s="278">
        <v>729.85</v>
      </c>
      <c r="J397" s="278">
        <v>733.64999999999986</v>
      </c>
      <c r="K397" s="276">
        <v>726.05</v>
      </c>
      <c r="L397" s="276">
        <v>716.9</v>
      </c>
      <c r="M397" s="276">
        <v>1.5170999999999999</v>
      </c>
    </row>
    <row r="398" spans="1:13">
      <c r="A398" s="267">
        <v>390</v>
      </c>
      <c r="B398" s="276" t="s">
        <v>170</v>
      </c>
      <c r="C398" s="277">
        <v>1993.75</v>
      </c>
      <c r="D398" s="278">
        <v>1986</v>
      </c>
      <c r="E398" s="278">
        <v>1957.75</v>
      </c>
      <c r="F398" s="278">
        <v>1921.75</v>
      </c>
      <c r="G398" s="278">
        <v>1893.5</v>
      </c>
      <c r="H398" s="278">
        <v>2022</v>
      </c>
      <c r="I398" s="278">
        <v>2050.25</v>
      </c>
      <c r="J398" s="278">
        <v>2086.25</v>
      </c>
      <c r="K398" s="276">
        <v>2014.25</v>
      </c>
      <c r="L398" s="276">
        <v>1950</v>
      </c>
      <c r="M398" s="276">
        <v>200.30506</v>
      </c>
    </row>
    <row r="399" spans="1:13">
      <c r="A399" s="267">
        <v>391</v>
      </c>
      <c r="B399" s="276" t="s">
        <v>519</v>
      </c>
      <c r="C399" s="277">
        <v>11.6</v>
      </c>
      <c r="D399" s="278">
        <v>11.35</v>
      </c>
      <c r="E399" s="278">
        <v>10.85</v>
      </c>
      <c r="F399" s="278">
        <v>10.1</v>
      </c>
      <c r="G399" s="278">
        <v>9.6</v>
      </c>
      <c r="H399" s="278">
        <v>12.1</v>
      </c>
      <c r="I399" s="278">
        <v>12.6</v>
      </c>
      <c r="J399" s="278">
        <v>13.35</v>
      </c>
      <c r="K399" s="276">
        <v>11.85</v>
      </c>
      <c r="L399" s="276">
        <v>10.6</v>
      </c>
      <c r="M399" s="276">
        <v>52.478090000000002</v>
      </c>
    </row>
    <row r="400" spans="1:13">
      <c r="A400" s="267">
        <v>392</v>
      </c>
      <c r="B400" s="276" t="s">
        <v>508</v>
      </c>
      <c r="C400" s="277">
        <v>258.35000000000002</v>
      </c>
      <c r="D400" s="278">
        <v>259.33333333333331</v>
      </c>
      <c r="E400" s="278">
        <v>253.01666666666665</v>
      </c>
      <c r="F400" s="278">
        <v>247.68333333333334</v>
      </c>
      <c r="G400" s="278">
        <v>241.36666666666667</v>
      </c>
      <c r="H400" s="278">
        <v>264.66666666666663</v>
      </c>
      <c r="I400" s="278">
        <v>270.98333333333335</v>
      </c>
      <c r="J400" s="278">
        <v>276.31666666666661</v>
      </c>
      <c r="K400" s="276">
        <v>265.64999999999998</v>
      </c>
      <c r="L400" s="276">
        <v>254</v>
      </c>
      <c r="M400" s="276">
        <v>1.7426299999999999</v>
      </c>
    </row>
    <row r="401" spans="1:13">
      <c r="A401" s="267">
        <v>393</v>
      </c>
      <c r="B401" s="276" t="s">
        <v>495</v>
      </c>
      <c r="C401" s="277">
        <v>266.60000000000002</v>
      </c>
      <c r="D401" s="278">
        <v>267.86666666666667</v>
      </c>
      <c r="E401" s="278">
        <v>263.73333333333335</v>
      </c>
      <c r="F401" s="278">
        <v>260.86666666666667</v>
      </c>
      <c r="G401" s="278">
        <v>256.73333333333335</v>
      </c>
      <c r="H401" s="278">
        <v>270.73333333333335</v>
      </c>
      <c r="I401" s="278">
        <v>274.86666666666667</v>
      </c>
      <c r="J401" s="278">
        <v>277.73333333333335</v>
      </c>
      <c r="K401" s="276">
        <v>272</v>
      </c>
      <c r="L401" s="276">
        <v>265</v>
      </c>
      <c r="M401" s="276">
        <v>5.16357</v>
      </c>
    </row>
    <row r="402" spans="1:13">
      <c r="A402" s="267">
        <v>394</v>
      </c>
      <c r="B402" s="276" t="s">
        <v>512</v>
      </c>
      <c r="C402" s="277">
        <v>65.05</v>
      </c>
      <c r="D402" s="278">
        <v>66.433333333333337</v>
      </c>
      <c r="E402" s="278">
        <v>60.866666666666674</v>
      </c>
      <c r="F402" s="278">
        <v>56.683333333333337</v>
      </c>
      <c r="G402" s="278">
        <v>51.116666666666674</v>
      </c>
      <c r="H402" s="278">
        <v>70.616666666666674</v>
      </c>
      <c r="I402" s="278">
        <v>76.183333333333337</v>
      </c>
      <c r="J402" s="278">
        <v>80.366666666666674</v>
      </c>
      <c r="K402" s="276">
        <v>72</v>
      </c>
      <c r="L402" s="276">
        <v>62.25</v>
      </c>
      <c r="M402" s="276">
        <v>17.038399999999999</v>
      </c>
    </row>
    <row r="403" spans="1:13">
      <c r="A403" s="267">
        <v>395</v>
      </c>
      <c r="B403" s="276" t="s">
        <v>171</v>
      </c>
      <c r="C403" s="277">
        <v>55.75</v>
      </c>
      <c r="D403" s="278">
        <v>55.183333333333337</v>
      </c>
      <c r="E403" s="278">
        <v>53.666666666666671</v>
      </c>
      <c r="F403" s="278">
        <v>51.583333333333336</v>
      </c>
      <c r="G403" s="278">
        <v>50.06666666666667</v>
      </c>
      <c r="H403" s="278">
        <v>57.266666666666673</v>
      </c>
      <c r="I403" s="278">
        <v>58.783333333333339</v>
      </c>
      <c r="J403" s="278">
        <v>60.866666666666674</v>
      </c>
      <c r="K403" s="276">
        <v>56.7</v>
      </c>
      <c r="L403" s="276">
        <v>53.1</v>
      </c>
      <c r="M403" s="276">
        <v>513.37239</v>
      </c>
    </row>
    <row r="404" spans="1:13">
      <c r="A404" s="267">
        <v>396</v>
      </c>
      <c r="B404" s="276" t="s">
        <v>513</v>
      </c>
      <c r="C404" s="277">
        <v>8041</v>
      </c>
      <c r="D404" s="278">
        <v>8036.3666666666659</v>
      </c>
      <c r="E404" s="278">
        <v>7972.7833333333319</v>
      </c>
      <c r="F404" s="278">
        <v>7904.5666666666657</v>
      </c>
      <c r="G404" s="278">
        <v>7840.9833333333318</v>
      </c>
      <c r="H404" s="278">
        <v>8104.5833333333321</v>
      </c>
      <c r="I404" s="278">
        <v>8168.1666666666661</v>
      </c>
      <c r="J404" s="278">
        <v>8236.3833333333314</v>
      </c>
      <c r="K404" s="276">
        <v>8099.95</v>
      </c>
      <c r="L404" s="276">
        <v>7968.15</v>
      </c>
      <c r="M404" s="276">
        <v>0.34662999999999999</v>
      </c>
    </row>
    <row r="405" spans="1:13">
      <c r="A405" s="267">
        <v>397</v>
      </c>
      <c r="B405" s="276" t="s">
        <v>3523</v>
      </c>
      <c r="C405" s="277">
        <v>855.65</v>
      </c>
      <c r="D405" s="278">
        <v>852.01666666666654</v>
      </c>
      <c r="E405" s="278">
        <v>844.73333333333312</v>
      </c>
      <c r="F405" s="278">
        <v>833.81666666666661</v>
      </c>
      <c r="G405" s="278">
        <v>826.53333333333319</v>
      </c>
      <c r="H405" s="278">
        <v>862.93333333333305</v>
      </c>
      <c r="I405" s="278">
        <v>870.21666666666658</v>
      </c>
      <c r="J405" s="278">
        <v>881.13333333333298</v>
      </c>
      <c r="K405" s="276">
        <v>859.3</v>
      </c>
      <c r="L405" s="276">
        <v>841.1</v>
      </c>
      <c r="M405" s="276">
        <v>14.756320000000001</v>
      </c>
    </row>
    <row r="406" spans="1:13">
      <c r="A406" s="267">
        <v>398</v>
      </c>
      <c r="B406" s="276" t="s">
        <v>280</v>
      </c>
      <c r="C406" s="277">
        <v>853.8</v>
      </c>
      <c r="D406" s="278">
        <v>853.83333333333337</v>
      </c>
      <c r="E406" s="278">
        <v>848.16666666666674</v>
      </c>
      <c r="F406" s="278">
        <v>842.53333333333342</v>
      </c>
      <c r="G406" s="278">
        <v>836.86666666666679</v>
      </c>
      <c r="H406" s="278">
        <v>859.4666666666667</v>
      </c>
      <c r="I406" s="278">
        <v>865.13333333333344</v>
      </c>
      <c r="J406" s="278">
        <v>870.76666666666665</v>
      </c>
      <c r="K406" s="276">
        <v>859.5</v>
      </c>
      <c r="L406" s="276">
        <v>848.2</v>
      </c>
      <c r="M406" s="276">
        <v>24.731480000000001</v>
      </c>
    </row>
    <row r="407" spans="1:13">
      <c r="A407" s="267">
        <v>399</v>
      </c>
      <c r="B407" s="276" t="s">
        <v>172</v>
      </c>
      <c r="C407" s="277">
        <v>271.89999999999998</v>
      </c>
      <c r="D407" s="278">
        <v>270.2833333333333</v>
      </c>
      <c r="E407" s="278">
        <v>266.86666666666662</v>
      </c>
      <c r="F407" s="278">
        <v>261.83333333333331</v>
      </c>
      <c r="G407" s="278">
        <v>258.41666666666663</v>
      </c>
      <c r="H407" s="278">
        <v>275.31666666666661</v>
      </c>
      <c r="I407" s="278">
        <v>278.73333333333335</v>
      </c>
      <c r="J407" s="278">
        <v>283.76666666666659</v>
      </c>
      <c r="K407" s="276">
        <v>273.7</v>
      </c>
      <c r="L407" s="276">
        <v>265.25</v>
      </c>
      <c r="M407" s="276">
        <v>656.17502000000002</v>
      </c>
    </row>
    <row r="408" spans="1:13">
      <c r="A408" s="267">
        <v>400</v>
      </c>
      <c r="B408" s="276" t="s">
        <v>514</v>
      </c>
      <c r="C408" s="277">
        <v>4343.45</v>
      </c>
      <c r="D408" s="278">
        <v>4284.2333333333336</v>
      </c>
      <c r="E408" s="278">
        <v>4168.4666666666672</v>
      </c>
      <c r="F408" s="278">
        <v>3993.4833333333336</v>
      </c>
      <c r="G408" s="278">
        <v>3877.7166666666672</v>
      </c>
      <c r="H408" s="278">
        <v>4459.2166666666672</v>
      </c>
      <c r="I408" s="278">
        <v>4574.9833333333336</v>
      </c>
      <c r="J408" s="278">
        <v>4749.9666666666672</v>
      </c>
      <c r="K408" s="276">
        <v>4400</v>
      </c>
      <c r="L408" s="276">
        <v>4109.25</v>
      </c>
      <c r="M408" s="276">
        <v>0.24879000000000001</v>
      </c>
    </row>
    <row r="409" spans="1:13">
      <c r="A409" s="267">
        <v>401</v>
      </c>
      <c r="B409" s="276" t="s">
        <v>2402</v>
      </c>
      <c r="C409" s="277">
        <v>89.1</v>
      </c>
      <c r="D409" s="278">
        <v>89.716666666666654</v>
      </c>
      <c r="E409" s="278">
        <v>87.633333333333312</v>
      </c>
      <c r="F409" s="278">
        <v>86.166666666666657</v>
      </c>
      <c r="G409" s="278">
        <v>84.083333333333314</v>
      </c>
      <c r="H409" s="278">
        <v>91.183333333333309</v>
      </c>
      <c r="I409" s="278">
        <v>93.266666666666652</v>
      </c>
      <c r="J409" s="278">
        <v>94.733333333333306</v>
      </c>
      <c r="K409" s="276">
        <v>91.8</v>
      </c>
      <c r="L409" s="276">
        <v>88.25</v>
      </c>
      <c r="M409" s="276">
        <v>3.3619699999999999</v>
      </c>
    </row>
    <row r="410" spans="1:13">
      <c r="A410" s="267">
        <v>402</v>
      </c>
      <c r="B410" s="276" t="s">
        <v>2404</v>
      </c>
      <c r="C410" s="277">
        <v>70.05</v>
      </c>
      <c r="D410" s="278">
        <v>70.766666666666666</v>
      </c>
      <c r="E410" s="278">
        <v>67.533333333333331</v>
      </c>
      <c r="F410" s="278">
        <v>65.016666666666666</v>
      </c>
      <c r="G410" s="278">
        <v>61.783333333333331</v>
      </c>
      <c r="H410" s="278">
        <v>73.283333333333331</v>
      </c>
      <c r="I410" s="278">
        <v>76.516666666666652</v>
      </c>
      <c r="J410" s="278">
        <v>79.033333333333331</v>
      </c>
      <c r="K410" s="276">
        <v>74</v>
      </c>
      <c r="L410" s="276">
        <v>68.25</v>
      </c>
      <c r="M410" s="276">
        <v>70.931979999999996</v>
      </c>
    </row>
    <row r="411" spans="1:13">
      <c r="A411" s="267">
        <v>403</v>
      </c>
      <c r="B411" s="276" t="s">
        <v>2412</v>
      </c>
      <c r="C411" s="277">
        <v>174</v>
      </c>
      <c r="D411" s="278">
        <v>173</v>
      </c>
      <c r="E411" s="278">
        <v>168.75</v>
      </c>
      <c r="F411" s="278">
        <v>163.5</v>
      </c>
      <c r="G411" s="278">
        <v>159.25</v>
      </c>
      <c r="H411" s="278">
        <v>178.25</v>
      </c>
      <c r="I411" s="278">
        <v>182.5</v>
      </c>
      <c r="J411" s="278">
        <v>187.75</v>
      </c>
      <c r="K411" s="276">
        <v>177.25</v>
      </c>
      <c r="L411" s="276">
        <v>167.75</v>
      </c>
      <c r="M411" s="276">
        <v>33.160939999999997</v>
      </c>
    </row>
    <row r="412" spans="1:13">
      <c r="A412" s="267">
        <v>404</v>
      </c>
      <c r="B412" s="276" t="s">
        <v>516</v>
      </c>
      <c r="C412" s="277">
        <v>1736.75</v>
      </c>
      <c r="D412" s="278">
        <v>1719.05</v>
      </c>
      <c r="E412" s="278">
        <v>1655.6999999999998</v>
      </c>
      <c r="F412" s="278">
        <v>1574.6499999999999</v>
      </c>
      <c r="G412" s="278">
        <v>1511.2999999999997</v>
      </c>
      <c r="H412" s="278">
        <v>1800.1</v>
      </c>
      <c r="I412" s="278">
        <v>1863.4499999999998</v>
      </c>
      <c r="J412" s="278">
        <v>1944.5</v>
      </c>
      <c r="K412" s="276">
        <v>1782.4</v>
      </c>
      <c r="L412" s="276">
        <v>1638</v>
      </c>
      <c r="M412" s="276">
        <v>0.55154999999999998</v>
      </c>
    </row>
    <row r="413" spans="1:13">
      <c r="A413" s="267">
        <v>405</v>
      </c>
      <c r="B413" s="276" t="s">
        <v>518</v>
      </c>
      <c r="C413" s="277">
        <v>194.6</v>
      </c>
      <c r="D413" s="278">
        <v>194.33333333333334</v>
      </c>
      <c r="E413" s="278">
        <v>191.26666666666668</v>
      </c>
      <c r="F413" s="278">
        <v>187.93333333333334</v>
      </c>
      <c r="G413" s="278">
        <v>184.86666666666667</v>
      </c>
      <c r="H413" s="278">
        <v>197.66666666666669</v>
      </c>
      <c r="I413" s="278">
        <v>200.73333333333335</v>
      </c>
      <c r="J413" s="278">
        <v>204.06666666666669</v>
      </c>
      <c r="K413" s="276">
        <v>197.4</v>
      </c>
      <c r="L413" s="276">
        <v>191</v>
      </c>
      <c r="M413" s="276">
        <v>3.59145</v>
      </c>
    </row>
    <row r="414" spans="1:13">
      <c r="A414" s="267">
        <v>406</v>
      </c>
      <c r="B414" s="276" t="s">
        <v>173</v>
      </c>
      <c r="C414" s="277">
        <v>24775.75</v>
      </c>
      <c r="D414" s="278">
        <v>24933.733333333334</v>
      </c>
      <c r="E414" s="278">
        <v>24577.516666666666</v>
      </c>
      <c r="F414" s="278">
        <v>24379.283333333333</v>
      </c>
      <c r="G414" s="278">
        <v>24023.066666666666</v>
      </c>
      <c r="H414" s="278">
        <v>25131.966666666667</v>
      </c>
      <c r="I414" s="278">
        <v>25488.183333333334</v>
      </c>
      <c r="J414" s="278">
        <v>25686.416666666668</v>
      </c>
      <c r="K414" s="276">
        <v>25289.95</v>
      </c>
      <c r="L414" s="276">
        <v>24735.5</v>
      </c>
      <c r="M414" s="276">
        <v>0.59028999999999998</v>
      </c>
    </row>
    <row r="415" spans="1:13">
      <c r="A415" s="267">
        <v>407</v>
      </c>
      <c r="B415" s="276" t="s">
        <v>520</v>
      </c>
      <c r="C415" s="277">
        <v>1097.25</v>
      </c>
      <c r="D415" s="278">
        <v>1097.0666666666668</v>
      </c>
      <c r="E415" s="278">
        <v>1070.3333333333337</v>
      </c>
      <c r="F415" s="278">
        <v>1043.416666666667</v>
      </c>
      <c r="G415" s="278">
        <v>1016.6833333333338</v>
      </c>
      <c r="H415" s="278">
        <v>1123.9833333333336</v>
      </c>
      <c r="I415" s="278">
        <v>1150.7166666666667</v>
      </c>
      <c r="J415" s="278">
        <v>1177.6333333333334</v>
      </c>
      <c r="K415" s="276">
        <v>1123.8</v>
      </c>
      <c r="L415" s="276">
        <v>1070.1500000000001</v>
      </c>
      <c r="M415" s="276">
        <v>0.30870999999999998</v>
      </c>
    </row>
    <row r="416" spans="1:13">
      <c r="A416" s="267">
        <v>408</v>
      </c>
      <c r="B416" s="276" t="s">
        <v>174</v>
      </c>
      <c r="C416" s="277">
        <v>1538.25</v>
      </c>
      <c r="D416" s="278">
        <v>1535.9833333333333</v>
      </c>
      <c r="E416" s="278">
        <v>1523.3666666666668</v>
      </c>
      <c r="F416" s="278">
        <v>1508.4833333333333</v>
      </c>
      <c r="G416" s="278">
        <v>1495.8666666666668</v>
      </c>
      <c r="H416" s="278">
        <v>1550.8666666666668</v>
      </c>
      <c r="I416" s="278">
        <v>1563.4833333333331</v>
      </c>
      <c r="J416" s="278">
        <v>1578.3666666666668</v>
      </c>
      <c r="K416" s="276">
        <v>1548.6</v>
      </c>
      <c r="L416" s="276">
        <v>1521.1</v>
      </c>
      <c r="M416" s="276">
        <v>2.7058800000000001</v>
      </c>
    </row>
    <row r="417" spans="1:13">
      <c r="A417" s="267">
        <v>409</v>
      </c>
      <c r="B417" s="276" t="s">
        <v>515</v>
      </c>
      <c r="C417" s="277">
        <v>451.3</v>
      </c>
      <c r="D417" s="278">
        <v>454.64999999999992</v>
      </c>
      <c r="E417" s="278">
        <v>443.29999999999984</v>
      </c>
      <c r="F417" s="278">
        <v>435.2999999999999</v>
      </c>
      <c r="G417" s="278">
        <v>423.94999999999982</v>
      </c>
      <c r="H417" s="278">
        <v>462.64999999999986</v>
      </c>
      <c r="I417" s="278">
        <v>473.99999999999989</v>
      </c>
      <c r="J417" s="278">
        <v>481.99999999999989</v>
      </c>
      <c r="K417" s="276">
        <v>466</v>
      </c>
      <c r="L417" s="276">
        <v>446.65</v>
      </c>
      <c r="M417" s="276">
        <v>0.98233999999999999</v>
      </c>
    </row>
    <row r="418" spans="1:13">
      <c r="A418" s="267">
        <v>410</v>
      </c>
      <c r="B418" s="276" t="s">
        <v>510</v>
      </c>
      <c r="C418" s="277">
        <v>25.05</v>
      </c>
      <c r="D418" s="278">
        <v>25.099999999999998</v>
      </c>
      <c r="E418" s="278">
        <v>24.699999999999996</v>
      </c>
      <c r="F418" s="278">
        <v>24.349999999999998</v>
      </c>
      <c r="G418" s="278">
        <v>23.949999999999996</v>
      </c>
      <c r="H418" s="278">
        <v>25.449999999999996</v>
      </c>
      <c r="I418" s="278">
        <v>25.849999999999994</v>
      </c>
      <c r="J418" s="278">
        <v>26.199999999999996</v>
      </c>
      <c r="K418" s="276">
        <v>25.5</v>
      </c>
      <c r="L418" s="276">
        <v>24.75</v>
      </c>
      <c r="M418" s="276">
        <v>34.405830000000002</v>
      </c>
    </row>
    <row r="419" spans="1:13">
      <c r="A419" s="267">
        <v>411</v>
      </c>
      <c r="B419" s="276" t="s">
        <v>511</v>
      </c>
      <c r="C419" s="277">
        <v>1664.5</v>
      </c>
      <c r="D419" s="278">
        <v>1671.5</v>
      </c>
      <c r="E419" s="278">
        <v>1643</v>
      </c>
      <c r="F419" s="278">
        <v>1621.5</v>
      </c>
      <c r="G419" s="278">
        <v>1593</v>
      </c>
      <c r="H419" s="278">
        <v>1693</v>
      </c>
      <c r="I419" s="278">
        <v>1721.5</v>
      </c>
      <c r="J419" s="278">
        <v>1743</v>
      </c>
      <c r="K419" s="276">
        <v>1700</v>
      </c>
      <c r="L419" s="276">
        <v>1650</v>
      </c>
      <c r="M419" s="276">
        <v>0.19681000000000001</v>
      </c>
    </row>
    <row r="420" spans="1:13">
      <c r="A420" s="267">
        <v>412</v>
      </c>
      <c r="B420" s="276" t="s">
        <v>521</v>
      </c>
      <c r="C420" s="277">
        <v>326.14999999999998</v>
      </c>
      <c r="D420" s="278">
        <v>329.23333333333329</v>
      </c>
      <c r="E420" s="278">
        <v>321.56666666666661</v>
      </c>
      <c r="F420" s="278">
        <v>316.98333333333329</v>
      </c>
      <c r="G420" s="278">
        <v>309.31666666666661</v>
      </c>
      <c r="H420" s="278">
        <v>333.81666666666661</v>
      </c>
      <c r="I420" s="278">
        <v>341.48333333333323</v>
      </c>
      <c r="J420" s="278">
        <v>346.06666666666661</v>
      </c>
      <c r="K420" s="276">
        <v>336.9</v>
      </c>
      <c r="L420" s="276">
        <v>324.64999999999998</v>
      </c>
      <c r="M420" s="276">
        <v>8.2586200000000005</v>
      </c>
    </row>
    <row r="421" spans="1:13">
      <c r="A421" s="267">
        <v>413</v>
      </c>
      <c r="B421" s="276" t="s">
        <v>522</v>
      </c>
      <c r="C421" s="277">
        <v>1063.8499999999999</v>
      </c>
      <c r="D421" s="278">
        <v>1064.2833333333333</v>
      </c>
      <c r="E421" s="278">
        <v>1050.5666666666666</v>
      </c>
      <c r="F421" s="278">
        <v>1037.2833333333333</v>
      </c>
      <c r="G421" s="278">
        <v>1023.5666666666666</v>
      </c>
      <c r="H421" s="278">
        <v>1077.5666666666666</v>
      </c>
      <c r="I421" s="278">
        <v>1091.2833333333333</v>
      </c>
      <c r="J421" s="278">
        <v>1104.5666666666666</v>
      </c>
      <c r="K421" s="276">
        <v>1078</v>
      </c>
      <c r="L421" s="276">
        <v>1051</v>
      </c>
      <c r="M421" s="276">
        <v>0.13528000000000001</v>
      </c>
    </row>
    <row r="422" spans="1:13">
      <c r="A422" s="267">
        <v>414</v>
      </c>
      <c r="B422" s="276" t="s">
        <v>523</v>
      </c>
      <c r="C422" s="277">
        <v>345.1</v>
      </c>
      <c r="D422" s="278">
        <v>346.66666666666669</v>
      </c>
      <c r="E422" s="278">
        <v>342.43333333333339</v>
      </c>
      <c r="F422" s="278">
        <v>339.76666666666671</v>
      </c>
      <c r="G422" s="278">
        <v>335.53333333333342</v>
      </c>
      <c r="H422" s="278">
        <v>349.33333333333337</v>
      </c>
      <c r="I422" s="278">
        <v>353.56666666666661</v>
      </c>
      <c r="J422" s="278">
        <v>356.23333333333335</v>
      </c>
      <c r="K422" s="276">
        <v>350.9</v>
      </c>
      <c r="L422" s="276">
        <v>344</v>
      </c>
      <c r="M422" s="276">
        <v>1.8677699999999999</v>
      </c>
    </row>
    <row r="423" spans="1:13">
      <c r="A423" s="267">
        <v>415</v>
      </c>
      <c r="B423" s="276" t="s">
        <v>524</v>
      </c>
      <c r="C423" s="277">
        <v>9.5500000000000007</v>
      </c>
      <c r="D423" s="278">
        <v>9.35</v>
      </c>
      <c r="E423" s="278">
        <v>8.8999999999999986</v>
      </c>
      <c r="F423" s="278">
        <v>8.2499999999999982</v>
      </c>
      <c r="G423" s="278">
        <v>7.7999999999999972</v>
      </c>
      <c r="H423" s="278">
        <v>10</v>
      </c>
      <c r="I423" s="278">
        <v>10.45</v>
      </c>
      <c r="J423" s="278">
        <v>11.100000000000001</v>
      </c>
      <c r="K423" s="276">
        <v>9.8000000000000007</v>
      </c>
      <c r="L423" s="276">
        <v>8.6999999999999993</v>
      </c>
      <c r="M423" s="276">
        <v>952.35592999999994</v>
      </c>
    </row>
    <row r="424" spans="1:13">
      <c r="A424" s="267">
        <v>416</v>
      </c>
      <c r="B424" s="276" t="s">
        <v>2516</v>
      </c>
      <c r="C424" s="277">
        <v>723.55</v>
      </c>
      <c r="D424" s="278">
        <v>726.83333333333337</v>
      </c>
      <c r="E424" s="278">
        <v>709.56666666666672</v>
      </c>
      <c r="F424" s="278">
        <v>695.58333333333337</v>
      </c>
      <c r="G424" s="278">
        <v>678.31666666666672</v>
      </c>
      <c r="H424" s="278">
        <v>740.81666666666672</v>
      </c>
      <c r="I424" s="278">
        <v>758.08333333333337</v>
      </c>
      <c r="J424" s="278">
        <v>772.06666666666672</v>
      </c>
      <c r="K424" s="276">
        <v>744.1</v>
      </c>
      <c r="L424" s="276">
        <v>712.85</v>
      </c>
      <c r="M424" s="276">
        <v>0.40244000000000002</v>
      </c>
    </row>
    <row r="425" spans="1:13">
      <c r="A425" s="267">
        <v>417</v>
      </c>
      <c r="B425" s="276" t="s">
        <v>527</v>
      </c>
      <c r="C425" s="285">
        <v>188.1</v>
      </c>
      <c r="D425" s="286">
        <v>189.55000000000004</v>
      </c>
      <c r="E425" s="286">
        <v>184.10000000000008</v>
      </c>
      <c r="F425" s="286">
        <v>180.10000000000005</v>
      </c>
      <c r="G425" s="286">
        <v>174.65000000000009</v>
      </c>
      <c r="H425" s="286">
        <v>193.55000000000007</v>
      </c>
      <c r="I425" s="286">
        <v>199.00000000000006</v>
      </c>
      <c r="J425" s="286">
        <v>203.00000000000006</v>
      </c>
      <c r="K425" s="287">
        <v>195</v>
      </c>
      <c r="L425" s="287">
        <v>185.55</v>
      </c>
      <c r="M425" s="287">
        <v>7.4102600000000001</v>
      </c>
    </row>
    <row r="426" spans="1:13">
      <c r="A426" s="267">
        <v>418</v>
      </c>
      <c r="B426" s="276" t="s">
        <v>2525</v>
      </c>
      <c r="C426" s="276">
        <v>96.6</v>
      </c>
      <c r="D426" s="278">
        <v>96.533333333333346</v>
      </c>
      <c r="E426" s="278">
        <v>93.666666666666686</v>
      </c>
      <c r="F426" s="278">
        <v>90.733333333333334</v>
      </c>
      <c r="G426" s="278">
        <v>87.866666666666674</v>
      </c>
      <c r="H426" s="278">
        <v>99.466666666666697</v>
      </c>
      <c r="I426" s="278">
        <v>102.33333333333334</v>
      </c>
      <c r="J426" s="278">
        <v>105.26666666666671</v>
      </c>
      <c r="K426" s="276">
        <v>99.4</v>
      </c>
      <c r="L426" s="276">
        <v>93.6</v>
      </c>
      <c r="M426" s="276">
        <v>196.38672</v>
      </c>
    </row>
    <row r="427" spans="1:13">
      <c r="A427" s="267">
        <v>419</v>
      </c>
      <c r="B427" s="276" t="s">
        <v>175</v>
      </c>
      <c r="C427" s="276">
        <v>5345.7</v>
      </c>
      <c r="D427" s="278">
        <v>5361.9666666666662</v>
      </c>
      <c r="E427" s="278">
        <v>5295.9833333333327</v>
      </c>
      <c r="F427" s="278">
        <v>5246.2666666666664</v>
      </c>
      <c r="G427" s="278">
        <v>5180.2833333333328</v>
      </c>
      <c r="H427" s="278">
        <v>5411.6833333333325</v>
      </c>
      <c r="I427" s="278">
        <v>5477.6666666666661</v>
      </c>
      <c r="J427" s="278">
        <v>5527.3833333333323</v>
      </c>
      <c r="K427" s="276">
        <v>5427.95</v>
      </c>
      <c r="L427" s="276">
        <v>5312.25</v>
      </c>
      <c r="M427" s="276">
        <v>1.24339</v>
      </c>
    </row>
    <row r="428" spans="1:13">
      <c r="A428" s="267">
        <v>420</v>
      </c>
      <c r="B428" s="276" t="s">
        <v>176</v>
      </c>
      <c r="C428" s="276">
        <v>1066.75</v>
      </c>
      <c r="D428" s="278">
        <v>1064.2666666666667</v>
      </c>
      <c r="E428" s="278">
        <v>1048.2333333333333</v>
      </c>
      <c r="F428" s="278">
        <v>1029.7166666666667</v>
      </c>
      <c r="G428" s="278">
        <v>1013.6833333333334</v>
      </c>
      <c r="H428" s="278">
        <v>1082.7833333333333</v>
      </c>
      <c r="I428" s="278">
        <v>1098.8166666666666</v>
      </c>
      <c r="J428" s="278">
        <v>1117.3333333333333</v>
      </c>
      <c r="K428" s="276">
        <v>1080.3</v>
      </c>
      <c r="L428" s="276">
        <v>1045.75</v>
      </c>
      <c r="M428" s="276">
        <v>41.530059999999999</v>
      </c>
    </row>
    <row r="429" spans="1:13">
      <c r="A429" s="267">
        <v>421</v>
      </c>
      <c r="B429" s="276" t="s">
        <v>177</v>
      </c>
      <c r="C429" s="276">
        <v>858.1</v>
      </c>
      <c r="D429" s="278">
        <v>856.35</v>
      </c>
      <c r="E429" s="278">
        <v>814</v>
      </c>
      <c r="F429" s="278">
        <v>769.9</v>
      </c>
      <c r="G429" s="278">
        <v>727.55</v>
      </c>
      <c r="H429" s="278">
        <v>900.45</v>
      </c>
      <c r="I429" s="278">
        <v>942.80000000000018</v>
      </c>
      <c r="J429" s="278">
        <v>986.90000000000009</v>
      </c>
      <c r="K429" s="276">
        <v>898.7</v>
      </c>
      <c r="L429" s="276">
        <v>812.25</v>
      </c>
      <c r="M429" s="276">
        <v>22.47054</v>
      </c>
    </row>
    <row r="430" spans="1:13">
      <c r="A430" s="267">
        <v>422</v>
      </c>
      <c r="B430" s="276" t="s">
        <v>525</v>
      </c>
      <c r="C430" s="276">
        <v>96.3</v>
      </c>
      <c r="D430" s="278">
        <v>96.933333333333337</v>
      </c>
      <c r="E430" s="278">
        <v>94.366666666666674</v>
      </c>
      <c r="F430" s="278">
        <v>92.433333333333337</v>
      </c>
      <c r="G430" s="278">
        <v>89.866666666666674</v>
      </c>
      <c r="H430" s="278">
        <v>98.866666666666674</v>
      </c>
      <c r="I430" s="278">
        <v>101.43333333333334</v>
      </c>
      <c r="J430" s="278">
        <v>103.36666666666667</v>
      </c>
      <c r="K430" s="276">
        <v>99.5</v>
      </c>
      <c r="L430" s="276">
        <v>95</v>
      </c>
      <c r="M430" s="276">
        <v>4.1238999999999999</v>
      </c>
    </row>
    <row r="431" spans="1:13">
      <c r="A431" s="267">
        <v>423</v>
      </c>
      <c r="B431" s="276" t="s">
        <v>526</v>
      </c>
      <c r="C431" s="276">
        <v>507.05</v>
      </c>
      <c r="D431" s="278">
        <v>505.58333333333331</v>
      </c>
      <c r="E431" s="278">
        <v>487.36666666666667</v>
      </c>
      <c r="F431" s="278">
        <v>467.68333333333334</v>
      </c>
      <c r="G431" s="278">
        <v>449.4666666666667</v>
      </c>
      <c r="H431" s="278">
        <v>525.26666666666665</v>
      </c>
      <c r="I431" s="278">
        <v>543.48333333333323</v>
      </c>
      <c r="J431" s="278">
        <v>563.16666666666663</v>
      </c>
      <c r="K431" s="276">
        <v>523.79999999999995</v>
      </c>
      <c r="L431" s="276">
        <v>485.9</v>
      </c>
      <c r="M431" s="276">
        <v>5.4874299999999998</v>
      </c>
    </row>
    <row r="432" spans="1:13">
      <c r="A432" s="267">
        <v>425</v>
      </c>
      <c r="B432" s="276" t="s">
        <v>3387</v>
      </c>
      <c r="C432" s="276">
        <v>308.5</v>
      </c>
      <c r="D432" s="278">
        <v>311.66666666666669</v>
      </c>
      <c r="E432" s="278">
        <v>301.93333333333339</v>
      </c>
      <c r="F432" s="278">
        <v>295.36666666666673</v>
      </c>
      <c r="G432" s="278">
        <v>285.63333333333344</v>
      </c>
      <c r="H432" s="278">
        <v>318.23333333333335</v>
      </c>
      <c r="I432" s="278">
        <v>327.96666666666658</v>
      </c>
      <c r="J432" s="278">
        <v>334.5333333333333</v>
      </c>
      <c r="K432" s="276">
        <v>321.39999999999998</v>
      </c>
      <c r="L432" s="276">
        <v>305.10000000000002</v>
      </c>
      <c r="M432" s="276">
        <v>10.84557</v>
      </c>
    </row>
    <row r="433" spans="1:13">
      <c r="A433" s="267">
        <v>426</v>
      </c>
      <c r="B433" s="276" t="s">
        <v>529</v>
      </c>
      <c r="C433" s="276">
        <v>1777.35</v>
      </c>
      <c r="D433" s="278">
        <v>1786.45</v>
      </c>
      <c r="E433" s="278">
        <v>1760.9</v>
      </c>
      <c r="F433" s="278">
        <v>1744.45</v>
      </c>
      <c r="G433" s="278">
        <v>1718.9</v>
      </c>
      <c r="H433" s="278">
        <v>1802.9</v>
      </c>
      <c r="I433" s="278">
        <v>1828.4499999999998</v>
      </c>
      <c r="J433" s="278">
        <v>1844.9</v>
      </c>
      <c r="K433" s="276">
        <v>1812</v>
      </c>
      <c r="L433" s="276">
        <v>1770</v>
      </c>
      <c r="M433" s="276">
        <v>0.77542999999999995</v>
      </c>
    </row>
    <row r="434" spans="1:13">
      <c r="A434" s="267">
        <v>427</v>
      </c>
      <c r="B434" s="276" t="s">
        <v>530</v>
      </c>
      <c r="C434" s="276">
        <v>538.20000000000005</v>
      </c>
      <c r="D434" s="278">
        <v>540.86666666666667</v>
      </c>
      <c r="E434" s="278">
        <v>533.83333333333337</v>
      </c>
      <c r="F434" s="278">
        <v>529.4666666666667</v>
      </c>
      <c r="G434" s="278">
        <v>522.43333333333339</v>
      </c>
      <c r="H434" s="278">
        <v>545.23333333333335</v>
      </c>
      <c r="I434" s="278">
        <v>552.26666666666665</v>
      </c>
      <c r="J434" s="278">
        <v>556.63333333333333</v>
      </c>
      <c r="K434" s="276">
        <v>547.9</v>
      </c>
      <c r="L434" s="276">
        <v>536.5</v>
      </c>
      <c r="M434" s="276">
        <v>0.93977999999999995</v>
      </c>
    </row>
    <row r="435" spans="1:13">
      <c r="A435" s="267">
        <v>428</v>
      </c>
      <c r="B435" s="276" t="s">
        <v>178</v>
      </c>
      <c r="C435" s="276">
        <v>568.70000000000005</v>
      </c>
      <c r="D435" s="278">
        <v>572.16666666666663</v>
      </c>
      <c r="E435" s="278">
        <v>562.33333333333326</v>
      </c>
      <c r="F435" s="278">
        <v>555.96666666666658</v>
      </c>
      <c r="G435" s="278">
        <v>546.13333333333321</v>
      </c>
      <c r="H435" s="278">
        <v>578.5333333333333</v>
      </c>
      <c r="I435" s="278">
        <v>588.36666666666656</v>
      </c>
      <c r="J435" s="278">
        <v>594.73333333333335</v>
      </c>
      <c r="K435" s="276">
        <v>582</v>
      </c>
      <c r="L435" s="276">
        <v>565.79999999999995</v>
      </c>
      <c r="M435" s="276">
        <v>106.73103</v>
      </c>
    </row>
    <row r="436" spans="1:13">
      <c r="A436" s="267">
        <v>429</v>
      </c>
      <c r="B436" s="276" t="s">
        <v>531</v>
      </c>
      <c r="C436" s="276">
        <v>322.39999999999998</v>
      </c>
      <c r="D436" s="278">
        <v>324.93333333333334</v>
      </c>
      <c r="E436" s="278">
        <v>312.61666666666667</v>
      </c>
      <c r="F436" s="278">
        <v>302.83333333333331</v>
      </c>
      <c r="G436" s="278">
        <v>290.51666666666665</v>
      </c>
      <c r="H436" s="278">
        <v>334.7166666666667</v>
      </c>
      <c r="I436" s="278">
        <v>347.03333333333342</v>
      </c>
      <c r="J436" s="278">
        <v>356.81666666666672</v>
      </c>
      <c r="K436" s="276">
        <v>337.25</v>
      </c>
      <c r="L436" s="276">
        <v>315.14999999999998</v>
      </c>
      <c r="M436" s="276">
        <v>3.9467699999999999</v>
      </c>
    </row>
    <row r="437" spans="1:13">
      <c r="A437" s="267">
        <v>430</v>
      </c>
      <c r="B437" s="276" t="s">
        <v>179</v>
      </c>
      <c r="C437" s="276">
        <v>458.25</v>
      </c>
      <c r="D437" s="278">
        <v>462.09999999999997</v>
      </c>
      <c r="E437" s="278">
        <v>448.19999999999993</v>
      </c>
      <c r="F437" s="278">
        <v>438.15</v>
      </c>
      <c r="G437" s="278">
        <v>424.24999999999994</v>
      </c>
      <c r="H437" s="278">
        <v>472.14999999999992</v>
      </c>
      <c r="I437" s="278">
        <v>486.0499999999999</v>
      </c>
      <c r="J437" s="278">
        <v>496.09999999999991</v>
      </c>
      <c r="K437" s="276">
        <v>476</v>
      </c>
      <c r="L437" s="276">
        <v>452.05</v>
      </c>
      <c r="M437" s="276">
        <v>78.839759999999998</v>
      </c>
    </row>
    <row r="438" spans="1:13">
      <c r="A438" s="267">
        <v>431</v>
      </c>
      <c r="B438" s="276" t="s">
        <v>532</v>
      </c>
      <c r="C438" s="276">
        <v>200.9</v>
      </c>
      <c r="D438" s="278">
        <v>201.33333333333334</v>
      </c>
      <c r="E438" s="278">
        <v>197.16666666666669</v>
      </c>
      <c r="F438" s="278">
        <v>193.43333333333334</v>
      </c>
      <c r="G438" s="278">
        <v>189.26666666666668</v>
      </c>
      <c r="H438" s="278">
        <v>205.06666666666669</v>
      </c>
      <c r="I438" s="278">
        <v>209.23333333333338</v>
      </c>
      <c r="J438" s="278">
        <v>212.9666666666667</v>
      </c>
      <c r="K438" s="276">
        <v>205.5</v>
      </c>
      <c r="L438" s="276">
        <v>197.6</v>
      </c>
      <c r="M438" s="276">
        <v>2.7526199999999998</v>
      </c>
    </row>
    <row r="439" spans="1:13">
      <c r="A439" s="267">
        <v>432</v>
      </c>
      <c r="B439" s="276" t="s">
        <v>533</v>
      </c>
      <c r="C439" s="276">
        <v>1669.8</v>
      </c>
      <c r="D439" s="278">
        <v>1681.6499999999999</v>
      </c>
      <c r="E439" s="278">
        <v>1643.5999999999997</v>
      </c>
      <c r="F439" s="278">
        <v>1617.3999999999999</v>
      </c>
      <c r="G439" s="278">
        <v>1579.3499999999997</v>
      </c>
      <c r="H439" s="278">
        <v>1707.8499999999997</v>
      </c>
      <c r="I439" s="278">
        <v>1745.8999999999999</v>
      </c>
      <c r="J439" s="278">
        <v>1772.0999999999997</v>
      </c>
      <c r="K439" s="276">
        <v>1719.7</v>
      </c>
      <c r="L439" s="276">
        <v>1655.45</v>
      </c>
      <c r="M439" s="276">
        <v>2.3223099999999999</v>
      </c>
    </row>
    <row r="440" spans="1:13">
      <c r="A440" s="267">
        <v>433</v>
      </c>
      <c r="B440" s="276" t="s">
        <v>534</v>
      </c>
      <c r="C440" s="276">
        <v>3.55</v>
      </c>
      <c r="D440" s="278">
        <v>3.5499999999999994</v>
      </c>
      <c r="E440" s="278">
        <v>3.4499999999999988</v>
      </c>
      <c r="F440" s="278">
        <v>3.3499999999999996</v>
      </c>
      <c r="G440" s="278">
        <v>3.2499999999999991</v>
      </c>
      <c r="H440" s="278">
        <v>3.6499999999999986</v>
      </c>
      <c r="I440" s="278">
        <v>3.7499999999999991</v>
      </c>
      <c r="J440" s="278">
        <v>3.8499999999999983</v>
      </c>
      <c r="K440" s="276">
        <v>3.65</v>
      </c>
      <c r="L440" s="276">
        <v>3.45</v>
      </c>
      <c r="M440" s="276">
        <v>209.25784999999999</v>
      </c>
    </row>
    <row r="441" spans="1:13">
      <c r="A441" s="267">
        <v>434</v>
      </c>
      <c r="B441" s="276" t="s">
        <v>535</v>
      </c>
      <c r="C441" s="276">
        <v>135.94999999999999</v>
      </c>
      <c r="D441" s="278">
        <v>137</v>
      </c>
      <c r="E441" s="278">
        <v>134.55000000000001</v>
      </c>
      <c r="F441" s="278">
        <v>133.15</v>
      </c>
      <c r="G441" s="278">
        <v>130.70000000000002</v>
      </c>
      <c r="H441" s="278">
        <v>138.4</v>
      </c>
      <c r="I441" s="278">
        <v>140.85</v>
      </c>
      <c r="J441" s="278">
        <v>142.25</v>
      </c>
      <c r="K441" s="276">
        <v>139.44999999999999</v>
      </c>
      <c r="L441" s="276">
        <v>135.6</v>
      </c>
      <c r="M441" s="276">
        <v>1.68963</v>
      </c>
    </row>
    <row r="442" spans="1:13">
      <c r="A442" s="267">
        <v>435</v>
      </c>
      <c r="B442" s="276" t="s">
        <v>2593</v>
      </c>
      <c r="C442" s="276">
        <v>274.85000000000002</v>
      </c>
      <c r="D442" s="278">
        <v>278.05</v>
      </c>
      <c r="E442" s="278">
        <v>261.25</v>
      </c>
      <c r="F442" s="278">
        <v>247.64999999999998</v>
      </c>
      <c r="G442" s="278">
        <v>230.84999999999997</v>
      </c>
      <c r="H442" s="278">
        <v>291.65000000000003</v>
      </c>
      <c r="I442" s="278">
        <v>308.4500000000001</v>
      </c>
      <c r="J442" s="278">
        <v>322.05000000000007</v>
      </c>
      <c r="K442" s="276">
        <v>294.85000000000002</v>
      </c>
      <c r="L442" s="276">
        <v>264.45</v>
      </c>
      <c r="M442" s="276">
        <v>11.63801</v>
      </c>
    </row>
    <row r="443" spans="1:13">
      <c r="A443" s="267">
        <v>436</v>
      </c>
      <c r="B443" s="276" t="s">
        <v>536</v>
      </c>
      <c r="C443" s="276">
        <v>893.45</v>
      </c>
      <c r="D443" s="278">
        <v>901.56666666666661</v>
      </c>
      <c r="E443" s="278">
        <v>881.88333333333321</v>
      </c>
      <c r="F443" s="278">
        <v>870.31666666666661</v>
      </c>
      <c r="G443" s="278">
        <v>850.63333333333321</v>
      </c>
      <c r="H443" s="278">
        <v>913.13333333333321</v>
      </c>
      <c r="I443" s="278">
        <v>932.81666666666661</v>
      </c>
      <c r="J443" s="278">
        <v>944.38333333333321</v>
      </c>
      <c r="K443" s="276">
        <v>921.25</v>
      </c>
      <c r="L443" s="276">
        <v>890</v>
      </c>
      <c r="M443" s="276">
        <v>1.78586</v>
      </c>
    </row>
    <row r="444" spans="1:13">
      <c r="A444" s="267">
        <v>437</v>
      </c>
      <c r="B444" s="276" t="s">
        <v>282</v>
      </c>
      <c r="C444" s="276">
        <v>604.9</v>
      </c>
      <c r="D444" s="278">
        <v>609.56666666666661</v>
      </c>
      <c r="E444" s="278">
        <v>595.33333333333326</v>
      </c>
      <c r="F444" s="278">
        <v>585.76666666666665</v>
      </c>
      <c r="G444" s="278">
        <v>571.5333333333333</v>
      </c>
      <c r="H444" s="278">
        <v>619.13333333333321</v>
      </c>
      <c r="I444" s="278">
        <v>633.36666666666656</v>
      </c>
      <c r="J444" s="278">
        <v>642.93333333333317</v>
      </c>
      <c r="K444" s="276">
        <v>623.79999999999995</v>
      </c>
      <c r="L444" s="276">
        <v>600</v>
      </c>
      <c r="M444" s="276">
        <v>8.6291700000000002</v>
      </c>
    </row>
    <row r="445" spans="1:13">
      <c r="A445" s="267">
        <v>438</v>
      </c>
      <c r="B445" s="276" t="s">
        <v>542</v>
      </c>
      <c r="C445" s="276">
        <v>44.05</v>
      </c>
      <c r="D445" s="278">
        <v>44.383333333333326</v>
      </c>
      <c r="E445" s="278">
        <v>42.866666666666653</v>
      </c>
      <c r="F445" s="278">
        <v>41.68333333333333</v>
      </c>
      <c r="G445" s="278">
        <v>40.166666666666657</v>
      </c>
      <c r="H445" s="278">
        <v>45.566666666666649</v>
      </c>
      <c r="I445" s="278">
        <v>47.083333333333329</v>
      </c>
      <c r="J445" s="278">
        <v>48.266666666666644</v>
      </c>
      <c r="K445" s="276">
        <v>45.9</v>
      </c>
      <c r="L445" s="276">
        <v>43.2</v>
      </c>
      <c r="M445" s="276">
        <v>25.0777</v>
      </c>
    </row>
    <row r="446" spans="1:13">
      <c r="A446" s="267">
        <v>439</v>
      </c>
      <c r="B446" s="276" t="s">
        <v>2608</v>
      </c>
      <c r="C446" s="276">
        <v>11209.5</v>
      </c>
      <c r="D446" s="278">
        <v>11251.533333333333</v>
      </c>
      <c r="E446" s="278">
        <v>11053.066666666666</v>
      </c>
      <c r="F446" s="278">
        <v>10896.633333333333</v>
      </c>
      <c r="G446" s="278">
        <v>10698.166666666666</v>
      </c>
      <c r="H446" s="278">
        <v>11407.966666666665</v>
      </c>
      <c r="I446" s="278">
        <v>11606.433333333332</v>
      </c>
      <c r="J446" s="278">
        <v>11762.866666666665</v>
      </c>
      <c r="K446" s="276">
        <v>11450</v>
      </c>
      <c r="L446" s="276">
        <v>11095.1</v>
      </c>
      <c r="M446" s="276">
        <v>9.3200000000000002E-3</v>
      </c>
    </row>
    <row r="447" spans="1:13">
      <c r="A447" s="267">
        <v>440</v>
      </c>
      <c r="B447" s="276" t="s">
        <v>2613</v>
      </c>
      <c r="C447" s="276">
        <v>1035.5999999999999</v>
      </c>
      <c r="D447" s="278">
        <v>1037.0833333333333</v>
      </c>
      <c r="E447" s="278">
        <v>1019.5166666666664</v>
      </c>
      <c r="F447" s="278">
        <v>1003.4333333333332</v>
      </c>
      <c r="G447" s="278">
        <v>985.86666666666633</v>
      </c>
      <c r="H447" s="278">
        <v>1053.1666666666665</v>
      </c>
      <c r="I447" s="278">
        <v>1070.7333333333336</v>
      </c>
      <c r="J447" s="278">
        <v>1086.8166666666666</v>
      </c>
      <c r="K447" s="276">
        <v>1054.6500000000001</v>
      </c>
      <c r="L447" s="276">
        <v>1021</v>
      </c>
      <c r="M447" s="276">
        <v>0.63678000000000001</v>
      </c>
    </row>
    <row r="448" spans="1:13">
      <c r="A448" s="267">
        <v>441</v>
      </c>
      <c r="B448" s="276" t="s">
        <v>3464</v>
      </c>
      <c r="C448" s="276">
        <v>562.75</v>
      </c>
      <c r="D448" s="278">
        <v>563.58333333333337</v>
      </c>
      <c r="E448" s="278">
        <v>557.16666666666674</v>
      </c>
      <c r="F448" s="278">
        <v>551.58333333333337</v>
      </c>
      <c r="G448" s="278">
        <v>545.16666666666674</v>
      </c>
      <c r="H448" s="278">
        <v>569.16666666666674</v>
      </c>
      <c r="I448" s="278">
        <v>575.58333333333348</v>
      </c>
      <c r="J448" s="278">
        <v>581.16666666666674</v>
      </c>
      <c r="K448" s="276">
        <v>570</v>
      </c>
      <c r="L448" s="276">
        <v>558</v>
      </c>
      <c r="M448" s="276">
        <v>28.66169</v>
      </c>
    </row>
    <row r="449" spans="1:13">
      <c r="A449" s="267">
        <v>442</v>
      </c>
      <c r="B449" s="276" t="s">
        <v>182</v>
      </c>
      <c r="C449" s="276">
        <v>1686.6</v>
      </c>
      <c r="D449" s="278">
        <v>1697.2</v>
      </c>
      <c r="E449" s="278">
        <v>1669.4</v>
      </c>
      <c r="F449" s="278">
        <v>1652.2</v>
      </c>
      <c r="G449" s="278">
        <v>1624.4</v>
      </c>
      <c r="H449" s="278">
        <v>1714.4</v>
      </c>
      <c r="I449" s="278">
        <v>1742.1999999999998</v>
      </c>
      <c r="J449" s="278">
        <v>1759.4</v>
      </c>
      <c r="K449" s="276">
        <v>1725</v>
      </c>
      <c r="L449" s="276">
        <v>1680</v>
      </c>
      <c r="M449" s="276">
        <v>2.89588</v>
      </c>
    </row>
    <row r="450" spans="1:13">
      <c r="A450" s="267">
        <v>443</v>
      </c>
      <c r="B450" s="276" t="s">
        <v>543</v>
      </c>
      <c r="C450" s="276">
        <v>1032.6500000000001</v>
      </c>
      <c r="D450" s="278">
        <v>1050.8999999999999</v>
      </c>
      <c r="E450" s="278">
        <v>1001.7999999999997</v>
      </c>
      <c r="F450" s="278">
        <v>970.94999999999982</v>
      </c>
      <c r="G450" s="278">
        <v>921.84999999999968</v>
      </c>
      <c r="H450" s="278">
        <v>1081.7499999999998</v>
      </c>
      <c r="I450" s="278">
        <v>1130.8499999999997</v>
      </c>
      <c r="J450" s="278">
        <v>1161.6999999999998</v>
      </c>
      <c r="K450" s="276">
        <v>1100</v>
      </c>
      <c r="L450" s="276">
        <v>1020.05</v>
      </c>
      <c r="M450" s="276">
        <v>1.5139400000000001</v>
      </c>
    </row>
    <row r="451" spans="1:13">
      <c r="A451" s="267">
        <v>444</v>
      </c>
      <c r="B451" s="276" t="s">
        <v>183</v>
      </c>
      <c r="C451" s="276">
        <v>181.8</v>
      </c>
      <c r="D451" s="278">
        <v>182.15</v>
      </c>
      <c r="E451" s="278">
        <v>178.60000000000002</v>
      </c>
      <c r="F451" s="278">
        <v>175.4</v>
      </c>
      <c r="G451" s="278">
        <v>171.85000000000002</v>
      </c>
      <c r="H451" s="278">
        <v>185.35000000000002</v>
      </c>
      <c r="I451" s="278">
        <v>188.90000000000003</v>
      </c>
      <c r="J451" s="278">
        <v>192.10000000000002</v>
      </c>
      <c r="K451" s="276">
        <v>185.7</v>
      </c>
      <c r="L451" s="276">
        <v>178.95</v>
      </c>
      <c r="M451" s="276">
        <v>421.43391000000003</v>
      </c>
    </row>
    <row r="452" spans="1:13">
      <c r="A452" s="267">
        <v>445</v>
      </c>
      <c r="B452" s="276" t="s">
        <v>184</v>
      </c>
      <c r="C452" s="276">
        <v>75.75</v>
      </c>
      <c r="D452" s="278">
        <v>76.100000000000009</v>
      </c>
      <c r="E452" s="278">
        <v>74.40000000000002</v>
      </c>
      <c r="F452" s="278">
        <v>73.050000000000011</v>
      </c>
      <c r="G452" s="278">
        <v>71.350000000000023</v>
      </c>
      <c r="H452" s="278">
        <v>77.450000000000017</v>
      </c>
      <c r="I452" s="278">
        <v>79.150000000000006</v>
      </c>
      <c r="J452" s="278">
        <v>80.500000000000014</v>
      </c>
      <c r="K452" s="276">
        <v>77.8</v>
      </c>
      <c r="L452" s="276">
        <v>74.75</v>
      </c>
      <c r="M452" s="276">
        <v>53.398829999999997</v>
      </c>
    </row>
    <row r="453" spans="1:13">
      <c r="A453" s="267">
        <v>446</v>
      </c>
      <c r="B453" s="276" t="s">
        <v>185</v>
      </c>
      <c r="C453" s="276">
        <v>72</v>
      </c>
      <c r="D453" s="278">
        <v>71.783333333333331</v>
      </c>
      <c r="E453" s="278">
        <v>70.466666666666669</v>
      </c>
      <c r="F453" s="278">
        <v>68.933333333333337</v>
      </c>
      <c r="G453" s="278">
        <v>67.616666666666674</v>
      </c>
      <c r="H453" s="278">
        <v>73.316666666666663</v>
      </c>
      <c r="I453" s="278">
        <v>74.633333333333326</v>
      </c>
      <c r="J453" s="278">
        <v>76.166666666666657</v>
      </c>
      <c r="K453" s="276">
        <v>73.099999999999994</v>
      </c>
      <c r="L453" s="276">
        <v>70.25</v>
      </c>
      <c r="M453" s="276">
        <v>436.45663999999999</v>
      </c>
    </row>
    <row r="454" spans="1:13">
      <c r="A454" s="267">
        <v>447</v>
      </c>
      <c r="B454" s="276" t="s">
        <v>186</v>
      </c>
      <c r="C454" s="276">
        <v>613.45000000000005</v>
      </c>
      <c r="D454" s="278">
        <v>612.45000000000005</v>
      </c>
      <c r="E454" s="278">
        <v>603.45000000000005</v>
      </c>
      <c r="F454" s="278">
        <v>593.45000000000005</v>
      </c>
      <c r="G454" s="278">
        <v>584.45000000000005</v>
      </c>
      <c r="H454" s="278">
        <v>622.45000000000005</v>
      </c>
      <c r="I454" s="278">
        <v>631.45000000000005</v>
      </c>
      <c r="J454" s="278">
        <v>641.45000000000005</v>
      </c>
      <c r="K454" s="276">
        <v>621.45000000000005</v>
      </c>
      <c r="L454" s="276">
        <v>602.45000000000005</v>
      </c>
      <c r="M454" s="276">
        <v>170.15853000000001</v>
      </c>
    </row>
    <row r="455" spans="1:13">
      <c r="A455" s="267">
        <v>448</v>
      </c>
      <c r="B455" s="276" t="s">
        <v>2624</v>
      </c>
      <c r="C455" s="276">
        <v>37.700000000000003</v>
      </c>
      <c r="D455" s="278">
        <v>37.733333333333334</v>
      </c>
      <c r="E455" s="278">
        <v>37.016666666666666</v>
      </c>
      <c r="F455" s="278">
        <v>36.333333333333329</v>
      </c>
      <c r="G455" s="278">
        <v>35.61666666666666</v>
      </c>
      <c r="H455" s="278">
        <v>38.416666666666671</v>
      </c>
      <c r="I455" s="278">
        <v>39.13333333333334</v>
      </c>
      <c r="J455" s="278">
        <v>39.816666666666677</v>
      </c>
      <c r="K455" s="276">
        <v>38.450000000000003</v>
      </c>
      <c r="L455" s="276">
        <v>37.049999999999997</v>
      </c>
      <c r="M455" s="276">
        <v>41.339759999999998</v>
      </c>
    </row>
    <row r="456" spans="1:13">
      <c r="A456" s="267">
        <v>449</v>
      </c>
      <c r="B456" s="276" t="s">
        <v>537</v>
      </c>
      <c r="C456" s="276">
        <v>906.55</v>
      </c>
      <c r="D456" s="278">
        <v>895.83333333333337</v>
      </c>
      <c r="E456" s="278">
        <v>878.76666666666677</v>
      </c>
      <c r="F456" s="278">
        <v>850.98333333333335</v>
      </c>
      <c r="G456" s="278">
        <v>833.91666666666674</v>
      </c>
      <c r="H456" s="278">
        <v>923.61666666666679</v>
      </c>
      <c r="I456" s="278">
        <v>940.68333333333339</v>
      </c>
      <c r="J456" s="278">
        <v>968.46666666666681</v>
      </c>
      <c r="K456" s="276">
        <v>912.9</v>
      </c>
      <c r="L456" s="276">
        <v>868.05</v>
      </c>
      <c r="M456" s="276">
        <v>0.79944999999999999</v>
      </c>
    </row>
    <row r="457" spans="1:13">
      <c r="A457" s="267">
        <v>450</v>
      </c>
      <c r="B457" s="276" t="s">
        <v>538</v>
      </c>
      <c r="C457" s="276">
        <v>426.35</v>
      </c>
      <c r="D457" s="278">
        <v>426.81666666666666</v>
      </c>
      <c r="E457" s="278">
        <v>414.63333333333333</v>
      </c>
      <c r="F457" s="278">
        <v>402.91666666666669</v>
      </c>
      <c r="G457" s="278">
        <v>390.73333333333335</v>
      </c>
      <c r="H457" s="278">
        <v>438.5333333333333</v>
      </c>
      <c r="I457" s="278">
        <v>450.71666666666658</v>
      </c>
      <c r="J457" s="278">
        <v>462.43333333333328</v>
      </c>
      <c r="K457" s="276">
        <v>439</v>
      </c>
      <c r="L457" s="276">
        <v>415.1</v>
      </c>
      <c r="M457" s="276">
        <v>1.1290899999999999</v>
      </c>
    </row>
    <row r="458" spans="1:13">
      <c r="A458" s="267">
        <v>451</v>
      </c>
      <c r="B458" s="276" t="s">
        <v>187</v>
      </c>
      <c r="C458" s="276">
        <v>2797.3</v>
      </c>
      <c r="D458" s="278">
        <v>2778.4333333333329</v>
      </c>
      <c r="E458" s="278">
        <v>2751.3166666666657</v>
      </c>
      <c r="F458" s="278">
        <v>2705.3333333333326</v>
      </c>
      <c r="G458" s="278">
        <v>2678.2166666666653</v>
      </c>
      <c r="H458" s="278">
        <v>2824.4166666666661</v>
      </c>
      <c r="I458" s="278">
        <v>2851.5333333333338</v>
      </c>
      <c r="J458" s="278">
        <v>2897.5166666666664</v>
      </c>
      <c r="K458" s="276">
        <v>2805.55</v>
      </c>
      <c r="L458" s="276">
        <v>2732.45</v>
      </c>
      <c r="M458" s="276">
        <v>42.778179999999999</v>
      </c>
    </row>
    <row r="459" spans="1:13">
      <c r="A459" s="267">
        <v>452</v>
      </c>
      <c r="B459" s="276" t="s">
        <v>544</v>
      </c>
      <c r="C459" s="276">
        <v>2640.1</v>
      </c>
      <c r="D459" s="278">
        <v>2667.1</v>
      </c>
      <c r="E459" s="278">
        <v>2558</v>
      </c>
      <c r="F459" s="278">
        <v>2475.9</v>
      </c>
      <c r="G459" s="278">
        <v>2366.8000000000002</v>
      </c>
      <c r="H459" s="278">
        <v>2749.2</v>
      </c>
      <c r="I459" s="278">
        <v>2858.2999999999993</v>
      </c>
      <c r="J459" s="278">
        <v>2940.3999999999996</v>
      </c>
      <c r="K459" s="276">
        <v>2776.2</v>
      </c>
      <c r="L459" s="276">
        <v>2585</v>
      </c>
      <c r="M459" s="276">
        <v>0.27585999999999999</v>
      </c>
    </row>
    <row r="460" spans="1:13">
      <c r="A460" s="267">
        <v>453</v>
      </c>
      <c r="B460" s="276" t="s">
        <v>188</v>
      </c>
      <c r="C460" s="276">
        <v>932.3</v>
      </c>
      <c r="D460" s="278">
        <v>934.06666666666661</v>
      </c>
      <c r="E460" s="278">
        <v>920.93333333333317</v>
      </c>
      <c r="F460" s="278">
        <v>909.56666666666661</v>
      </c>
      <c r="G460" s="278">
        <v>896.43333333333317</v>
      </c>
      <c r="H460" s="278">
        <v>945.43333333333317</v>
      </c>
      <c r="I460" s="278">
        <v>958.56666666666661</v>
      </c>
      <c r="J460" s="278">
        <v>969.93333333333317</v>
      </c>
      <c r="K460" s="276">
        <v>947.2</v>
      </c>
      <c r="L460" s="276">
        <v>922.7</v>
      </c>
      <c r="M460" s="276">
        <v>43.996380000000002</v>
      </c>
    </row>
    <row r="461" spans="1:13">
      <c r="A461" s="267">
        <v>454</v>
      </c>
      <c r="B461" s="276" t="s">
        <v>546</v>
      </c>
      <c r="C461" s="276">
        <v>915</v>
      </c>
      <c r="D461" s="278">
        <v>916.2166666666667</v>
      </c>
      <c r="E461" s="278">
        <v>902.78333333333342</v>
      </c>
      <c r="F461" s="278">
        <v>890.56666666666672</v>
      </c>
      <c r="G461" s="278">
        <v>877.13333333333344</v>
      </c>
      <c r="H461" s="278">
        <v>928.43333333333339</v>
      </c>
      <c r="I461" s="278">
        <v>941.86666666666679</v>
      </c>
      <c r="J461" s="278">
        <v>954.08333333333337</v>
      </c>
      <c r="K461" s="276">
        <v>929.65</v>
      </c>
      <c r="L461" s="276">
        <v>904</v>
      </c>
      <c r="M461" s="276">
        <v>0.22714000000000001</v>
      </c>
    </row>
    <row r="462" spans="1:13">
      <c r="A462" s="267">
        <v>455</v>
      </c>
      <c r="B462" s="276" t="s">
        <v>547</v>
      </c>
      <c r="C462" s="276">
        <v>1028.6500000000001</v>
      </c>
      <c r="D462" s="278">
        <v>1035.7333333333333</v>
      </c>
      <c r="E462" s="278">
        <v>1018.4666666666667</v>
      </c>
      <c r="F462" s="278">
        <v>1008.2833333333333</v>
      </c>
      <c r="G462" s="278">
        <v>991.01666666666665</v>
      </c>
      <c r="H462" s="278">
        <v>1045.9166666666667</v>
      </c>
      <c r="I462" s="278">
        <v>1063.1833333333336</v>
      </c>
      <c r="J462" s="278">
        <v>1073.3666666666668</v>
      </c>
      <c r="K462" s="276">
        <v>1053</v>
      </c>
      <c r="L462" s="276">
        <v>1025.55</v>
      </c>
      <c r="M462" s="276">
        <v>0.67378000000000005</v>
      </c>
    </row>
    <row r="463" spans="1:13">
      <c r="A463" s="267">
        <v>456</v>
      </c>
      <c r="B463" s="276" t="s">
        <v>552</v>
      </c>
      <c r="C463" s="276">
        <v>810.8</v>
      </c>
      <c r="D463" s="278">
        <v>817.93333333333339</v>
      </c>
      <c r="E463" s="278">
        <v>797.86666666666679</v>
      </c>
      <c r="F463" s="278">
        <v>784.93333333333339</v>
      </c>
      <c r="G463" s="278">
        <v>764.86666666666679</v>
      </c>
      <c r="H463" s="278">
        <v>830.86666666666679</v>
      </c>
      <c r="I463" s="278">
        <v>850.93333333333339</v>
      </c>
      <c r="J463" s="278">
        <v>863.86666666666679</v>
      </c>
      <c r="K463" s="276">
        <v>838</v>
      </c>
      <c r="L463" s="276">
        <v>805</v>
      </c>
      <c r="M463" s="276">
        <v>0.56189</v>
      </c>
    </row>
    <row r="464" spans="1:13">
      <c r="A464" s="267">
        <v>457</v>
      </c>
      <c r="B464" s="276" t="s">
        <v>548</v>
      </c>
      <c r="C464" s="276">
        <v>49</v>
      </c>
      <c r="D464" s="278">
        <v>49.083333333333336</v>
      </c>
      <c r="E464" s="278">
        <v>47.416666666666671</v>
      </c>
      <c r="F464" s="278">
        <v>45.833333333333336</v>
      </c>
      <c r="G464" s="278">
        <v>44.166666666666671</v>
      </c>
      <c r="H464" s="278">
        <v>50.666666666666671</v>
      </c>
      <c r="I464" s="278">
        <v>52.333333333333343</v>
      </c>
      <c r="J464" s="278">
        <v>53.916666666666671</v>
      </c>
      <c r="K464" s="276">
        <v>50.75</v>
      </c>
      <c r="L464" s="276">
        <v>47.5</v>
      </c>
      <c r="M464" s="276">
        <v>11.82662</v>
      </c>
    </row>
    <row r="465" spans="1:13">
      <c r="A465" s="267">
        <v>458</v>
      </c>
      <c r="B465" s="276" t="s">
        <v>549</v>
      </c>
      <c r="C465" s="276">
        <v>1161.5</v>
      </c>
      <c r="D465" s="278">
        <v>1154.8666666666666</v>
      </c>
      <c r="E465" s="278">
        <v>1140.7333333333331</v>
      </c>
      <c r="F465" s="278">
        <v>1119.9666666666665</v>
      </c>
      <c r="G465" s="278">
        <v>1105.833333333333</v>
      </c>
      <c r="H465" s="278">
        <v>1175.6333333333332</v>
      </c>
      <c r="I465" s="278">
        <v>1189.7666666666669</v>
      </c>
      <c r="J465" s="278">
        <v>1210.5333333333333</v>
      </c>
      <c r="K465" s="276">
        <v>1169</v>
      </c>
      <c r="L465" s="276">
        <v>1134.0999999999999</v>
      </c>
      <c r="M465" s="276">
        <v>0.21032000000000001</v>
      </c>
    </row>
    <row r="466" spans="1:13">
      <c r="A466" s="267">
        <v>459</v>
      </c>
      <c r="B466" s="276" t="s">
        <v>189</v>
      </c>
      <c r="C466" s="276">
        <v>1427.85</v>
      </c>
      <c r="D466" s="278">
        <v>1425.2833333333335</v>
      </c>
      <c r="E466" s="278">
        <v>1414.916666666667</v>
      </c>
      <c r="F466" s="278">
        <v>1401.9833333333333</v>
      </c>
      <c r="G466" s="278">
        <v>1391.6166666666668</v>
      </c>
      <c r="H466" s="278">
        <v>1438.2166666666672</v>
      </c>
      <c r="I466" s="278">
        <v>1448.5833333333335</v>
      </c>
      <c r="J466" s="278">
        <v>1461.5166666666673</v>
      </c>
      <c r="K466" s="276">
        <v>1435.65</v>
      </c>
      <c r="L466" s="276">
        <v>1412.35</v>
      </c>
      <c r="M466" s="276">
        <v>16.661750000000001</v>
      </c>
    </row>
    <row r="467" spans="1:13">
      <c r="A467" s="267">
        <v>460</v>
      </c>
      <c r="B467" s="244" t="s">
        <v>190</v>
      </c>
      <c r="C467" s="276">
        <v>2671.55</v>
      </c>
      <c r="D467" s="278">
        <v>2687.2333333333331</v>
      </c>
      <c r="E467" s="278">
        <v>2646.5166666666664</v>
      </c>
      <c r="F467" s="278">
        <v>2621.4833333333331</v>
      </c>
      <c r="G467" s="278">
        <v>2580.7666666666664</v>
      </c>
      <c r="H467" s="278">
        <v>2712.2666666666664</v>
      </c>
      <c r="I467" s="278">
        <v>2752.9833333333327</v>
      </c>
      <c r="J467" s="278">
        <v>2778.0166666666664</v>
      </c>
      <c r="K467" s="276">
        <v>2727.95</v>
      </c>
      <c r="L467" s="276">
        <v>2662.2</v>
      </c>
      <c r="M467" s="276">
        <v>4.2755299999999998</v>
      </c>
    </row>
    <row r="468" spans="1:13">
      <c r="A468" s="267">
        <v>461</v>
      </c>
      <c r="B468" s="244" t="s">
        <v>191</v>
      </c>
      <c r="C468" s="276">
        <v>325.14999999999998</v>
      </c>
      <c r="D468" s="278">
        <v>324.8</v>
      </c>
      <c r="E468" s="278">
        <v>321.05</v>
      </c>
      <c r="F468" s="278">
        <v>316.95</v>
      </c>
      <c r="G468" s="278">
        <v>313.2</v>
      </c>
      <c r="H468" s="278">
        <v>328.90000000000003</v>
      </c>
      <c r="I468" s="278">
        <v>332.65000000000003</v>
      </c>
      <c r="J468" s="278">
        <v>336.75000000000006</v>
      </c>
      <c r="K468" s="276">
        <v>328.55</v>
      </c>
      <c r="L468" s="276">
        <v>320.7</v>
      </c>
      <c r="M468" s="276">
        <v>12.78905</v>
      </c>
    </row>
    <row r="469" spans="1:13">
      <c r="A469" s="267">
        <v>462</v>
      </c>
      <c r="B469" s="244" t="s">
        <v>550</v>
      </c>
      <c r="C469" s="276">
        <v>688.35</v>
      </c>
      <c r="D469" s="278">
        <v>693.2166666666667</v>
      </c>
      <c r="E469" s="278">
        <v>678.48333333333335</v>
      </c>
      <c r="F469" s="278">
        <v>668.61666666666667</v>
      </c>
      <c r="G469" s="278">
        <v>653.88333333333333</v>
      </c>
      <c r="H469" s="278">
        <v>703.08333333333337</v>
      </c>
      <c r="I469" s="278">
        <v>717.81666666666672</v>
      </c>
      <c r="J469" s="278">
        <v>727.68333333333339</v>
      </c>
      <c r="K469" s="276">
        <v>707.95</v>
      </c>
      <c r="L469" s="276">
        <v>683.35</v>
      </c>
      <c r="M469" s="276">
        <v>7.8270499999999998</v>
      </c>
    </row>
    <row r="470" spans="1:13">
      <c r="A470" s="267">
        <v>463</v>
      </c>
      <c r="B470" s="244" t="s">
        <v>551</v>
      </c>
      <c r="C470" s="276">
        <v>10.15</v>
      </c>
      <c r="D470" s="278">
        <v>10.1</v>
      </c>
      <c r="E470" s="278">
        <v>9.75</v>
      </c>
      <c r="F470" s="278">
        <v>9.35</v>
      </c>
      <c r="G470" s="278">
        <v>9</v>
      </c>
      <c r="H470" s="278">
        <v>10.5</v>
      </c>
      <c r="I470" s="278">
        <v>10.849999999999998</v>
      </c>
      <c r="J470" s="278">
        <v>11.25</v>
      </c>
      <c r="K470" s="276">
        <v>10.45</v>
      </c>
      <c r="L470" s="276">
        <v>9.6999999999999993</v>
      </c>
      <c r="M470" s="276">
        <v>388.84145000000001</v>
      </c>
    </row>
    <row r="471" spans="1:13">
      <c r="A471" s="267">
        <v>464</v>
      </c>
      <c r="B471" s="244" t="s">
        <v>539</v>
      </c>
      <c r="C471" s="276">
        <v>5839.2</v>
      </c>
      <c r="D471" s="278">
        <v>5826.0666666666666</v>
      </c>
      <c r="E471" s="278">
        <v>5783.1333333333332</v>
      </c>
      <c r="F471" s="278">
        <v>5727.0666666666666</v>
      </c>
      <c r="G471" s="278">
        <v>5684.1333333333332</v>
      </c>
      <c r="H471" s="278">
        <v>5882.1333333333332</v>
      </c>
      <c r="I471" s="278">
        <v>5925.0666666666657</v>
      </c>
      <c r="J471" s="278">
        <v>5981.1333333333332</v>
      </c>
      <c r="K471" s="276">
        <v>5869</v>
      </c>
      <c r="L471" s="276">
        <v>5770</v>
      </c>
      <c r="M471" s="276">
        <v>6.318E-2</v>
      </c>
    </row>
    <row r="472" spans="1:13">
      <c r="A472" s="267">
        <v>465</v>
      </c>
      <c r="B472" s="244" t="s">
        <v>541</v>
      </c>
      <c r="C472" s="276">
        <v>31.75</v>
      </c>
      <c r="D472" s="278">
        <v>32.216666666666669</v>
      </c>
      <c r="E472" s="278">
        <v>30.933333333333337</v>
      </c>
      <c r="F472" s="278">
        <v>30.116666666666667</v>
      </c>
      <c r="G472" s="278">
        <v>28.833333333333336</v>
      </c>
      <c r="H472" s="278">
        <v>33.033333333333339</v>
      </c>
      <c r="I472" s="278">
        <v>34.31666666666667</v>
      </c>
      <c r="J472" s="278">
        <v>35.13333333333334</v>
      </c>
      <c r="K472" s="276">
        <v>33.5</v>
      </c>
      <c r="L472" s="276">
        <v>31.4</v>
      </c>
      <c r="M472" s="276">
        <v>100.92547999999999</v>
      </c>
    </row>
    <row r="473" spans="1:13">
      <c r="A473" s="267">
        <v>466</v>
      </c>
      <c r="B473" s="244" t="s">
        <v>192</v>
      </c>
      <c r="C473" s="276">
        <v>507.85</v>
      </c>
      <c r="D473" s="278">
        <v>511.06666666666661</v>
      </c>
      <c r="E473" s="278">
        <v>502.63333333333321</v>
      </c>
      <c r="F473" s="276">
        <v>497.41666666666663</v>
      </c>
      <c r="G473" s="278">
        <v>488.98333333333323</v>
      </c>
      <c r="H473" s="278">
        <v>516.28333333333319</v>
      </c>
      <c r="I473" s="276">
        <v>524.71666666666658</v>
      </c>
      <c r="J473" s="278">
        <v>529.93333333333317</v>
      </c>
      <c r="K473" s="278">
        <v>519.5</v>
      </c>
      <c r="L473" s="276">
        <v>505.85</v>
      </c>
      <c r="M473" s="278">
        <v>29.309200000000001</v>
      </c>
    </row>
    <row r="474" spans="1:13">
      <c r="A474" s="267">
        <v>467</v>
      </c>
      <c r="B474" s="244" t="s">
        <v>540</v>
      </c>
      <c r="C474" s="276">
        <v>222.5</v>
      </c>
      <c r="D474" s="278">
        <v>220.36666666666667</v>
      </c>
      <c r="E474" s="278">
        <v>216.23333333333335</v>
      </c>
      <c r="F474" s="276">
        <v>209.96666666666667</v>
      </c>
      <c r="G474" s="278">
        <v>205.83333333333334</v>
      </c>
      <c r="H474" s="278">
        <v>226.63333333333335</v>
      </c>
      <c r="I474" s="276">
        <v>230.76666666666668</v>
      </c>
      <c r="J474" s="278">
        <v>237.03333333333336</v>
      </c>
      <c r="K474" s="278">
        <v>224.5</v>
      </c>
      <c r="L474" s="276">
        <v>214.1</v>
      </c>
      <c r="M474" s="278">
        <v>1.48014</v>
      </c>
    </row>
    <row r="475" spans="1:13">
      <c r="A475" s="267">
        <v>468</v>
      </c>
      <c r="B475" s="244" t="s">
        <v>193</v>
      </c>
      <c r="C475" s="244">
        <v>1112.6500000000001</v>
      </c>
      <c r="D475" s="288">
        <v>1115.8500000000001</v>
      </c>
      <c r="E475" s="288">
        <v>1092.0500000000002</v>
      </c>
      <c r="F475" s="288">
        <v>1071.45</v>
      </c>
      <c r="G475" s="288">
        <v>1047.6500000000001</v>
      </c>
      <c r="H475" s="288">
        <v>1136.4500000000003</v>
      </c>
      <c r="I475" s="288">
        <v>1160.25</v>
      </c>
      <c r="J475" s="288">
        <v>1180.8500000000004</v>
      </c>
      <c r="K475" s="288">
        <v>1139.6500000000001</v>
      </c>
      <c r="L475" s="288">
        <v>1095.25</v>
      </c>
      <c r="M475" s="288">
        <v>18.65812</v>
      </c>
    </row>
    <row r="476" spans="1:13">
      <c r="A476" s="267">
        <v>469</v>
      </c>
      <c r="B476" s="244" t="s">
        <v>553</v>
      </c>
      <c r="C476" s="244">
        <v>13.85</v>
      </c>
      <c r="D476" s="288">
        <v>13.633333333333333</v>
      </c>
      <c r="E476" s="288">
        <v>13.216666666666665</v>
      </c>
      <c r="F476" s="288">
        <v>12.583333333333332</v>
      </c>
      <c r="G476" s="288">
        <v>12.166666666666664</v>
      </c>
      <c r="H476" s="288">
        <v>14.266666666666666</v>
      </c>
      <c r="I476" s="288">
        <v>14.683333333333334</v>
      </c>
      <c r="J476" s="288">
        <v>15.316666666666666</v>
      </c>
      <c r="K476" s="288">
        <v>14.05</v>
      </c>
      <c r="L476" s="288">
        <v>13</v>
      </c>
      <c r="M476" s="288">
        <v>114.57080999999999</v>
      </c>
    </row>
    <row r="477" spans="1:13">
      <c r="A477" s="267">
        <v>470</v>
      </c>
      <c r="B477" s="244" t="s">
        <v>554</v>
      </c>
      <c r="C477" s="288">
        <v>389.55</v>
      </c>
      <c r="D477" s="288">
        <v>380.84999999999997</v>
      </c>
      <c r="E477" s="288">
        <v>358.69999999999993</v>
      </c>
      <c r="F477" s="288">
        <v>327.84999999999997</v>
      </c>
      <c r="G477" s="288">
        <v>305.69999999999993</v>
      </c>
      <c r="H477" s="288">
        <v>411.69999999999993</v>
      </c>
      <c r="I477" s="288">
        <v>433.84999999999991</v>
      </c>
      <c r="J477" s="288">
        <v>464.69999999999993</v>
      </c>
      <c r="K477" s="288">
        <v>403</v>
      </c>
      <c r="L477" s="288">
        <v>350</v>
      </c>
      <c r="M477" s="288">
        <v>3.70472</v>
      </c>
    </row>
    <row r="478" spans="1:13">
      <c r="A478" s="267">
        <v>471</v>
      </c>
      <c r="B478" s="244" t="s">
        <v>194</v>
      </c>
      <c r="C478" s="288">
        <v>282.64999999999998</v>
      </c>
      <c r="D478" s="288">
        <v>285.36666666666662</v>
      </c>
      <c r="E478" s="288">
        <v>277.48333333333323</v>
      </c>
      <c r="F478" s="288">
        <v>272.31666666666661</v>
      </c>
      <c r="G478" s="288">
        <v>264.43333333333322</v>
      </c>
      <c r="H478" s="288">
        <v>290.53333333333325</v>
      </c>
      <c r="I478" s="288">
        <v>298.41666666666657</v>
      </c>
      <c r="J478" s="288">
        <v>303.58333333333326</v>
      </c>
      <c r="K478" s="288">
        <v>293.25</v>
      </c>
      <c r="L478" s="288">
        <v>280.2</v>
      </c>
      <c r="M478" s="288">
        <v>11.476380000000001</v>
      </c>
    </row>
    <row r="479" spans="1:13">
      <c r="A479" s="267">
        <v>472</v>
      </c>
      <c r="B479" s="244" t="s">
        <v>3098</v>
      </c>
      <c r="C479" s="288">
        <v>40.15</v>
      </c>
      <c r="D479" s="288">
        <v>40.416666666666664</v>
      </c>
      <c r="E479" s="288">
        <v>39.133333333333326</v>
      </c>
      <c r="F479" s="288">
        <v>38.11666666666666</v>
      </c>
      <c r="G479" s="288">
        <v>36.833333333333321</v>
      </c>
      <c r="H479" s="288">
        <v>41.43333333333333</v>
      </c>
      <c r="I479" s="288">
        <v>42.716666666666676</v>
      </c>
      <c r="J479" s="288">
        <v>43.733333333333334</v>
      </c>
      <c r="K479" s="288">
        <v>41.7</v>
      </c>
      <c r="L479" s="288">
        <v>39.4</v>
      </c>
      <c r="M479" s="288">
        <v>37.061909999999997</v>
      </c>
    </row>
    <row r="480" spans="1:13">
      <c r="A480" s="267">
        <v>473</v>
      </c>
      <c r="B480" s="244" t="s">
        <v>195</v>
      </c>
      <c r="C480" s="288">
        <v>5217.75</v>
      </c>
      <c r="D480" s="288">
        <v>5173.2</v>
      </c>
      <c r="E480" s="288">
        <v>5109.3999999999996</v>
      </c>
      <c r="F480" s="288">
        <v>5001.05</v>
      </c>
      <c r="G480" s="288">
        <v>4937.25</v>
      </c>
      <c r="H480" s="288">
        <v>5281.5499999999993</v>
      </c>
      <c r="I480" s="288">
        <v>5345.35</v>
      </c>
      <c r="J480" s="288">
        <v>5453.6999999999989</v>
      </c>
      <c r="K480" s="288">
        <v>5237</v>
      </c>
      <c r="L480" s="288">
        <v>5064.8500000000004</v>
      </c>
      <c r="M480" s="288">
        <v>16.52861</v>
      </c>
    </row>
    <row r="481" spans="1:13">
      <c r="A481" s="267">
        <v>474</v>
      </c>
      <c r="B481" s="244" t="s">
        <v>196</v>
      </c>
      <c r="C481" s="288">
        <v>33.85</v>
      </c>
      <c r="D481" s="288">
        <v>33.083333333333336</v>
      </c>
      <c r="E481" s="288">
        <v>31.966666666666669</v>
      </c>
      <c r="F481" s="288">
        <v>30.083333333333332</v>
      </c>
      <c r="G481" s="288">
        <v>28.966666666666665</v>
      </c>
      <c r="H481" s="288">
        <v>34.966666666666669</v>
      </c>
      <c r="I481" s="288">
        <v>36.083333333333329</v>
      </c>
      <c r="J481" s="288">
        <v>37.966666666666676</v>
      </c>
      <c r="K481" s="288">
        <v>34.200000000000003</v>
      </c>
      <c r="L481" s="288">
        <v>31.2</v>
      </c>
      <c r="M481" s="288">
        <v>331.10725000000002</v>
      </c>
    </row>
    <row r="482" spans="1:13">
      <c r="A482" s="267">
        <v>475</v>
      </c>
      <c r="B482" s="244" t="s">
        <v>197</v>
      </c>
      <c r="C482" s="288">
        <v>472.8</v>
      </c>
      <c r="D482" s="288">
        <v>476.91666666666669</v>
      </c>
      <c r="E482" s="288">
        <v>465.33333333333337</v>
      </c>
      <c r="F482" s="288">
        <v>457.86666666666667</v>
      </c>
      <c r="G482" s="288">
        <v>446.28333333333336</v>
      </c>
      <c r="H482" s="288">
        <v>484.38333333333338</v>
      </c>
      <c r="I482" s="288">
        <v>495.96666666666675</v>
      </c>
      <c r="J482" s="288">
        <v>503.43333333333339</v>
      </c>
      <c r="K482" s="288">
        <v>488.5</v>
      </c>
      <c r="L482" s="288">
        <v>469.45</v>
      </c>
      <c r="M482" s="288">
        <v>156.24166</v>
      </c>
    </row>
    <row r="483" spans="1:13">
      <c r="A483" s="267">
        <v>476</v>
      </c>
      <c r="B483" s="244" t="s">
        <v>560</v>
      </c>
      <c r="C483" s="288">
        <v>2145.75</v>
      </c>
      <c r="D483" s="288">
        <v>2156.25</v>
      </c>
      <c r="E483" s="288">
        <v>2124.5</v>
      </c>
      <c r="F483" s="288">
        <v>2103.25</v>
      </c>
      <c r="G483" s="288">
        <v>2071.5</v>
      </c>
      <c r="H483" s="288">
        <v>2177.5</v>
      </c>
      <c r="I483" s="288">
        <v>2209.25</v>
      </c>
      <c r="J483" s="288">
        <v>2230.5</v>
      </c>
      <c r="K483" s="288">
        <v>2188</v>
      </c>
      <c r="L483" s="288">
        <v>2135</v>
      </c>
      <c r="M483" s="288">
        <v>7.6700000000000004E-2</v>
      </c>
    </row>
    <row r="484" spans="1:13">
      <c r="A484" s="267">
        <v>477</v>
      </c>
      <c r="B484" s="244" t="s">
        <v>561</v>
      </c>
      <c r="C484" s="288">
        <v>43.25</v>
      </c>
      <c r="D484" s="288">
        <v>43.166666666666664</v>
      </c>
      <c r="E484" s="288">
        <v>41.783333333333331</v>
      </c>
      <c r="F484" s="288">
        <v>40.31666666666667</v>
      </c>
      <c r="G484" s="288">
        <v>38.933333333333337</v>
      </c>
      <c r="H484" s="288">
        <v>44.633333333333326</v>
      </c>
      <c r="I484" s="288">
        <v>46.016666666666666</v>
      </c>
      <c r="J484" s="288">
        <v>47.48333333333332</v>
      </c>
      <c r="K484" s="288">
        <v>44.55</v>
      </c>
      <c r="L484" s="288">
        <v>41.7</v>
      </c>
      <c r="M484" s="288">
        <v>73.779340000000005</v>
      </c>
    </row>
    <row r="485" spans="1:13">
      <c r="A485" s="267">
        <v>478</v>
      </c>
      <c r="B485" s="244" t="s">
        <v>285</v>
      </c>
      <c r="C485" s="288">
        <v>410.5</v>
      </c>
      <c r="D485" s="288">
        <v>411.86666666666662</v>
      </c>
      <c r="E485" s="288">
        <v>394.73333333333323</v>
      </c>
      <c r="F485" s="288">
        <v>378.96666666666664</v>
      </c>
      <c r="G485" s="288">
        <v>361.83333333333326</v>
      </c>
      <c r="H485" s="288">
        <v>427.63333333333321</v>
      </c>
      <c r="I485" s="288">
        <v>444.76666666666654</v>
      </c>
      <c r="J485" s="288">
        <v>460.53333333333319</v>
      </c>
      <c r="K485" s="288">
        <v>429</v>
      </c>
      <c r="L485" s="288">
        <v>396.1</v>
      </c>
      <c r="M485" s="288">
        <v>3.5217499999999999</v>
      </c>
    </row>
    <row r="486" spans="1:13">
      <c r="A486" s="267">
        <v>479</v>
      </c>
      <c r="B486" s="244" t="s">
        <v>563</v>
      </c>
      <c r="C486" s="288">
        <v>885.3</v>
      </c>
      <c r="D486" s="288">
        <v>879.9</v>
      </c>
      <c r="E486" s="288">
        <v>869.8</v>
      </c>
      <c r="F486" s="288">
        <v>854.3</v>
      </c>
      <c r="G486" s="288">
        <v>844.19999999999993</v>
      </c>
      <c r="H486" s="288">
        <v>895.4</v>
      </c>
      <c r="I486" s="288">
        <v>905.50000000000011</v>
      </c>
      <c r="J486" s="288">
        <v>921</v>
      </c>
      <c r="K486" s="288">
        <v>890</v>
      </c>
      <c r="L486" s="288">
        <v>864.4</v>
      </c>
      <c r="M486" s="288">
        <v>6.9028600000000004</v>
      </c>
    </row>
    <row r="487" spans="1:13">
      <c r="A487" s="267">
        <v>480</v>
      </c>
      <c r="B487" s="244" t="s">
        <v>564</v>
      </c>
      <c r="C487" s="288">
        <v>1730.55</v>
      </c>
      <c r="D487" s="288">
        <v>1719.1833333333334</v>
      </c>
      <c r="E487" s="288">
        <v>1681.3666666666668</v>
      </c>
      <c r="F487" s="288">
        <v>1632.1833333333334</v>
      </c>
      <c r="G487" s="288">
        <v>1594.3666666666668</v>
      </c>
      <c r="H487" s="288">
        <v>1768.3666666666668</v>
      </c>
      <c r="I487" s="288">
        <v>1806.1833333333334</v>
      </c>
      <c r="J487" s="288">
        <v>1855.3666666666668</v>
      </c>
      <c r="K487" s="288">
        <v>1757</v>
      </c>
      <c r="L487" s="288">
        <v>1670</v>
      </c>
      <c r="M487" s="288">
        <v>3.1489400000000001</v>
      </c>
    </row>
    <row r="488" spans="1:13">
      <c r="A488" s="267">
        <v>481</v>
      </c>
      <c r="B488" s="244" t="s">
        <v>2780</v>
      </c>
      <c r="C488" s="288">
        <v>1022.85</v>
      </c>
      <c r="D488" s="288">
        <v>1027.6500000000001</v>
      </c>
      <c r="E488" s="288">
        <v>1000.3500000000001</v>
      </c>
      <c r="F488" s="288">
        <v>977.85</v>
      </c>
      <c r="G488" s="288">
        <v>950.55000000000007</v>
      </c>
      <c r="H488" s="288">
        <v>1050.1500000000001</v>
      </c>
      <c r="I488" s="288">
        <v>1077.4500000000003</v>
      </c>
      <c r="J488" s="288">
        <v>1099.9500000000003</v>
      </c>
      <c r="K488" s="288">
        <v>1054.95</v>
      </c>
      <c r="L488" s="288">
        <v>1005.15</v>
      </c>
      <c r="M488" s="288">
        <v>0.19431999999999999</v>
      </c>
    </row>
    <row r="489" spans="1:13">
      <c r="A489" s="267">
        <v>482</v>
      </c>
      <c r="B489" s="244" t="s">
        <v>284</v>
      </c>
      <c r="C489" s="288">
        <v>184.8</v>
      </c>
      <c r="D489" s="288">
        <v>186.36666666666665</v>
      </c>
      <c r="E489" s="288">
        <v>181.1333333333333</v>
      </c>
      <c r="F489" s="288">
        <v>177.46666666666664</v>
      </c>
      <c r="G489" s="288">
        <v>172.23333333333329</v>
      </c>
      <c r="H489" s="288">
        <v>190.0333333333333</v>
      </c>
      <c r="I489" s="288">
        <v>195.26666666666665</v>
      </c>
      <c r="J489" s="288">
        <v>198.93333333333331</v>
      </c>
      <c r="K489" s="288">
        <v>191.6</v>
      </c>
      <c r="L489" s="288">
        <v>182.7</v>
      </c>
      <c r="M489" s="288">
        <v>10.012729999999999</v>
      </c>
    </row>
    <row r="490" spans="1:13">
      <c r="A490" s="267">
        <v>483</v>
      </c>
      <c r="B490" s="244" t="s">
        <v>565</v>
      </c>
      <c r="C490" s="288">
        <v>1163</v>
      </c>
      <c r="D490" s="288">
        <v>1164.0333333333333</v>
      </c>
      <c r="E490" s="288">
        <v>1143.0666666666666</v>
      </c>
      <c r="F490" s="288">
        <v>1123.1333333333332</v>
      </c>
      <c r="G490" s="288">
        <v>1102.1666666666665</v>
      </c>
      <c r="H490" s="288">
        <v>1183.9666666666667</v>
      </c>
      <c r="I490" s="288">
        <v>1204.9333333333334</v>
      </c>
      <c r="J490" s="288">
        <v>1224.8666666666668</v>
      </c>
      <c r="K490" s="288">
        <v>1185</v>
      </c>
      <c r="L490" s="288">
        <v>1144.0999999999999</v>
      </c>
      <c r="M490" s="288">
        <v>1.0581</v>
      </c>
    </row>
    <row r="491" spans="1:13">
      <c r="A491" s="267">
        <v>484</v>
      </c>
      <c r="B491" s="244" t="s">
        <v>556</v>
      </c>
      <c r="C491" s="288">
        <v>359.6</v>
      </c>
      <c r="D491" s="288">
        <v>362.4666666666667</v>
      </c>
      <c r="E491" s="288">
        <v>356.13333333333338</v>
      </c>
      <c r="F491" s="288">
        <v>352.66666666666669</v>
      </c>
      <c r="G491" s="288">
        <v>346.33333333333337</v>
      </c>
      <c r="H491" s="288">
        <v>365.93333333333339</v>
      </c>
      <c r="I491" s="288">
        <v>372.26666666666665</v>
      </c>
      <c r="J491" s="288">
        <v>375.73333333333341</v>
      </c>
      <c r="K491" s="288">
        <v>368.8</v>
      </c>
      <c r="L491" s="288">
        <v>359</v>
      </c>
      <c r="M491" s="288">
        <v>2.12161</v>
      </c>
    </row>
    <row r="492" spans="1:13">
      <c r="A492" s="267">
        <v>485</v>
      </c>
      <c r="B492" s="244" t="s">
        <v>555</v>
      </c>
      <c r="C492" s="288">
        <v>2214.9</v>
      </c>
      <c r="D492" s="288">
        <v>2210.4166666666665</v>
      </c>
      <c r="E492" s="288">
        <v>2153.4833333333331</v>
      </c>
      <c r="F492" s="288">
        <v>2092.0666666666666</v>
      </c>
      <c r="G492" s="288">
        <v>2035.1333333333332</v>
      </c>
      <c r="H492" s="288">
        <v>2271.833333333333</v>
      </c>
      <c r="I492" s="288">
        <v>2328.7666666666664</v>
      </c>
      <c r="J492" s="288">
        <v>2390.1833333333329</v>
      </c>
      <c r="K492" s="288">
        <v>2267.35</v>
      </c>
      <c r="L492" s="288">
        <v>2149</v>
      </c>
      <c r="M492" s="288">
        <v>0.52853000000000006</v>
      </c>
    </row>
    <row r="493" spans="1:13">
      <c r="A493" s="267">
        <v>486</v>
      </c>
      <c r="B493" s="244" t="s">
        <v>199</v>
      </c>
      <c r="C493" s="288">
        <v>809.3</v>
      </c>
      <c r="D493" s="288">
        <v>811.1</v>
      </c>
      <c r="E493" s="288">
        <v>802.2</v>
      </c>
      <c r="F493" s="288">
        <v>795.1</v>
      </c>
      <c r="G493" s="288">
        <v>786.2</v>
      </c>
      <c r="H493" s="288">
        <v>818.2</v>
      </c>
      <c r="I493" s="288">
        <v>827.09999999999991</v>
      </c>
      <c r="J493" s="288">
        <v>834.2</v>
      </c>
      <c r="K493" s="288">
        <v>820</v>
      </c>
      <c r="L493" s="288">
        <v>804</v>
      </c>
      <c r="M493" s="288">
        <v>12.993130000000001</v>
      </c>
    </row>
    <row r="494" spans="1:13">
      <c r="A494" s="267">
        <v>487</v>
      </c>
      <c r="B494" s="244" t="s">
        <v>557</v>
      </c>
      <c r="C494" s="288">
        <v>194.35</v>
      </c>
      <c r="D494" s="288">
        <v>194.15</v>
      </c>
      <c r="E494" s="288">
        <v>189.3</v>
      </c>
      <c r="F494" s="288">
        <v>184.25</v>
      </c>
      <c r="G494" s="288">
        <v>179.4</v>
      </c>
      <c r="H494" s="288">
        <v>199.20000000000002</v>
      </c>
      <c r="I494" s="288">
        <v>204.04999999999998</v>
      </c>
      <c r="J494" s="288">
        <v>209.10000000000002</v>
      </c>
      <c r="K494" s="288">
        <v>199</v>
      </c>
      <c r="L494" s="288">
        <v>189.1</v>
      </c>
      <c r="M494" s="288">
        <v>7.1736700000000004</v>
      </c>
    </row>
    <row r="495" spans="1:13">
      <c r="A495" s="267">
        <v>488</v>
      </c>
      <c r="B495" s="244" t="s">
        <v>558</v>
      </c>
      <c r="C495" s="288">
        <v>3827.15</v>
      </c>
      <c r="D495" s="288">
        <v>3836.3833333333332</v>
      </c>
      <c r="E495" s="288">
        <v>3800.7666666666664</v>
      </c>
      <c r="F495" s="288">
        <v>3774.3833333333332</v>
      </c>
      <c r="G495" s="288">
        <v>3738.7666666666664</v>
      </c>
      <c r="H495" s="288">
        <v>3862.7666666666664</v>
      </c>
      <c r="I495" s="288">
        <v>3898.3833333333332</v>
      </c>
      <c r="J495" s="288">
        <v>3924.7666666666664</v>
      </c>
      <c r="K495" s="288">
        <v>3872</v>
      </c>
      <c r="L495" s="288">
        <v>3810</v>
      </c>
      <c r="M495" s="288">
        <v>3.9719999999999998E-2</v>
      </c>
    </row>
    <row r="496" spans="1:13">
      <c r="A496" s="267">
        <v>489</v>
      </c>
      <c r="B496" s="244" t="s">
        <v>562</v>
      </c>
      <c r="C496" s="288">
        <v>976.75</v>
      </c>
      <c r="D496" s="288">
        <v>972.7166666666667</v>
      </c>
      <c r="E496" s="288">
        <v>960.43333333333339</v>
      </c>
      <c r="F496" s="288">
        <v>944.11666666666667</v>
      </c>
      <c r="G496" s="288">
        <v>931.83333333333337</v>
      </c>
      <c r="H496" s="288">
        <v>989.03333333333342</v>
      </c>
      <c r="I496" s="288">
        <v>1001.3166666666667</v>
      </c>
      <c r="J496" s="288">
        <v>1017.6333333333334</v>
      </c>
      <c r="K496" s="288">
        <v>985</v>
      </c>
      <c r="L496" s="288">
        <v>956.4</v>
      </c>
      <c r="M496" s="288">
        <v>0.60551999999999995</v>
      </c>
    </row>
    <row r="497" spans="1:13">
      <c r="A497" s="267">
        <v>490</v>
      </c>
      <c r="B497" s="244" t="s">
        <v>566</v>
      </c>
      <c r="C497" s="288">
        <v>5753.25</v>
      </c>
      <c r="D497" s="288">
        <v>5778.6833333333343</v>
      </c>
      <c r="E497" s="288">
        <v>5705.9166666666688</v>
      </c>
      <c r="F497" s="288">
        <v>5658.5833333333348</v>
      </c>
      <c r="G497" s="288">
        <v>5585.8166666666693</v>
      </c>
      <c r="H497" s="288">
        <v>5826.0166666666682</v>
      </c>
      <c r="I497" s="288">
        <v>5898.7833333333347</v>
      </c>
      <c r="J497" s="288">
        <v>5946.1166666666677</v>
      </c>
      <c r="K497" s="288">
        <v>5851.45</v>
      </c>
      <c r="L497" s="288">
        <v>5731.35</v>
      </c>
      <c r="M497" s="288">
        <v>2.622E-2</v>
      </c>
    </row>
    <row r="498" spans="1:13">
      <c r="A498" s="267">
        <v>491</v>
      </c>
      <c r="B498" s="244" t="s">
        <v>567</v>
      </c>
      <c r="C498" s="288">
        <v>126.3</v>
      </c>
      <c r="D498" s="288">
        <v>126.38333333333333</v>
      </c>
      <c r="E498" s="288">
        <v>122.61666666666665</v>
      </c>
      <c r="F498" s="288">
        <v>118.93333333333332</v>
      </c>
      <c r="G498" s="288">
        <v>115.16666666666664</v>
      </c>
      <c r="H498" s="288">
        <v>130.06666666666666</v>
      </c>
      <c r="I498" s="288">
        <v>133.83333333333331</v>
      </c>
      <c r="J498" s="288">
        <v>137.51666666666665</v>
      </c>
      <c r="K498" s="288">
        <v>130.15</v>
      </c>
      <c r="L498" s="288">
        <v>122.7</v>
      </c>
      <c r="M498" s="288">
        <v>11.00543</v>
      </c>
    </row>
    <row r="499" spans="1:13">
      <c r="A499" s="267">
        <v>492</v>
      </c>
      <c r="B499" s="244" t="s">
        <v>568</v>
      </c>
      <c r="C499" s="288">
        <v>67.849999999999994</v>
      </c>
      <c r="D499" s="288">
        <v>68.133333333333326</v>
      </c>
      <c r="E499" s="288">
        <v>66.916666666666657</v>
      </c>
      <c r="F499" s="288">
        <v>65.983333333333334</v>
      </c>
      <c r="G499" s="288">
        <v>64.766666666666666</v>
      </c>
      <c r="H499" s="288">
        <v>69.066666666666649</v>
      </c>
      <c r="I499" s="288">
        <v>70.283333333333317</v>
      </c>
      <c r="J499" s="288">
        <v>71.21666666666664</v>
      </c>
      <c r="K499" s="288">
        <v>69.349999999999994</v>
      </c>
      <c r="L499" s="288">
        <v>67.2</v>
      </c>
      <c r="M499" s="288">
        <v>4.9904599999999997</v>
      </c>
    </row>
    <row r="500" spans="1:13">
      <c r="A500" s="267">
        <v>493</v>
      </c>
      <c r="B500" s="244" t="s">
        <v>2851</v>
      </c>
      <c r="C500" s="288">
        <v>439.6</v>
      </c>
      <c r="D500" s="288">
        <v>438.5333333333333</v>
      </c>
      <c r="E500" s="288">
        <v>432.06666666666661</v>
      </c>
      <c r="F500" s="288">
        <v>424.5333333333333</v>
      </c>
      <c r="G500" s="288">
        <v>418.06666666666661</v>
      </c>
      <c r="H500" s="288">
        <v>446.06666666666661</v>
      </c>
      <c r="I500" s="288">
        <v>452.5333333333333</v>
      </c>
      <c r="J500" s="288">
        <v>460.06666666666661</v>
      </c>
      <c r="K500" s="288">
        <v>445</v>
      </c>
      <c r="L500" s="288">
        <v>431</v>
      </c>
      <c r="M500" s="288">
        <v>1.90865</v>
      </c>
    </row>
    <row r="501" spans="1:13">
      <c r="A501" s="267">
        <v>494</v>
      </c>
      <c r="B501" s="244" t="s">
        <v>569</v>
      </c>
      <c r="C501" s="288">
        <v>2125.5500000000002</v>
      </c>
      <c r="D501" s="288">
        <v>2141.85</v>
      </c>
      <c r="E501" s="288">
        <v>2103.6999999999998</v>
      </c>
      <c r="F501" s="288">
        <v>2081.85</v>
      </c>
      <c r="G501" s="288">
        <v>2043.6999999999998</v>
      </c>
      <c r="H501" s="288">
        <v>2163.6999999999998</v>
      </c>
      <c r="I501" s="288">
        <v>2201.8500000000004</v>
      </c>
      <c r="J501" s="288">
        <v>2223.6999999999998</v>
      </c>
      <c r="K501" s="288">
        <v>2180</v>
      </c>
      <c r="L501" s="288">
        <v>2120</v>
      </c>
      <c r="M501" s="288">
        <v>0.54383999999999999</v>
      </c>
    </row>
    <row r="502" spans="1:13">
      <c r="A502" s="267">
        <v>495</v>
      </c>
      <c r="B502" s="244" t="s">
        <v>200</v>
      </c>
      <c r="C502" s="288">
        <v>363.7</v>
      </c>
      <c r="D502" s="288">
        <v>362.36666666666662</v>
      </c>
      <c r="E502" s="288">
        <v>359.73333333333323</v>
      </c>
      <c r="F502" s="288">
        <v>355.76666666666659</v>
      </c>
      <c r="G502" s="288">
        <v>353.13333333333321</v>
      </c>
      <c r="H502" s="288">
        <v>366.33333333333326</v>
      </c>
      <c r="I502" s="288">
        <v>368.96666666666658</v>
      </c>
      <c r="J502" s="288">
        <v>372.93333333333328</v>
      </c>
      <c r="K502" s="288">
        <v>365</v>
      </c>
      <c r="L502" s="288">
        <v>358.4</v>
      </c>
      <c r="M502" s="288">
        <v>118.13301</v>
      </c>
    </row>
    <row r="503" spans="1:13">
      <c r="A503" s="267">
        <v>496</v>
      </c>
      <c r="B503" s="244" t="s">
        <v>570</v>
      </c>
      <c r="C503" s="288">
        <v>486.5</v>
      </c>
      <c r="D503" s="288">
        <v>472.41666666666669</v>
      </c>
      <c r="E503" s="288">
        <v>458.33333333333337</v>
      </c>
      <c r="F503" s="288">
        <v>430.16666666666669</v>
      </c>
      <c r="G503" s="288">
        <v>416.08333333333337</v>
      </c>
      <c r="H503" s="288">
        <v>500.58333333333337</v>
      </c>
      <c r="I503" s="288">
        <v>514.66666666666674</v>
      </c>
      <c r="J503" s="288">
        <v>542.83333333333337</v>
      </c>
      <c r="K503" s="288">
        <v>486.5</v>
      </c>
      <c r="L503" s="288">
        <v>444.25</v>
      </c>
      <c r="M503" s="288">
        <v>24.641249999999999</v>
      </c>
    </row>
    <row r="504" spans="1:13">
      <c r="A504" s="267">
        <v>497</v>
      </c>
      <c r="B504" s="244" t="s">
        <v>202</v>
      </c>
      <c r="C504" s="288">
        <v>212.75</v>
      </c>
      <c r="D504" s="288">
        <v>212.98333333333335</v>
      </c>
      <c r="E504" s="288">
        <v>208.06666666666669</v>
      </c>
      <c r="F504" s="288">
        <v>203.38333333333335</v>
      </c>
      <c r="G504" s="288">
        <v>198.4666666666667</v>
      </c>
      <c r="H504" s="288">
        <v>217.66666666666669</v>
      </c>
      <c r="I504" s="288">
        <v>222.58333333333331</v>
      </c>
      <c r="J504" s="288">
        <v>227.26666666666668</v>
      </c>
      <c r="K504" s="288">
        <v>217.9</v>
      </c>
      <c r="L504" s="288">
        <v>208.3</v>
      </c>
      <c r="M504" s="288">
        <v>195.10057</v>
      </c>
    </row>
    <row r="505" spans="1:13">
      <c r="A505" s="267">
        <v>498</v>
      </c>
      <c r="B505" s="244" t="s">
        <v>571</v>
      </c>
      <c r="C505" s="288">
        <v>231.4</v>
      </c>
      <c r="D505" s="288">
        <v>228.83333333333334</v>
      </c>
      <c r="E505" s="288">
        <v>218.86666666666667</v>
      </c>
      <c r="F505" s="288">
        <v>206.33333333333334</v>
      </c>
      <c r="G505" s="288">
        <v>196.36666666666667</v>
      </c>
      <c r="H505" s="288">
        <v>241.36666666666667</v>
      </c>
      <c r="I505" s="288">
        <v>251.33333333333331</v>
      </c>
      <c r="J505" s="288">
        <v>263.86666666666667</v>
      </c>
      <c r="K505" s="288">
        <v>238.8</v>
      </c>
      <c r="L505" s="288">
        <v>216.3</v>
      </c>
      <c r="M505" s="288">
        <v>5.9054900000000004</v>
      </c>
    </row>
    <row r="506" spans="1:13">
      <c r="A506" s="267">
        <v>499</v>
      </c>
      <c r="B506" s="244" t="s">
        <v>572</v>
      </c>
      <c r="C506" s="288">
        <v>1846.6</v>
      </c>
      <c r="D506" s="288">
        <v>1844.3833333333332</v>
      </c>
      <c r="E506" s="288">
        <v>1832.2166666666665</v>
      </c>
      <c r="F506" s="288">
        <v>1817.8333333333333</v>
      </c>
      <c r="G506" s="288">
        <v>1805.6666666666665</v>
      </c>
      <c r="H506" s="288">
        <v>1858.7666666666664</v>
      </c>
      <c r="I506" s="288">
        <v>1870.9333333333334</v>
      </c>
      <c r="J506" s="288">
        <v>1885.3166666666664</v>
      </c>
      <c r="K506" s="288">
        <v>1856.55</v>
      </c>
      <c r="L506" s="288">
        <v>1830</v>
      </c>
      <c r="M506" s="288">
        <v>0.26832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71" activePane="bottomLeft" state="frozen"/>
      <selection pane="bottomLeft" activeCell="F96" sqref="F96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92"/>
      <c r="B5" s="592"/>
      <c r="C5" s="593"/>
      <c r="D5" s="593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4" t="s">
        <v>574</v>
      </c>
      <c r="C7" s="594"/>
      <c r="D7" s="261">
        <f>Main!B10</f>
        <v>44174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44173</v>
      </c>
      <c r="B10" s="266">
        <v>511463</v>
      </c>
      <c r="C10" s="267" t="s">
        <v>3650</v>
      </c>
      <c r="D10" s="267" t="s">
        <v>3745</v>
      </c>
      <c r="E10" s="267" t="s">
        <v>583</v>
      </c>
      <c r="F10" s="380">
        <v>43545</v>
      </c>
      <c r="G10" s="266">
        <v>11.21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44173</v>
      </c>
      <c r="B11" s="266">
        <v>511463</v>
      </c>
      <c r="C11" s="267" t="s">
        <v>3650</v>
      </c>
      <c r="D11" s="267" t="s">
        <v>3745</v>
      </c>
      <c r="E11" s="267" t="s">
        <v>584</v>
      </c>
      <c r="F11" s="380">
        <v>23912</v>
      </c>
      <c r="G11" s="266">
        <v>11.57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44173</v>
      </c>
      <c r="B12" s="266">
        <v>511463</v>
      </c>
      <c r="C12" s="267" t="s">
        <v>3650</v>
      </c>
      <c r="D12" s="267" t="s">
        <v>3746</v>
      </c>
      <c r="E12" s="267" t="s">
        <v>583</v>
      </c>
      <c r="F12" s="380">
        <v>56547</v>
      </c>
      <c r="G12" s="266">
        <v>11.8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44173</v>
      </c>
      <c r="B13" s="266">
        <v>511463</v>
      </c>
      <c r="C13" s="267" t="s">
        <v>3650</v>
      </c>
      <c r="D13" s="267" t="s">
        <v>3746</v>
      </c>
      <c r="E13" s="267" t="s">
        <v>584</v>
      </c>
      <c r="F13" s="380">
        <v>103132</v>
      </c>
      <c r="G13" s="266">
        <v>11.45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44173</v>
      </c>
      <c r="B14" s="266">
        <v>531502</v>
      </c>
      <c r="C14" s="267" t="s">
        <v>3747</v>
      </c>
      <c r="D14" s="267" t="s">
        <v>3748</v>
      </c>
      <c r="E14" s="267" t="s">
        <v>583</v>
      </c>
      <c r="F14" s="380">
        <v>118430</v>
      </c>
      <c r="G14" s="266">
        <v>1.88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44173</v>
      </c>
      <c r="B15" s="266">
        <v>540936</v>
      </c>
      <c r="C15" s="267" t="s">
        <v>3693</v>
      </c>
      <c r="D15" s="267" t="s">
        <v>3749</v>
      </c>
      <c r="E15" s="267" t="s">
        <v>583</v>
      </c>
      <c r="F15" s="380">
        <v>86400</v>
      </c>
      <c r="G15" s="266">
        <v>27.45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44173</v>
      </c>
      <c r="B16" s="266">
        <v>540936</v>
      </c>
      <c r="C16" s="267" t="s">
        <v>3693</v>
      </c>
      <c r="D16" s="267" t="s">
        <v>3750</v>
      </c>
      <c r="E16" s="267" t="s">
        <v>584</v>
      </c>
      <c r="F16" s="380">
        <v>86400</v>
      </c>
      <c r="G16" s="266">
        <v>27.45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44173</v>
      </c>
      <c r="B17" s="266">
        <v>539097</v>
      </c>
      <c r="C17" s="267" t="s">
        <v>3751</v>
      </c>
      <c r="D17" s="267" t="s">
        <v>3752</v>
      </c>
      <c r="E17" s="267" t="s">
        <v>584</v>
      </c>
      <c r="F17" s="380">
        <v>95000</v>
      </c>
      <c r="G17" s="266">
        <v>31.5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44173</v>
      </c>
      <c r="B18" s="266">
        <v>542446</v>
      </c>
      <c r="C18" s="267" t="s">
        <v>3753</v>
      </c>
      <c r="D18" s="267" t="s">
        <v>3754</v>
      </c>
      <c r="E18" s="267" t="s">
        <v>583</v>
      </c>
      <c r="F18" s="380">
        <v>31200</v>
      </c>
      <c r="G18" s="266">
        <v>39.46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44173</v>
      </c>
      <c r="B19" s="266">
        <v>540515</v>
      </c>
      <c r="C19" s="267" t="s">
        <v>3716</v>
      </c>
      <c r="D19" s="267" t="s">
        <v>3694</v>
      </c>
      <c r="E19" s="267" t="s">
        <v>584</v>
      </c>
      <c r="F19" s="380">
        <v>41800</v>
      </c>
      <c r="G19" s="266">
        <v>13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44173</v>
      </c>
      <c r="B20" s="266">
        <v>540515</v>
      </c>
      <c r="C20" s="267" t="s">
        <v>3716</v>
      </c>
      <c r="D20" s="267" t="s">
        <v>3695</v>
      </c>
      <c r="E20" s="267" t="s">
        <v>583</v>
      </c>
      <c r="F20" s="380">
        <v>41800</v>
      </c>
      <c r="G20" s="266">
        <v>13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44173</v>
      </c>
      <c r="B21" s="266">
        <v>530235</v>
      </c>
      <c r="C21" s="267" t="s">
        <v>3717</v>
      </c>
      <c r="D21" s="267" t="s">
        <v>3718</v>
      </c>
      <c r="E21" s="267" t="s">
        <v>584</v>
      </c>
      <c r="F21" s="380">
        <v>49500</v>
      </c>
      <c r="G21" s="266">
        <v>6.13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44173</v>
      </c>
      <c r="B22" s="266">
        <v>543240</v>
      </c>
      <c r="C22" s="267" t="s">
        <v>3755</v>
      </c>
      <c r="D22" s="267" t="s">
        <v>3756</v>
      </c>
      <c r="E22" s="267" t="s">
        <v>584</v>
      </c>
      <c r="F22" s="380">
        <v>224548</v>
      </c>
      <c r="G22" s="266">
        <v>157.03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44173</v>
      </c>
      <c r="B23" s="266">
        <v>543240</v>
      </c>
      <c r="C23" s="267" t="s">
        <v>3755</v>
      </c>
      <c r="D23" s="267" t="s">
        <v>3757</v>
      </c>
      <c r="E23" s="267" t="s">
        <v>583</v>
      </c>
      <c r="F23" s="380">
        <v>106120</v>
      </c>
      <c r="G23" s="266">
        <v>157.28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44173</v>
      </c>
      <c r="B24" s="266">
        <v>543240</v>
      </c>
      <c r="C24" s="267" t="s">
        <v>3755</v>
      </c>
      <c r="D24" s="267" t="s">
        <v>3757</v>
      </c>
      <c r="E24" s="267" t="s">
        <v>584</v>
      </c>
      <c r="F24" s="380">
        <v>6120</v>
      </c>
      <c r="G24" s="266">
        <v>159.04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44173</v>
      </c>
      <c r="B25" s="266">
        <v>538401</v>
      </c>
      <c r="C25" s="267" t="s">
        <v>3758</v>
      </c>
      <c r="D25" s="267" t="s">
        <v>3759</v>
      </c>
      <c r="E25" s="267" t="s">
        <v>583</v>
      </c>
      <c r="F25" s="380">
        <v>23</v>
      </c>
      <c r="G25" s="266">
        <v>121.19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44173</v>
      </c>
      <c r="B26" s="266">
        <v>538401</v>
      </c>
      <c r="C26" s="267" t="s">
        <v>3758</v>
      </c>
      <c r="D26" s="267" t="s">
        <v>3759</v>
      </c>
      <c r="E26" s="267" t="s">
        <v>584</v>
      </c>
      <c r="F26" s="380">
        <v>28846</v>
      </c>
      <c r="G26" s="266">
        <v>121.15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44173</v>
      </c>
      <c r="B27" s="266">
        <v>523782</v>
      </c>
      <c r="C27" s="267" t="s">
        <v>3760</v>
      </c>
      <c r="D27" s="267" t="s">
        <v>3761</v>
      </c>
      <c r="E27" s="267" t="s">
        <v>584</v>
      </c>
      <c r="F27" s="380">
        <v>60547</v>
      </c>
      <c r="G27" s="266">
        <v>25.8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44173</v>
      </c>
      <c r="B28" s="266">
        <v>539767</v>
      </c>
      <c r="C28" s="267" t="s">
        <v>3762</v>
      </c>
      <c r="D28" s="267" t="s">
        <v>3763</v>
      </c>
      <c r="E28" s="267" t="s">
        <v>584</v>
      </c>
      <c r="F28" s="380">
        <v>30000</v>
      </c>
      <c r="G28" s="266">
        <v>22.84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44173</v>
      </c>
      <c r="B29" s="266">
        <v>539767</v>
      </c>
      <c r="C29" s="267" t="s">
        <v>3762</v>
      </c>
      <c r="D29" s="267" t="s">
        <v>3764</v>
      </c>
      <c r="E29" s="267" t="s">
        <v>583</v>
      </c>
      <c r="F29" s="380">
        <v>20000</v>
      </c>
      <c r="G29" s="266">
        <v>22.8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44173</v>
      </c>
      <c r="B30" s="266">
        <v>543247</v>
      </c>
      <c r="C30" s="267" t="s">
        <v>3719</v>
      </c>
      <c r="D30" s="267" t="s">
        <v>3765</v>
      </c>
      <c r="E30" s="267" t="s">
        <v>583</v>
      </c>
      <c r="F30" s="380">
        <v>64000</v>
      </c>
      <c r="G30" s="266">
        <v>30.14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44173</v>
      </c>
      <c r="B31" s="266">
        <v>539291</v>
      </c>
      <c r="C31" s="267" t="s">
        <v>3720</v>
      </c>
      <c r="D31" s="267" t="s">
        <v>3766</v>
      </c>
      <c r="E31" s="267" t="s">
        <v>583</v>
      </c>
      <c r="F31" s="380">
        <v>24544</v>
      </c>
      <c r="G31" s="266">
        <v>81.400000000000006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44173</v>
      </c>
      <c r="B32" s="266">
        <v>539291</v>
      </c>
      <c r="C32" s="267" t="s">
        <v>3720</v>
      </c>
      <c r="D32" s="267" t="s">
        <v>3721</v>
      </c>
      <c r="E32" s="267" t="s">
        <v>584</v>
      </c>
      <c r="F32" s="380">
        <v>50010</v>
      </c>
      <c r="G32" s="266">
        <v>81.13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44173</v>
      </c>
      <c r="B33" s="266">
        <v>540159</v>
      </c>
      <c r="C33" s="267" t="s">
        <v>3767</v>
      </c>
      <c r="D33" s="267" t="s">
        <v>3695</v>
      </c>
      <c r="E33" s="267" t="s">
        <v>583</v>
      </c>
      <c r="F33" s="380">
        <v>100000</v>
      </c>
      <c r="G33" s="266">
        <v>18.95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44173</v>
      </c>
      <c r="B34" s="266">
        <v>540159</v>
      </c>
      <c r="C34" s="267" t="s">
        <v>3767</v>
      </c>
      <c r="D34" s="267" t="s">
        <v>3694</v>
      </c>
      <c r="E34" s="267" t="s">
        <v>584</v>
      </c>
      <c r="F34" s="380">
        <v>116552</v>
      </c>
      <c r="G34" s="266">
        <v>18.95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44173</v>
      </c>
      <c r="B35" s="266">
        <v>539526</v>
      </c>
      <c r="C35" s="267" t="s">
        <v>3645</v>
      </c>
      <c r="D35" s="267" t="s">
        <v>3768</v>
      </c>
      <c r="E35" s="267" t="s">
        <v>583</v>
      </c>
      <c r="F35" s="380">
        <v>1235002</v>
      </c>
      <c r="G35" s="266">
        <v>0.99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44173</v>
      </c>
      <c r="B36" s="266">
        <v>539526</v>
      </c>
      <c r="C36" s="267" t="s">
        <v>3645</v>
      </c>
      <c r="D36" s="267" t="s">
        <v>3768</v>
      </c>
      <c r="E36" s="267" t="s">
        <v>584</v>
      </c>
      <c r="F36" s="380">
        <v>1023995</v>
      </c>
      <c r="G36" s="266">
        <v>1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44173</v>
      </c>
      <c r="B37" s="266">
        <v>539526</v>
      </c>
      <c r="C37" s="267" t="s">
        <v>3645</v>
      </c>
      <c r="D37" s="267" t="s">
        <v>3769</v>
      </c>
      <c r="E37" s="267" t="s">
        <v>583</v>
      </c>
      <c r="F37" s="380">
        <v>1530001</v>
      </c>
      <c r="G37" s="266">
        <v>0.93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44173</v>
      </c>
      <c r="B38" s="266">
        <v>539526</v>
      </c>
      <c r="C38" s="267" t="s">
        <v>3645</v>
      </c>
      <c r="D38" s="267" t="s">
        <v>3769</v>
      </c>
      <c r="E38" s="267" t="s">
        <v>584</v>
      </c>
      <c r="F38" s="380">
        <v>1834141</v>
      </c>
      <c r="G38" s="266">
        <v>1.02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44173</v>
      </c>
      <c r="B39" s="266">
        <v>539526</v>
      </c>
      <c r="C39" s="267" t="s">
        <v>3645</v>
      </c>
      <c r="D39" s="267" t="s">
        <v>3770</v>
      </c>
      <c r="E39" s="267" t="s">
        <v>584</v>
      </c>
      <c r="F39" s="380">
        <v>1007350</v>
      </c>
      <c r="G39" s="266">
        <v>0.98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44173</v>
      </c>
      <c r="B40" s="266">
        <v>539526</v>
      </c>
      <c r="C40" s="267" t="s">
        <v>3645</v>
      </c>
      <c r="D40" s="267" t="s">
        <v>3771</v>
      </c>
      <c r="E40" s="267" t="s">
        <v>584</v>
      </c>
      <c r="F40" s="380">
        <v>1233625</v>
      </c>
      <c r="G40" s="266">
        <v>0.97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44173</v>
      </c>
      <c r="B41" s="266">
        <v>539526</v>
      </c>
      <c r="C41" s="267" t="s">
        <v>3645</v>
      </c>
      <c r="D41" s="267" t="s">
        <v>3696</v>
      </c>
      <c r="E41" s="267" t="s">
        <v>584</v>
      </c>
      <c r="F41" s="380">
        <v>2010715</v>
      </c>
      <c r="G41" s="266">
        <v>0.95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44173</v>
      </c>
      <c r="B42" s="266">
        <v>539526</v>
      </c>
      <c r="C42" s="267" t="s">
        <v>3645</v>
      </c>
      <c r="D42" s="267" t="s">
        <v>3772</v>
      </c>
      <c r="E42" s="267" t="s">
        <v>584</v>
      </c>
      <c r="F42" s="380">
        <v>4207680</v>
      </c>
      <c r="G42" s="266">
        <v>0.94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44173</v>
      </c>
      <c r="B43" s="266">
        <v>539593</v>
      </c>
      <c r="C43" s="267" t="s">
        <v>3773</v>
      </c>
      <c r="D43" s="267" t="s">
        <v>3695</v>
      </c>
      <c r="E43" s="267" t="s">
        <v>583</v>
      </c>
      <c r="F43" s="380">
        <v>197370</v>
      </c>
      <c r="G43" s="266">
        <v>0.5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44173</v>
      </c>
      <c r="B44" s="266">
        <v>539593</v>
      </c>
      <c r="C44" s="267" t="s">
        <v>3773</v>
      </c>
      <c r="D44" s="267" t="s">
        <v>3694</v>
      </c>
      <c r="E44" s="267" t="s">
        <v>584</v>
      </c>
      <c r="F44" s="380">
        <v>199870</v>
      </c>
      <c r="G44" s="266">
        <v>0.5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44173</v>
      </c>
      <c r="B45" s="266">
        <v>539363</v>
      </c>
      <c r="C45" s="267" t="s">
        <v>3774</v>
      </c>
      <c r="D45" s="267" t="s">
        <v>3775</v>
      </c>
      <c r="E45" s="267" t="s">
        <v>584</v>
      </c>
      <c r="F45" s="380">
        <v>52933</v>
      </c>
      <c r="G45" s="266">
        <v>5.49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44173</v>
      </c>
      <c r="B46" s="266">
        <v>539861</v>
      </c>
      <c r="C46" s="267" t="s">
        <v>3397</v>
      </c>
      <c r="D46" s="267" t="s">
        <v>3776</v>
      </c>
      <c r="E46" s="267" t="s">
        <v>584</v>
      </c>
      <c r="F46" s="380">
        <v>1915616</v>
      </c>
      <c r="G46" s="266">
        <v>2.14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44173</v>
      </c>
      <c r="B47" s="266">
        <v>540393</v>
      </c>
      <c r="C47" s="267" t="s">
        <v>3777</v>
      </c>
      <c r="D47" s="267" t="s">
        <v>3778</v>
      </c>
      <c r="E47" s="267" t="s">
        <v>584</v>
      </c>
      <c r="F47" s="380">
        <v>78000</v>
      </c>
      <c r="G47" s="266">
        <v>15.2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44173</v>
      </c>
      <c r="B48" s="266">
        <v>513517</v>
      </c>
      <c r="C48" s="267" t="s">
        <v>3779</v>
      </c>
      <c r="D48" s="267" t="s">
        <v>3780</v>
      </c>
      <c r="E48" s="267" t="s">
        <v>583</v>
      </c>
      <c r="F48" s="380">
        <v>111352</v>
      </c>
      <c r="G48" s="266">
        <v>109.93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44173</v>
      </c>
      <c r="B49" s="266">
        <v>539041</v>
      </c>
      <c r="C49" s="267" t="s">
        <v>3781</v>
      </c>
      <c r="D49" s="267" t="s">
        <v>3782</v>
      </c>
      <c r="E49" s="267" t="s">
        <v>583</v>
      </c>
      <c r="F49" s="380">
        <v>112500</v>
      </c>
      <c r="G49" s="266">
        <v>8.3699999999999992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44173</v>
      </c>
      <c r="B50" s="266">
        <v>539041</v>
      </c>
      <c r="C50" s="267" t="s">
        <v>3781</v>
      </c>
      <c r="D50" s="267" t="s">
        <v>3783</v>
      </c>
      <c r="E50" s="267" t="s">
        <v>584</v>
      </c>
      <c r="F50" s="380">
        <v>112500</v>
      </c>
      <c r="G50" s="266">
        <v>8.3699999999999992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44173</v>
      </c>
      <c r="B51" s="266">
        <v>509945</v>
      </c>
      <c r="C51" s="267" t="s">
        <v>3784</v>
      </c>
      <c r="D51" s="267" t="s">
        <v>3785</v>
      </c>
      <c r="E51" s="267" t="s">
        <v>583</v>
      </c>
      <c r="F51" s="380">
        <v>6500</v>
      </c>
      <c r="G51" s="266">
        <v>232.3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44173</v>
      </c>
      <c r="B52" s="266">
        <v>538732</v>
      </c>
      <c r="C52" s="267" t="s">
        <v>3662</v>
      </c>
      <c r="D52" s="267" t="s">
        <v>3663</v>
      </c>
      <c r="E52" s="267" t="s">
        <v>583</v>
      </c>
      <c r="F52" s="380">
        <v>350000</v>
      </c>
      <c r="G52" s="266">
        <v>17.100000000000001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44173</v>
      </c>
      <c r="B53" s="266">
        <v>538732</v>
      </c>
      <c r="C53" s="267" t="s">
        <v>3662</v>
      </c>
      <c r="D53" s="267" t="s">
        <v>3664</v>
      </c>
      <c r="E53" s="267" t="s">
        <v>584</v>
      </c>
      <c r="F53" s="380">
        <v>350000</v>
      </c>
      <c r="G53" s="266">
        <v>17.100000000000001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44173</v>
      </c>
      <c r="B54" s="266">
        <v>530627</v>
      </c>
      <c r="C54" s="267" t="s">
        <v>3786</v>
      </c>
      <c r="D54" s="267" t="s">
        <v>3787</v>
      </c>
      <c r="E54" s="267" t="s">
        <v>584</v>
      </c>
      <c r="F54" s="380">
        <v>63371</v>
      </c>
      <c r="G54" s="266">
        <v>103.1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44173</v>
      </c>
      <c r="B55" s="266" t="s">
        <v>918</v>
      </c>
      <c r="C55" s="267" t="s">
        <v>3788</v>
      </c>
      <c r="D55" s="267" t="s">
        <v>3789</v>
      </c>
      <c r="E55" s="267" t="s">
        <v>583</v>
      </c>
      <c r="F55" s="380">
        <v>84846</v>
      </c>
      <c r="G55" s="266">
        <v>102.65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44173</v>
      </c>
      <c r="B56" s="266" t="s">
        <v>918</v>
      </c>
      <c r="C56" s="267" t="s">
        <v>3788</v>
      </c>
      <c r="D56" s="267" t="s">
        <v>3790</v>
      </c>
      <c r="E56" s="267" t="s">
        <v>583</v>
      </c>
      <c r="F56" s="380">
        <v>119289</v>
      </c>
      <c r="G56" s="266">
        <v>101.59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44173</v>
      </c>
      <c r="B57" s="266" t="s">
        <v>960</v>
      </c>
      <c r="C57" s="267" t="s">
        <v>3791</v>
      </c>
      <c r="D57" s="267" t="s">
        <v>3792</v>
      </c>
      <c r="E57" s="267" t="s">
        <v>583</v>
      </c>
      <c r="F57" s="380">
        <v>251737</v>
      </c>
      <c r="G57" s="266">
        <v>55.89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44173</v>
      </c>
      <c r="B58" s="266" t="s">
        <v>3227</v>
      </c>
      <c r="C58" s="267" t="s">
        <v>3793</v>
      </c>
      <c r="D58" s="267" t="s">
        <v>3679</v>
      </c>
      <c r="E58" s="267" t="s">
        <v>583</v>
      </c>
      <c r="F58" s="380">
        <v>57924</v>
      </c>
      <c r="G58" s="266">
        <v>67.42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44173</v>
      </c>
      <c r="B59" s="266" t="s">
        <v>1494</v>
      </c>
      <c r="C59" s="267" t="s">
        <v>3794</v>
      </c>
      <c r="D59" s="267" t="s">
        <v>3795</v>
      </c>
      <c r="E59" s="267" t="s">
        <v>583</v>
      </c>
      <c r="F59" s="380">
        <v>290170</v>
      </c>
      <c r="G59" s="266">
        <v>131.07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44173</v>
      </c>
      <c r="B60" s="266" t="s">
        <v>1494</v>
      </c>
      <c r="C60" s="267" t="s">
        <v>3794</v>
      </c>
      <c r="D60" s="267" t="s">
        <v>3723</v>
      </c>
      <c r="E60" s="267" t="s">
        <v>583</v>
      </c>
      <c r="F60" s="380">
        <v>226689</v>
      </c>
      <c r="G60" s="266">
        <v>132.36000000000001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44173</v>
      </c>
      <c r="B61" s="266" t="s">
        <v>1494</v>
      </c>
      <c r="C61" s="267" t="s">
        <v>3794</v>
      </c>
      <c r="D61" s="267" t="s">
        <v>3665</v>
      </c>
      <c r="E61" s="267" t="s">
        <v>583</v>
      </c>
      <c r="F61" s="380">
        <v>359065</v>
      </c>
      <c r="G61" s="266">
        <v>131.72999999999999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44173</v>
      </c>
      <c r="B62" s="266" t="s">
        <v>3526</v>
      </c>
      <c r="C62" s="267" t="s">
        <v>3796</v>
      </c>
      <c r="D62" s="267" t="s">
        <v>3797</v>
      </c>
      <c r="E62" s="267" t="s">
        <v>583</v>
      </c>
      <c r="F62" s="380">
        <v>70000</v>
      </c>
      <c r="G62" s="266">
        <v>30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44173</v>
      </c>
      <c r="B63" s="266" t="s">
        <v>3755</v>
      </c>
      <c r="C63" s="267" t="s">
        <v>3798</v>
      </c>
      <c r="D63" s="267" t="s">
        <v>3725</v>
      </c>
      <c r="E63" s="267" t="s">
        <v>583</v>
      </c>
      <c r="F63" s="380">
        <v>110560</v>
      </c>
      <c r="G63" s="266">
        <v>157.71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44173</v>
      </c>
      <c r="B64" s="266" t="s">
        <v>3755</v>
      </c>
      <c r="C64" s="267" t="s">
        <v>3798</v>
      </c>
      <c r="D64" s="267" t="s">
        <v>3799</v>
      </c>
      <c r="E64" s="267" t="s">
        <v>583</v>
      </c>
      <c r="F64" s="380">
        <v>50000</v>
      </c>
      <c r="G64" s="266">
        <v>160.5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44173</v>
      </c>
      <c r="B65" s="266" t="s">
        <v>1913</v>
      </c>
      <c r="C65" s="267" t="s">
        <v>3800</v>
      </c>
      <c r="D65" s="267" t="s">
        <v>3801</v>
      </c>
      <c r="E65" s="267" t="s">
        <v>583</v>
      </c>
      <c r="F65" s="380">
        <v>158392</v>
      </c>
      <c r="G65" s="266">
        <v>978.01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44173</v>
      </c>
      <c r="B66" s="266" t="s">
        <v>1915</v>
      </c>
      <c r="C66" s="267" t="s">
        <v>3802</v>
      </c>
      <c r="D66" s="267" t="s">
        <v>3803</v>
      </c>
      <c r="E66" s="267" t="s">
        <v>583</v>
      </c>
      <c r="F66" s="380">
        <v>151704</v>
      </c>
      <c r="G66" s="266">
        <v>33.08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44173</v>
      </c>
      <c r="B67" s="266" t="s">
        <v>506</v>
      </c>
      <c r="C67" s="267" t="s">
        <v>3804</v>
      </c>
      <c r="D67" s="267" t="s">
        <v>3697</v>
      </c>
      <c r="E67" s="267" t="s">
        <v>583</v>
      </c>
      <c r="F67" s="380">
        <v>1764298</v>
      </c>
      <c r="G67" s="266">
        <v>27.48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44173</v>
      </c>
      <c r="B68" s="266" t="s">
        <v>506</v>
      </c>
      <c r="C68" s="267" t="s">
        <v>3804</v>
      </c>
      <c r="D68" s="267" t="s">
        <v>3805</v>
      </c>
      <c r="E68" s="267" t="s">
        <v>583</v>
      </c>
      <c r="F68" s="380">
        <v>1000000</v>
      </c>
      <c r="G68" s="266">
        <v>26.5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44173</v>
      </c>
      <c r="B69" s="266" t="s">
        <v>3353</v>
      </c>
      <c r="C69" s="267" t="s">
        <v>3806</v>
      </c>
      <c r="D69" s="267" t="s">
        <v>3697</v>
      </c>
      <c r="E69" s="267" t="s">
        <v>583</v>
      </c>
      <c r="F69" s="380">
        <v>307144</v>
      </c>
      <c r="G69" s="266">
        <v>23.25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44173</v>
      </c>
      <c r="B70" s="266" t="s">
        <v>2492</v>
      </c>
      <c r="C70" s="267" t="s">
        <v>3807</v>
      </c>
      <c r="D70" s="267" t="s">
        <v>3727</v>
      </c>
      <c r="E70" s="267" t="s">
        <v>583</v>
      </c>
      <c r="F70" s="380">
        <v>87071</v>
      </c>
      <c r="G70" s="266">
        <v>651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44173</v>
      </c>
      <c r="B71" s="266" t="s">
        <v>2492</v>
      </c>
      <c r="C71" s="267" t="s">
        <v>3807</v>
      </c>
      <c r="D71" s="267" t="s">
        <v>3726</v>
      </c>
      <c r="E71" s="267" t="s">
        <v>583</v>
      </c>
      <c r="F71" s="380">
        <v>428787</v>
      </c>
      <c r="G71" s="266">
        <v>700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44173</v>
      </c>
      <c r="B72" s="266" t="s">
        <v>2494</v>
      </c>
      <c r="C72" s="267" t="s">
        <v>3722</v>
      </c>
      <c r="D72" s="267" t="s">
        <v>3808</v>
      </c>
      <c r="E72" s="267" t="s">
        <v>583</v>
      </c>
      <c r="F72" s="380">
        <v>1390480</v>
      </c>
      <c r="G72" s="266">
        <v>94.7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44173</v>
      </c>
      <c r="B73" s="266" t="s">
        <v>2494</v>
      </c>
      <c r="C73" s="267" t="s">
        <v>3722</v>
      </c>
      <c r="D73" s="267" t="s">
        <v>3809</v>
      </c>
      <c r="E73" s="267" t="s">
        <v>583</v>
      </c>
      <c r="F73" s="380">
        <v>581140</v>
      </c>
      <c r="G73" s="266">
        <v>95.35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44173</v>
      </c>
      <c r="B74" s="266" t="s">
        <v>2494</v>
      </c>
      <c r="C74" s="267" t="s">
        <v>3722</v>
      </c>
      <c r="D74" s="267" t="s">
        <v>3810</v>
      </c>
      <c r="E74" s="267" t="s">
        <v>583</v>
      </c>
      <c r="F74" s="380">
        <v>1468100</v>
      </c>
      <c r="G74" s="266">
        <v>94.7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44173</v>
      </c>
      <c r="B75" s="266" t="s">
        <v>2734</v>
      </c>
      <c r="C75" s="267" t="s">
        <v>3724</v>
      </c>
      <c r="D75" s="267" t="s">
        <v>3725</v>
      </c>
      <c r="E75" s="267" t="s">
        <v>583</v>
      </c>
      <c r="F75" s="380">
        <v>1483410</v>
      </c>
      <c r="G75" s="266">
        <v>3.41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44173</v>
      </c>
      <c r="B76" s="266" t="s">
        <v>918</v>
      </c>
      <c r="C76" s="267" t="s">
        <v>3788</v>
      </c>
      <c r="D76" s="267" t="s">
        <v>3789</v>
      </c>
      <c r="E76" s="267" t="s">
        <v>584</v>
      </c>
      <c r="F76" s="380">
        <v>84846</v>
      </c>
      <c r="G76" s="266">
        <v>101.95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44173</v>
      </c>
      <c r="B77" s="266" t="s">
        <v>918</v>
      </c>
      <c r="C77" s="267" t="s">
        <v>3788</v>
      </c>
      <c r="D77" s="267" t="s">
        <v>3790</v>
      </c>
      <c r="E77" s="267" t="s">
        <v>584</v>
      </c>
      <c r="F77" s="380">
        <v>119289</v>
      </c>
      <c r="G77" s="266">
        <v>105.48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44173</v>
      </c>
      <c r="B78" s="266" t="s">
        <v>960</v>
      </c>
      <c r="C78" s="267" t="s">
        <v>3791</v>
      </c>
      <c r="D78" s="267" t="s">
        <v>3792</v>
      </c>
      <c r="E78" s="267" t="s">
        <v>584</v>
      </c>
      <c r="F78" s="380">
        <v>117793</v>
      </c>
      <c r="G78" s="266">
        <v>56.26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44173</v>
      </c>
      <c r="B79" s="266" t="s">
        <v>3227</v>
      </c>
      <c r="C79" s="267" t="s">
        <v>3793</v>
      </c>
      <c r="D79" s="267" t="s">
        <v>3679</v>
      </c>
      <c r="E79" s="267" t="s">
        <v>584</v>
      </c>
      <c r="F79" s="380">
        <v>57924</v>
      </c>
      <c r="G79" s="266">
        <v>72.34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44173</v>
      </c>
      <c r="B80" s="266" t="s">
        <v>1082</v>
      </c>
      <c r="C80" s="267" t="s">
        <v>3811</v>
      </c>
      <c r="D80" s="267" t="s">
        <v>3812</v>
      </c>
      <c r="E80" s="267" t="s">
        <v>584</v>
      </c>
      <c r="F80" s="380">
        <v>755344</v>
      </c>
      <c r="G80" s="266">
        <v>33.22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44173</v>
      </c>
      <c r="B81" s="266" t="s">
        <v>1494</v>
      </c>
      <c r="C81" s="267" t="s">
        <v>3794</v>
      </c>
      <c r="D81" s="267" t="s">
        <v>3723</v>
      </c>
      <c r="E81" s="267" t="s">
        <v>584</v>
      </c>
      <c r="F81" s="380">
        <v>226979</v>
      </c>
      <c r="G81" s="266">
        <v>132.55000000000001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44173</v>
      </c>
      <c r="B82" s="266" t="s">
        <v>1494</v>
      </c>
      <c r="C82" s="267" t="s">
        <v>3794</v>
      </c>
      <c r="D82" s="267" t="s">
        <v>3795</v>
      </c>
      <c r="E82" s="267" t="s">
        <v>584</v>
      </c>
      <c r="F82" s="380">
        <v>280951</v>
      </c>
      <c r="G82" s="266">
        <v>131.46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44173</v>
      </c>
      <c r="B83" s="266" t="s">
        <v>1494</v>
      </c>
      <c r="C83" s="267" t="s">
        <v>3794</v>
      </c>
      <c r="D83" s="267" t="s">
        <v>3665</v>
      </c>
      <c r="E83" s="267" t="s">
        <v>584</v>
      </c>
      <c r="F83" s="380">
        <v>359065</v>
      </c>
      <c r="G83" s="266">
        <v>131.91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44173</v>
      </c>
      <c r="B84" s="266" t="s">
        <v>3526</v>
      </c>
      <c r="C84" s="267" t="s">
        <v>3796</v>
      </c>
      <c r="D84" s="267" t="s">
        <v>3813</v>
      </c>
      <c r="E84" s="267" t="s">
        <v>584</v>
      </c>
      <c r="F84" s="380">
        <v>105000</v>
      </c>
      <c r="G84" s="266">
        <v>30.05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44173</v>
      </c>
      <c r="B85" s="266" t="s">
        <v>3755</v>
      </c>
      <c r="C85" s="267" t="s">
        <v>3798</v>
      </c>
      <c r="D85" s="267" t="s">
        <v>3725</v>
      </c>
      <c r="E85" s="267" t="s">
        <v>584</v>
      </c>
      <c r="F85" s="380">
        <v>108895</v>
      </c>
      <c r="G85" s="266">
        <v>158.69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44173</v>
      </c>
      <c r="B86" s="266" t="s">
        <v>3755</v>
      </c>
      <c r="C86" s="267" t="s">
        <v>3798</v>
      </c>
      <c r="D86" s="267" t="s">
        <v>3799</v>
      </c>
      <c r="E86" s="267" t="s">
        <v>584</v>
      </c>
      <c r="F86" s="380">
        <v>133000</v>
      </c>
      <c r="G86" s="266">
        <v>157.02000000000001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44173</v>
      </c>
      <c r="B87" s="266" t="s">
        <v>3680</v>
      </c>
      <c r="C87" s="267" t="s">
        <v>3681</v>
      </c>
      <c r="D87" s="267" t="s">
        <v>3682</v>
      </c>
      <c r="E87" s="267" t="s">
        <v>584</v>
      </c>
      <c r="F87" s="380">
        <v>167898</v>
      </c>
      <c r="G87" s="266">
        <v>16.36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44173</v>
      </c>
      <c r="B88" s="266" t="s">
        <v>506</v>
      </c>
      <c r="C88" s="267" t="s">
        <v>3804</v>
      </c>
      <c r="D88" s="267" t="s">
        <v>3697</v>
      </c>
      <c r="E88" s="267" t="s">
        <v>584</v>
      </c>
      <c r="F88" s="380">
        <v>2085229</v>
      </c>
      <c r="G88" s="266">
        <v>27.39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44173</v>
      </c>
      <c r="B89" s="266" t="s">
        <v>506</v>
      </c>
      <c r="C89" s="267" t="s">
        <v>3804</v>
      </c>
      <c r="D89" s="267" t="s">
        <v>3805</v>
      </c>
      <c r="E89" s="267" t="s">
        <v>584</v>
      </c>
      <c r="F89" s="380">
        <v>2000000</v>
      </c>
      <c r="G89" s="266">
        <v>26.67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44173</v>
      </c>
      <c r="B90" s="266" t="s">
        <v>3353</v>
      </c>
      <c r="C90" s="267" t="s">
        <v>3806</v>
      </c>
      <c r="D90" s="267" t="s">
        <v>3697</v>
      </c>
      <c r="E90" s="267" t="s">
        <v>584</v>
      </c>
      <c r="F90" s="380">
        <v>157144</v>
      </c>
      <c r="G90" s="266">
        <v>25.63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44173</v>
      </c>
      <c r="B91" s="266" t="s">
        <v>2492</v>
      </c>
      <c r="C91" s="267" t="s">
        <v>3807</v>
      </c>
      <c r="D91" s="267" t="s">
        <v>3808</v>
      </c>
      <c r="E91" s="267" t="s">
        <v>584</v>
      </c>
      <c r="F91" s="380">
        <v>208572</v>
      </c>
      <c r="G91" s="266">
        <v>700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44173</v>
      </c>
      <c r="B92" s="266" t="s">
        <v>2492</v>
      </c>
      <c r="C92" s="267" t="s">
        <v>3807</v>
      </c>
      <c r="D92" s="267" t="s">
        <v>3809</v>
      </c>
      <c r="E92" s="267" t="s">
        <v>584</v>
      </c>
      <c r="F92" s="380">
        <v>87071</v>
      </c>
      <c r="G92" s="266">
        <v>651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44173</v>
      </c>
      <c r="B93" s="266" t="s">
        <v>2492</v>
      </c>
      <c r="C93" s="267" t="s">
        <v>3807</v>
      </c>
      <c r="D93" s="267" t="s">
        <v>3810</v>
      </c>
      <c r="E93" s="267" t="s">
        <v>584</v>
      </c>
      <c r="F93" s="380">
        <v>220215</v>
      </c>
      <c r="G93" s="266">
        <v>700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44173</v>
      </c>
      <c r="B94" s="266" t="s">
        <v>2494</v>
      </c>
      <c r="C94" s="267" t="s">
        <v>3722</v>
      </c>
      <c r="D94" s="267" t="s">
        <v>3726</v>
      </c>
      <c r="E94" s="267" t="s">
        <v>584</v>
      </c>
      <c r="F94" s="380">
        <v>2858580</v>
      </c>
      <c r="G94" s="266">
        <v>94.7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44173</v>
      </c>
      <c r="B95" s="266" t="s">
        <v>2494</v>
      </c>
      <c r="C95" s="267" t="s">
        <v>3722</v>
      </c>
      <c r="D95" s="267" t="s">
        <v>3727</v>
      </c>
      <c r="E95" s="267" t="s">
        <v>584</v>
      </c>
      <c r="F95" s="380">
        <v>581140</v>
      </c>
      <c r="G95" s="266">
        <v>95.35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44173</v>
      </c>
      <c r="B96" s="266" t="s">
        <v>2734</v>
      </c>
      <c r="C96" s="267" t="s">
        <v>3724</v>
      </c>
      <c r="D96" s="267" t="s">
        <v>3725</v>
      </c>
      <c r="E96" s="267" t="s">
        <v>584</v>
      </c>
      <c r="F96" s="380">
        <v>1554272</v>
      </c>
      <c r="G96" s="266">
        <v>3.46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4"/>
  <sheetViews>
    <sheetView zoomScale="70" zoomScaleNormal="70" workbookViewId="0">
      <selection activeCell="U78" sqref="U7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44174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9">
        <v>1</v>
      </c>
      <c r="B10" s="510">
        <v>44110</v>
      </c>
      <c r="C10" s="511"/>
      <c r="D10" s="512" t="s">
        <v>142</v>
      </c>
      <c r="E10" s="513" t="s">
        <v>600</v>
      </c>
      <c r="F10" s="495">
        <v>6890</v>
      </c>
      <c r="G10" s="513">
        <v>6600</v>
      </c>
      <c r="H10" s="513">
        <v>7320</v>
      </c>
      <c r="I10" s="514">
        <v>7450</v>
      </c>
      <c r="J10" s="476" t="s">
        <v>3667</v>
      </c>
      <c r="K10" s="476">
        <f t="shared" ref="K10" si="0">H10-F10</f>
        <v>430</v>
      </c>
      <c r="L10" s="477">
        <f t="shared" ref="L10" si="1">(F10*-0.8)/100</f>
        <v>-55.12</v>
      </c>
      <c r="M10" s="478">
        <f t="shared" ref="M10" si="2">(K10+L10)/F10</f>
        <v>5.4409288824383166E-2</v>
      </c>
      <c r="N10" s="497" t="s">
        <v>599</v>
      </c>
      <c r="O10" s="479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37">
        <v>2</v>
      </c>
      <c r="B11" s="538">
        <v>44153</v>
      </c>
      <c r="C11" s="539"/>
      <c r="D11" s="540" t="s">
        <v>116</v>
      </c>
      <c r="E11" s="541" t="s">
        <v>600</v>
      </c>
      <c r="F11" s="541">
        <v>2137.5</v>
      </c>
      <c r="G11" s="542">
        <v>2000</v>
      </c>
      <c r="H11" s="541">
        <v>2227.5</v>
      </c>
      <c r="I11" s="543" t="s">
        <v>3642</v>
      </c>
      <c r="J11" s="544" t="s">
        <v>3700</v>
      </c>
      <c r="K11" s="544">
        <f t="shared" ref="K11" si="3">H11-F11</f>
        <v>90</v>
      </c>
      <c r="L11" s="545">
        <f t="shared" ref="L11" si="4">(F11*-0.8)/100</f>
        <v>-17.100000000000001</v>
      </c>
      <c r="M11" s="546">
        <f t="shared" ref="M11" si="5">(K11+L11)/F11</f>
        <v>3.4105263157894743E-2</v>
      </c>
      <c r="N11" s="547" t="s">
        <v>599</v>
      </c>
      <c r="O11" s="548">
        <v>44172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397">
        <v>44154</v>
      </c>
      <c r="C12" s="398"/>
      <c r="D12" s="411" t="s">
        <v>472</v>
      </c>
      <c r="E12" s="402" t="s">
        <v>600</v>
      </c>
      <c r="F12" s="402" t="s">
        <v>3643</v>
      </c>
      <c r="G12" s="409">
        <v>1515</v>
      </c>
      <c r="H12" s="402"/>
      <c r="I12" s="399" t="s">
        <v>3644</v>
      </c>
      <c r="J12" s="404" t="s">
        <v>601</v>
      </c>
      <c r="K12" s="404"/>
      <c r="L12" s="416"/>
      <c r="M12" s="375"/>
      <c r="N12" s="385"/>
      <c r="O12" s="381"/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9">
        <v>4</v>
      </c>
      <c r="B13" s="510">
        <v>44154</v>
      </c>
      <c r="C13" s="511"/>
      <c r="D13" s="512" t="s">
        <v>252</v>
      </c>
      <c r="E13" s="513" t="s">
        <v>600</v>
      </c>
      <c r="F13" s="495">
        <v>2450</v>
      </c>
      <c r="G13" s="513">
        <v>2300</v>
      </c>
      <c r="H13" s="513">
        <v>2605</v>
      </c>
      <c r="I13" s="514">
        <v>2750</v>
      </c>
      <c r="J13" s="532" t="s">
        <v>3698</v>
      </c>
      <c r="K13" s="529">
        <f t="shared" ref="K13:K14" si="6">H13-F13</f>
        <v>155</v>
      </c>
      <c r="L13" s="477">
        <f t="shared" ref="L13:L14" si="7">(F13*-0.8)/100</f>
        <v>-19.600000000000001</v>
      </c>
      <c r="M13" s="478">
        <f t="shared" ref="M13:M14" si="8">(K13+L13)/F13</f>
        <v>5.5265306122448982E-2</v>
      </c>
      <c r="N13" s="497" t="s">
        <v>599</v>
      </c>
      <c r="O13" s="479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9">
        <v>5</v>
      </c>
      <c r="B14" s="510">
        <v>44167</v>
      </c>
      <c r="C14" s="511"/>
      <c r="D14" s="512" t="s">
        <v>98</v>
      </c>
      <c r="E14" s="513" t="s">
        <v>600</v>
      </c>
      <c r="F14" s="495">
        <v>181</v>
      </c>
      <c r="G14" s="513">
        <v>167</v>
      </c>
      <c r="H14" s="513">
        <v>194</v>
      </c>
      <c r="I14" s="514" t="s">
        <v>3657</v>
      </c>
      <c r="J14" s="553" t="s">
        <v>3728</v>
      </c>
      <c r="K14" s="553">
        <f t="shared" si="6"/>
        <v>13</v>
      </c>
      <c r="L14" s="477">
        <f t="shared" si="7"/>
        <v>-1.4480000000000002</v>
      </c>
      <c r="M14" s="478">
        <f t="shared" si="8"/>
        <v>6.3823204419889507E-2</v>
      </c>
      <c r="N14" s="497" t="s">
        <v>599</v>
      </c>
      <c r="O14" s="479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382"/>
      <c r="B15" s="397"/>
      <c r="C15" s="398"/>
      <c r="D15" s="411"/>
      <c r="E15" s="402"/>
      <c r="F15" s="402"/>
      <c r="G15" s="409"/>
      <c r="H15" s="402"/>
      <c r="I15" s="399"/>
      <c r="J15" s="404"/>
      <c r="K15" s="404"/>
      <c r="L15" s="416"/>
      <c r="M15" s="375"/>
      <c r="N15" s="385"/>
      <c r="O15" s="381"/>
      <c r="P15" s="405"/>
      <c r="Q15" s="64"/>
      <c r="R15" s="340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382"/>
      <c r="B16" s="397"/>
      <c r="C16" s="398"/>
      <c r="D16" s="411"/>
      <c r="E16" s="402"/>
      <c r="F16" s="402"/>
      <c r="G16" s="409"/>
      <c r="H16" s="402"/>
      <c r="I16" s="399"/>
      <c r="J16" s="404"/>
      <c r="K16" s="404"/>
      <c r="L16" s="416"/>
      <c r="M16" s="375"/>
      <c r="N16" s="385"/>
      <c r="O16" s="381"/>
      <c r="P16" s="405"/>
      <c r="Q16" s="64"/>
      <c r="R16" s="340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61"/>
      <c r="B17" s="462"/>
      <c r="C17" s="463"/>
      <c r="D17" s="464"/>
      <c r="E17" s="465"/>
      <c r="F17" s="465"/>
      <c r="G17" s="428"/>
      <c r="H17" s="465"/>
      <c r="I17" s="466"/>
      <c r="J17" s="429"/>
      <c r="K17" s="429"/>
      <c r="L17" s="467"/>
      <c r="M17" s="79"/>
      <c r="N17" s="468"/>
      <c r="O17" s="469"/>
      <c r="P17" s="405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61"/>
      <c r="B18" s="462"/>
      <c r="C18" s="463"/>
      <c r="D18" s="464"/>
      <c r="E18" s="465"/>
      <c r="F18" s="465"/>
      <c r="G18" s="428"/>
      <c r="H18" s="465"/>
      <c r="I18" s="466"/>
      <c r="J18" s="429"/>
      <c r="K18" s="429"/>
      <c r="L18" s="467"/>
      <c r="M18" s="79"/>
      <c r="N18" s="468"/>
      <c r="O18" s="469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603</v>
      </c>
      <c r="B19" s="24"/>
      <c r="C19" s="25"/>
      <c r="D19" s="26"/>
      <c r="E19" s="27"/>
      <c r="F19" s="28"/>
      <c r="G19" s="28"/>
      <c r="H19" s="28"/>
      <c r="I19" s="28"/>
      <c r="J19" s="65"/>
      <c r="K19" s="28"/>
      <c r="L19" s="417"/>
      <c r="M19" s="38"/>
      <c r="N19" s="65"/>
      <c r="O19" s="66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604</v>
      </c>
      <c r="B20" s="23"/>
      <c r="C20" s="23"/>
      <c r="D20" s="23"/>
      <c r="F20" s="30" t="s">
        <v>605</v>
      </c>
      <c r="G20" s="17"/>
      <c r="H20" s="31"/>
      <c r="I20" s="36"/>
      <c r="J20" s="67"/>
      <c r="K20" s="68"/>
      <c r="L20" s="418"/>
      <c r="M20" s="69"/>
      <c r="N20" s="16"/>
      <c r="O20" s="70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606</v>
      </c>
      <c r="B21" s="23"/>
      <c r="C21" s="23"/>
      <c r="D21" s="23"/>
      <c r="E21" s="32"/>
      <c r="F21" s="30" t="s">
        <v>607</v>
      </c>
      <c r="G21" s="17"/>
      <c r="H21" s="31"/>
      <c r="I21" s="36"/>
      <c r="J21" s="67"/>
      <c r="K21" s="68"/>
      <c r="L21" s="418"/>
      <c r="M21" s="69"/>
      <c r="N21" s="16"/>
      <c r="O21" s="70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1"/>
      <c r="K22" s="68"/>
      <c r="L22" s="418"/>
      <c r="M22" s="17"/>
      <c r="N22" s="72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608</v>
      </c>
      <c r="C23" s="33"/>
      <c r="D23" s="33"/>
      <c r="E23" s="33"/>
      <c r="F23" s="34"/>
      <c r="G23" s="32"/>
      <c r="H23" s="32"/>
      <c r="I23" s="73"/>
      <c r="J23" s="74"/>
      <c r="K23" s="75"/>
      <c r="L23" s="419"/>
      <c r="M23" s="12"/>
      <c r="N23" s="11"/>
      <c r="O23" s="53"/>
      <c r="P23" s="7"/>
      <c r="R23" s="82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575</v>
      </c>
      <c r="C24" s="21"/>
      <c r="D24" s="22" t="s">
        <v>588</v>
      </c>
      <c r="E24" s="21" t="s">
        <v>589</v>
      </c>
      <c r="F24" s="21" t="s">
        <v>590</v>
      </c>
      <c r="G24" s="21" t="s">
        <v>609</v>
      </c>
      <c r="H24" s="21" t="s">
        <v>592</v>
      </c>
      <c r="I24" s="21" t="s">
        <v>593</v>
      </c>
      <c r="J24" s="21" t="s">
        <v>594</v>
      </c>
      <c r="K24" s="62" t="s">
        <v>610</v>
      </c>
      <c r="L24" s="420" t="s">
        <v>3630</v>
      </c>
      <c r="M24" s="63" t="s">
        <v>3629</v>
      </c>
      <c r="N24" s="21" t="s">
        <v>597</v>
      </c>
      <c r="O24" s="78" t="s">
        <v>598</v>
      </c>
      <c r="P24" s="7"/>
      <c r="Q24" s="40"/>
      <c r="R24" s="38"/>
      <c r="S24" s="38"/>
      <c r="T24" s="38"/>
    </row>
    <row r="25" spans="1:38" s="393" customFormat="1" ht="15" customHeight="1">
      <c r="A25" s="480">
        <v>1</v>
      </c>
      <c r="B25" s="481">
        <v>44153</v>
      </c>
      <c r="C25" s="482"/>
      <c r="D25" s="483" t="s">
        <v>3641</v>
      </c>
      <c r="E25" s="484" t="s">
        <v>600</v>
      </c>
      <c r="F25" s="484">
        <v>376</v>
      </c>
      <c r="G25" s="485">
        <v>367</v>
      </c>
      <c r="H25" s="485">
        <v>376.5</v>
      </c>
      <c r="I25" s="484">
        <v>396</v>
      </c>
      <c r="J25" s="486" t="s">
        <v>3656</v>
      </c>
      <c r="K25" s="486">
        <f t="shared" ref="K25" si="9">H25-F25</f>
        <v>0.5</v>
      </c>
      <c r="L25" s="487">
        <f t="shared" ref="L25:L26" si="10">(F25*-0.7)/100</f>
        <v>-2.6319999999999997</v>
      </c>
      <c r="M25" s="488">
        <f t="shared" ref="M25:M26" si="11">(K25+L25)/F25</f>
        <v>-5.6702127659574459E-3</v>
      </c>
      <c r="N25" s="489" t="s">
        <v>708</v>
      </c>
      <c r="O25" s="490">
        <v>44167</v>
      </c>
      <c r="P25" s="7"/>
      <c r="Q25" s="7"/>
      <c r="R25" s="343" t="s">
        <v>602</v>
      </c>
      <c r="S25" s="40"/>
      <c r="T25" s="40"/>
      <c r="U25" s="40"/>
      <c r="V25" s="40"/>
      <c r="W25" s="40"/>
      <c r="X25" s="40"/>
      <c r="Y25" s="40"/>
      <c r="Z25" s="40"/>
      <c r="AA25" s="40"/>
    </row>
    <row r="26" spans="1:38" s="393" customFormat="1" ht="15" customHeight="1">
      <c r="A26" s="491">
        <v>2</v>
      </c>
      <c r="B26" s="492">
        <v>44161</v>
      </c>
      <c r="C26" s="493"/>
      <c r="D26" s="494" t="s">
        <v>133</v>
      </c>
      <c r="E26" s="495" t="s">
        <v>3627</v>
      </c>
      <c r="F26" s="495">
        <v>1877</v>
      </c>
      <c r="G26" s="496">
        <v>1925</v>
      </c>
      <c r="H26" s="496">
        <v>1837</v>
      </c>
      <c r="I26" s="495">
        <v>1800</v>
      </c>
      <c r="J26" s="476" t="s">
        <v>636</v>
      </c>
      <c r="K26" s="476">
        <f>F26-H26</f>
        <v>40</v>
      </c>
      <c r="L26" s="477">
        <f t="shared" si="10"/>
        <v>-13.138999999999999</v>
      </c>
      <c r="M26" s="478">
        <f t="shared" si="11"/>
        <v>1.4310602024507194E-2</v>
      </c>
      <c r="N26" s="497" t="s">
        <v>599</v>
      </c>
      <c r="O26" s="479">
        <v>44167</v>
      </c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393" customFormat="1" ht="15" customHeight="1">
      <c r="A27" s="422">
        <v>3</v>
      </c>
      <c r="B27" s="446">
        <v>44166</v>
      </c>
      <c r="C27" s="449"/>
      <c r="D27" s="414" t="s">
        <v>253</v>
      </c>
      <c r="E27" s="415" t="s">
        <v>600</v>
      </c>
      <c r="F27" s="415" t="s">
        <v>3651</v>
      </c>
      <c r="G27" s="450">
        <v>619</v>
      </c>
      <c r="H27" s="450"/>
      <c r="I27" s="415">
        <v>680</v>
      </c>
      <c r="J27" s="442" t="s">
        <v>601</v>
      </c>
      <c r="K27" s="442"/>
      <c r="L27" s="443"/>
      <c r="M27" s="430"/>
      <c r="N27" s="403"/>
      <c r="O27" s="437"/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91">
        <v>4</v>
      </c>
      <c r="B28" s="492">
        <v>44166</v>
      </c>
      <c r="C28" s="493"/>
      <c r="D28" s="494" t="s">
        <v>957</v>
      </c>
      <c r="E28" s="495" t="s">
        <v>600</v>
      </c>
      <c r="F28" s="495">
        <v>115.5</v>
      </c>
      <c r="G28" s="496">
        <v>112</v>
      </c>
      <c r="H28" s="496">
        <v>118.5</v>
      </c>
      <c r="I28" s="495">
        <v>122</v>
      </c>
      <c r="J28" s="516" t="s">
        <v>3683</v>
      </c>
      <c r="K28" s="476">
        <f t="shared" ref="K28:K29" si="12">H28-F28</f>
        <v>3</v>
      </c>
      <c r="L28" s="477">
        <f t="shared" ref="L28:L29" si="13">(F28*-0.7)/100</f>
        <v>-0.8085</v>
      </c>
      <c r="M28" s="478">
        <f t="shared" ref="M28:M29" si="14">(K28+L28)/F28</f>
        <v>1.8974025974025973E-2</v>
      </c>
      <c r="N28" s="497" t="s">
        <v>599</v>
      </c>
      <c r="O28" s="479">
        <v>44168</v>
      </c>
      <c r="P28" s="7"/>
      <c r="Q28" s="7"/>
      <c r="R28" s="343" t="s">
        <v>3186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91">
        <v>5</v>
      </c>
      <c r="B29" s="492">
        <v>44167</v>
      </c>
      <c r="C29" s="493"/>
      <c r="D29" s="494" t="s">
        <v>55</v>
      </c>
      <c r="E29" s="495" t="s">
        <v>600</v>
      </c>
      <c r="F29" s="495">
        <v>608.5</v>
      </c>
      <c r="G29" s="496">
        <v>590</v>
      </c>
      <c r="H29" s="496">
        <v>624</v>
      </c>
      <c r="I29" s="495">
        <v>640</v>
      </c>
      <c r="J29" s="553" t="s">
        <v>3701</v>
      </c>
      <c r="K29" s="553">
        <f t="shared" si="12"/>
        <v>15.5</v>
      </c>
      <c r="L29" s="477">
        <f t="shared" si="13"/>
        <v>-4.2595000000000001</v>
      </c>
      <c r="M29" s="478">
        <f t="shared" si="14"/>
        <v>1.8472473294987676E-2</v>
      </c>
      <c r="N29" s="497" t="s">
        <v>599</v>
      </c>
      <c r="O29" s="479">
        <v>44173</v>
      </c>
      <c r="P29" s="7"/>
      <c r="Q29" s="7"/>
      <c r="R29" s="343" t="s">
        <v>3186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91">
        <v>6</v>
      </c>
      <c r="B30" s="492">
        <v>44167</v>
      </c>
      <c r="C30" s="493"/>
      <c r="D30" s="494" t="s">
        <v>197</v>
      </c>
      <c r="E30" s="495" t="s">
        <v>600</v>
      </c>
      <c r="F30" s="495">
        <v>440</v>
      </c>
      <c r="G30" s="496">
        <v>428</v>
      </c>
      <c r="H30" s="496">
        <v>450.5</v>
      </c>
      <c r="I30" s="495" t="s">
        <v>3658</v>
      </c>
      <c r="J30" s="476" t="s">
        <v>3666</v>
      </c>
      <c r="K30" s="476">
        <f t="shared" ref="K30" si="15">H30-F30</f>
        <v>10.5</v>
      </c>
      <c r="L30" s="477">
        <f t="shared" ref="L30" si="16">(F30*-0.7)/100</f>
        <v>-3.08</v>
      </c>
      <c r="M30" s="478">
        <f t="shared" ref="M30" si="17">(K30+L30)/F30</f>
        <v>1.6863636363636362E-2</v>
      </c>
      <c r="N30" s="497" t="s">
        <v>599</v>
      </c>
      <c r="O30" s="479">
        <v>44168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91">
        <v>7</v>
      </c>
      <c r="B31" s="492">
        <v>44167</v>
      </c>
      <c r="C31" s="493"/>
      <c r="D31" s="494" t="s">
        <v>75</v>
      </c>
      <c r="E31" s="495" t="s">
        <v>600</v>
      </c>
      <c r="F31" s="495">
        <v>3585</v>
      </c>
      <c r="G31" s="496">
        <v>3480</v>
      </c>
      <c r="H31" s="496">
        <v>3670</v>
      </c>
      <c r="I31" s="495">
        <v>3800</v>
      </c>
      <c r="J31" s="534" t="s">
        <v>3699</v>
      </c>
      <c r="K31" s="534">
        <f t="shared" ref="K31" si="18">H31-F31</f>
        <v>85</v>
      </c>
      <c r="L31" s="477">
        <f t="shared" ref="L31" si="19">(F31*-0.7)/100</f>
        <v>-25.094999999999999</v>
      </c>
      <c r="M31" s="478">
        <f t="shared" ref="M31" si="20">(K31+L31)/F31</f>
        <v>1.6709902370990237E-2</v>
      </c>
      <c r="N31" s="497" t="s">
        <v>599</v>
      </c>
      <c r="O31" s="479">
        <v>44172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22">
        <v>8</v>
      </c>
      <c r="B32" s="446">
        <v>44168</v>
      </c>
      <c r="C32" s="449"/>
      <c r="D32" s="414" t="s">
        <v>315</v>
      </c>
      <c r="E32" s="415" t="s">
        <v>600</v>
      </c>
      <c r="F32" s="415" t="s">
        <v>3673</v>
      </c>
      <c r="G32" s="450">
        <v>193</v>
      </c>
      <c r="H32" s="450"/>
      <c r="I32" s="415">
        <v>210</v>
      </c>
      <c r="J32" s="442" t="s">
        <v>601</v>
      </c>
      <c r="K32" s="442"/>
      <c r="L32" s="443"/>
      <c r="M32" s="430"/>
      <c r="N32" s="403"/>
      <c r="O32" s="437"/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393" customFormat="1" ht="15" customHeight="1">
      <c r="A33" s="491">
        <v>9</v>
      </c>
      <c r="B33" s="492">
        <v>44168</v>
      </c>
      <c r="C33" s="493"/>
      <c r="D33" s="494" t="s">
        <v>409</v>
      </c>
      <c r="E33" s="495" t="s">
        <v>600</v>
      </c>
      <c r="F33" s="495">
        <v>87.25</v>
      </c>
      <c r="G33" s="496">
        <v>84.5</v>
      </c>
      <c r="H33" s="496">
        <v>89.25</v>
      </c>
      <c r="I33" s="495" t="s">
        <v>3674</v>
      </c>
      <c r="J33" s="476" t="s">
        <v>3675</v>
      </c>
      <c r="K33" s="476">
        <f t="shared" ref="K33:K35" si="21">H33-F33</f>
        <v>2</v>
      </c>
      <c r="L33" s="477">
        <f>(F33*-0.07)/100</f>
        <v>-6.1075000000000011E-2</v>
      </c>
      <c r="M33" s="478">
        <f t="shared" ref="M33:M35" si="22">(K33+L33)/F33</f>
        <v>2.2222636103151863E-2</v>
      </c>
      <c r="N33" s="497" t="s">
        <v>599</v>
      </c>
      <c r="O33" s="515">
        <v>44168</v>
      </c>
      <c r="P33" s="7"/>
      <c r="Q33" s="7"/>
      <c r="R33" s="343" t="s">
        <v>3186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393" customFormat="1" ht="15" customHeight="1">
      <c r="A34" s="491">
        <v>10</v>
      </c>
      <c r="B34" s="492">
        <v>44168</v>
      </c>
      <c r="C34" s="493"/>
      <c r="D34" s="494" t="s">
        <v>2931</v>
      </c>
      <c r="E34" s="495" t="s">
        <v>600</v>
      </c>
      <c r="F34" s="495">
        <v>1370</v>
      </c>
      <c r="G34" s="496">
        <v>1335</v>
      </c>
      <c r="H34" s="496">
        <v>1407.5</v>
      </c>
      <c r="I34" s="495" t="s">
        <v>3676</v>
      </c>
      <c r="J34" s="529" t="s">
        <v>3685</v>
      </c>
      <c r="K34" s="529">
        <f t="shared" si="21"/>
        <v>37.5</v>
      </c>
      <c r="L34" s="477">
        <f t="shared" ref="L34:L35" si="23">(F34*-0.7)/100</f>
        <v>-9.5899999999999981</v>
      </c>
      <c r="M34" s="478">
        <f t="shared" si="22"/>
        <v>2.037226277372263E-2</v>
      </c>
      <c r="N34" s="497" t="s">
        <v>599</v>
      </c>
      <c r="O34" s="479">
        <v>44169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34" s="393" customFormat="1" ht="15" customHeight="1">
      <c r="A35" s="480">
        <v>11</v>
      </c>
      <c r="B35" s="481">
        <v>44168</v>
      </c>
      <c r="C35" s="482"/>
      <c r="D35" s="483" t="s">
        <v>523</v>
      </c>
      <c r="E35" s="484" t="s">
        <v>600</v>
      </c>
      <c r="F35" s="484">
        <v>345.5</v>
      </c>
      <c r="G35" s="485">
        <v>335</v>
      </c>
      <c r="H35" s="485">
        <v>346.5</v>
      </c>
      <c r="I35" s="484">
        <v>365</v>
      </c>
      <c r="J35" s="486" t="s">
        <v>3814</v>
      </c>
      <c r="K35" s="486">
        <f t="shared" si="21"/>
        <v>1</v>
      </c>
      <c r="L35" s="487">
        <f t="shared" si="23"/>
        <v>-2.4184999999999999</v>
      </c>
      <c r="M35" s="488">
        <f t="shared" si="22"/>
        <v>-4.1056439942112879E-3</v>
      </c>
      <c r="N35" s="489" t="s">
        <v>708</v>
      </c>
      <c r="O35" s="490">
        <v>44173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393" customFormat="1" ht="15" customHeight="1">
      <c r="A36" s="491">
        <v>12</v>
      </c>
      <c r="B36" s="492">
        <v>44169</v>
      </c>
      <c r="C36" s="493"/>
      <c r="D36" s="494" t="s">
        <v>565</v>
      </c>
      <c r="E36" s="495" t="s">
        <v>600</v>
      </c>
      <c r="F36" s="495">
        <v>1150</v>
      </c>
      <c r="G36" s="496">
        <v>1115</v>
      </c>
      <c r="H36" s="496">
        <v>1183</v>
      </c>
      <c r="I36" s="495" t="s">
        <v>3686</v>
      </c>
      <c r="J36" s="553" t="s">
        <v>3732</v>
      </c>
      <c r="K36" s="553">
        <f t="shared" ref="K36" si="24">H36-F36</f>
        <v>33</v>
      </c>
      <c r="L36" s="477">
        <f t="shared" ref="L36" si="25">(F36*-0.7)/100</f>
        <v>-8.0500000000000007</v>
      </c>
      <c r="M36" s="478">
        <f t="shared" ref="M36" si="26">(K36+L36)/F36</f>
        <v>2.1695652173913043E-2</v>
      </c>
      <c r="N36" s="497" t="s">
        <v>599</v>
      </c>
      <c r="O36" s="479">
        <v>44173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393" customFormat="1" ht="15" customHeight="1">
      <c r="A37" s="491">
        <v>13</v>
      </c>
      <c r="B37" s="492">
        <v>44169</v>
      </c>
      <c r="C37" s="493"/>
      <c r="D37" s="494" t="s">
        <v>179</v>
      </c>
      <c r="E37" s="495" t="s">
        <v>600</v>
      </c>
      <c r="F37" s="495">
        <v>452</v>
      </c>
      <c r="G37" s="496">
        <v>437</v>
      </c>
      <c r="H37" s="496">
        <v>462.5</v>
      </c>
      <c r="I37" s="495">
        <v>475</v>
      </c>
      <c r="J37" s="534" t="s">
        <v>3666</v>
      </c>
      <c r="K37" s="534">
        <f t="shared" ref="K37" si="27">H37-F37</f>
        <v>10.5</v>
      </c>
      <c r="L37" s="477">
        <f t="shared" ref="L37" si="28">(F37*-0.7)/100</f>
        <v>-3.1639999999999997</v>
      </c>
      <c r="M37" s="478">
        <f t="shared" ref="M37" si="29">(K37+L37)/F37</f>
        <v>1.6230088495575223E-2</v>
      </c>
      <c r="N37" s="497" t="s">
        <v>599</v>
      </c>
      <c r="O37" s="479">
        <v>44172</v>
      </c>
      <c r="P37" s="7"/>
      <c r="Q37" s="7"/>
      <c r="R37" s="343" t="s">
        <v>3186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34" s="393" customFormat="1" ht="15" customHeight="1">
      <c r="A38" s="491">
        <v>14</v>
      </c>
      <c r="B38" s="492">
        <v>44172</v>
      </c>
      <c r="C38" s="493"/>
      <c r="D38" s="494" t="s">
        <v>3703</v>
      </c>
      <c r="E38" s="495" t="s">
        <v>600</v>
      </c>
      <c r="F38" s="495">
        <v>156.75</v>
      </c>
      <c r="G38" s="496">
        <v>152</v>
      </c>
      <c r="H38" s="496">
        <v>161.25</v>
      </c>
      <c r="I38" s="495" t="s">
        <v>3704</v>
      </c>
      <c r="J38" s="534" t="s">
        <v>3705</v>
      </c>
      <c r="K38" s="534">
        <f t="shared" ref="K38:K39" si="30">H38-F38</f>
        <v>4.5</v>
      </c>
      <c r="L38" s="477">
        <f>(F38*-0.07)/100</f>
        <v>-0.10972500000000002</v>
      </c>
      <c r="M38" s="478">
        <f t="shared" ref="M38:M39" si="31">(K38+L38)/F38</f>
        <v>2.8008133971291864E-2</v>
      </c>
      <c r="N38" s="497" t="s">
        <v>599</v>
      </c>
      <c r="O38" s="515">
        <v>44172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393" customFormat="1" ht="15" customHeight="1">
      <c r="A39" s="556">
        <v>15</v>
      </c>
      <c r="B39" s="550">
        <v>44172</v>
      </c>
      <c r="C39" s="557"/>
      <c r="D39" s="558" t="s">
        <v>3387</v>
      </c>
      <c r="E39" s="527" t="s">
        <v>600</v>
      </c>
      <c r="F39" s="527">
        <v>317.5</v>
      </c>
      <c r="G39" s="559">
        <v>309</v>
      </c>
      <c r="H39" s="559">
        <v>309</v>
      </c>
      <c r="I39" s="527" t="s">
        <v>3639</v>
      </c>
      <c r="J39" s="517" t="s">
        <v>3731</v>
      </c>
      <c r="K39" s="517">
        <f t="shared" si="30"/>
        <v>-8.5</v>
      </c>
      <c r="L39" s="518">
        <f t="shared" ref="L39" si="32">(F39*-0.7)/100</f>
        <v>-2.2225000000000001</v>
      </c>
      <c r="M39" s="560">
        <f t="shared" si="31"/>
        <v>-3.3771653543307086E-2</v>
      </c>
      <c r="N39" s="520" t="s">
        <v>663</v>
      </c>
      <c r="O39" s="521">
        <v>44173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34" s="393" customFormat="1" ht="15" customHeight="1">
      <c r="A40" s="422">
        <v>16</v>
      </c>
      <c r="B40" s="446">
        <v>44172</v>
      </c>
      <c r="C40" s="449"/>
      <c r="D40" s="414" t="s">
        <v>460</v>
      </c>
      <c r="E40" s="415" t="s">
        <v>600</v>
      </c>
      <c r="F40" s="415" t="s">
        <v>3711</v>
      </c>
      <c r="G40" s="450">
        <v>137</v>
      </c>
      <c r="H40" s="450"/>
      <c r="I40" s="415" t="s">
        <v>3712</v>
      </c>
      <c r="J40" s="442" t="s">
        <v>601</v>
      </c>
      <c r="K40" s="442"/>
      <c r="L40" s="443"/>
      <c r="M40" s="430"/>
      <c r="N40" s="403"/>
      <c r="O40" s="437"/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4" s="393" customFormat="1" ht="15" customHeight="1">
      <c r="A41" s="491">
        <v>17</v>
      </c>
      <c r="B41" s="492">
        <v>44172</v>
      </c>
      <c r="C41" s="493"/>
      <c r="D41" s="494" t="s">
        <v>445</v>
      </c>
      <c r="E41" s="495" t="s">
        <v>600</v>
      </c>
      <c r="F41" s="495">
        <v>549</v>
      </c>
      <c r="G41" s="496">
        <v>534</v>
      </c>
      <c r="H41" s="496">
        <v>563</v>
      </c>
      <c r="I41" s="495" t="s">
        <v>3715</v>
      </c>
      <c r="J41" s="553" t="s">
        <v>3729</v>
      </c>
      <c r="K41" s="553">
        <f t="shared" ref="K41" si="33">H41-F41</f>
        <v>14</v>
      </c>
      <c r="L41" s="477">
        <f t="shared" ref="L41" si="34">(F41*-0.7)/100</f>
        <v>-3.8429999999999995</v>
      </c>
      <c r="M41" s="478">
        <f t="shared" ref="M41" si="35">(K41+L41)/F41</f>
        <v>1.8500910746812385E-2</v>
      </c>
      <c r="N41" s="497" t="s">
        <v>599</v>
      </c>
      <c r="O41" s="479">
        <v>44173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4" s="393" customFormat="1" ht="15" customHeight="1">
      <c r="A42" s="422">
        <v>18</v>
      </c>
      <c r="B42" s="446">
        <v>44173</v>
      </c>
      <c r="C42" s="449"/>
      <c r="D42" s="414" t="s">
        <v>179</v>
      </c>
      <c r="E42" s="415" t="s">
        <v>600</v>
      </c>
      <c r="F42" s="415" t="s">
        <v>3737</v>
      </c>
      <c r="G42" s="450">
        <v>438</v>
      </c>
      <c r="H42" s="450"/>
      <c r="I42" s="415" t="s">
        <v>3738</v>
      </c>
      <c r="J42" s="442" t="s">
        <v>601</v>
      </c>
      <c r="K42" s="442"/>
      <c r="L42" s="443"/>
      <c r="M42" s="430"/>
      <c r="N42" s="403"/>
      <c r="O42" s="437"/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4" s="393" customFormat="1" ht="15" customHeight="1">
      <c r="A43" s="422"/>
      <c r="B43" s="446"/>
      <c r="C43" s="449"/>
      <c r="D43" s="414"/>
      <c r="E43" s="415"/>
      <c r="F43" s="415"/>
      <c r="G43" s="450"/>
      <c r="H43" s="450"/>
      <c r="I43" s="415"/>
      <c r="J43" s="442"/>
      <c r="K43" s="442"/>
      <c r="L43" s="443"/>
      <c r="M43" s="430"/>
      <c r="N43" s="403"/>
      <c r="O43" s="437"/>
      <c r="P43" s="7"/>
      <c r="Q43" s="7"/>
      <c r="R43" s="343"/>
      <c r="S43" s="40"/>
      <c r="T43" s="40"/>
      <c r="U43" s="40"/>
      <c r="V43" s="40"/>
      <c r="W43" s="40"/>
      <c r="X43" s="40"/>
      <c r="Y43" s="40"/>
      <c r="Z43" s="40"/>
      <c r="AA43" s="40"/>
    </row>
    <row r="44" spans="1:34" s="393" customFormat="1" ht="15" customHeight="1">
      <c r="A44" s="422"/>
      <c r="B44" s="446"/>
      <c r="C44" s="449"/>
      <c r="D44" s="412"/>
      <c r="E44" s="415"/>
      <c r="F44" s="415"/>
      <c r="G44" s="450"/>
      <c r="H44" s="450"/>
      <c r="I44" s="415"/>
      <c r="J44" s="376"/>
      <c r="K44" s="376"/>
      <c r="L44" s="432"/>
      <c r="M44" s="430"/>
      <c r="N44" s="404"/>
      <c r="O44" s="421"/>
      <c r="P44" s="7"/>
      <c r="Q44" s="7"/>
      <c r="R44" s="343"/>
      <c r="S44" s="40"/>
      <c r="T44" s="40"/>
      <c r="U44" s="40"/>
      <c r="V44" s="40"/>
      <c r="W44" s="40"/>
      <c r="X44" s="40"/>
      <c r="Y44" s="40"/>
      <c r="Z44" s="40"/>
      <c r="AA44" s="40"/>
    </row>
    <row r="45" spans="1:34" ht="44.25" customHeight="1">
      <c r="A45" s="23" t="s">
        <v>603</v>
      </c>
      <c r="B45" s="39"/>
      <c r="C45" s="39"/>
      <c r="D45" s="40"/>
      <c r="E45" s="36"/>
      <c r="F45" s="36"/>
      <c r="G45" s="35"/>
      <c r="H45" s="35" t="s">
        <v>3632</v>
      </c>
      <c r="I45" s="36"/>
      <c r="J45" s="17"/>
      <c r="K45" s="79"/>
      <c r="L45" s="80"/>
      <c r="M45" s="79"/>
      <c r="N45" s="81"/>
      <c r="O45" s="79"/>
      <c r="P45" s="7"/>
      <c r="Q45" s="438"/>
      <c r="R45" s="451"/>
      <c r="S45" s="438"/>
      <c r="T45" s="438"/>
      <c r="U45" s="438"/>
      <c r="V45" s="438"/>
      <c r="W45" s="438"/>
      <c r="X45" s="438"/>
      <c r="Y45" s="438"/>
      <c r="Z45" s="40"/>
      <c r="AA45" s="40"/>
      <c r="AB45" s="40"/>
    </row>
    <row r="46" spans="1:34" s="6" customFormat="1">
      <c r="A46" s="29" t="s">
        <v>604</v>
      </c>
      <c r="B46" s="23"/>
      <c r="C46" s="23"/>
      <c r="D46" s="23"/>
      <c r="E46" s="5"/>
      <c r="F46" s="30" t="s">
        <v>605</v>
      </c>
      <c r="G46" s="41"/>
      <c r="H46" s="42"/>
      <c r="I46" s="82"/>
      <c r="J46" s="17"/>
      <c r="K46" s="83"/>
      <c r="L46" s="84"/>
      <c r="M46" s="85"/>
      <c r="N46" s="86"/>
      <c r="O46" s="87"/>
      <c r="P46" s="5"/>
      <c r="Q46" s="4"/>
      <c r="R46" s="12"/>
      <c r="Z46" s="9"/>
      <c r="AA46" s="9"/>
      <c r="AB46" s="9"/>
      <c r="AC46" s="9"/>
      <c r="AD46" s="9"/>
      <c r="AE46" s="9"/>
      <c r="AF46" s="9"/>
      <c r="AG46" s="9"/>
      <c r="AH46" s="9"/>
    </row>
    <row r="47" spans="1:34" s="9" customFormat="1" ht="14.25" customHeight="1">
      <c r="A47" s="29"/>
      <c r="B47" s="23"/>
      <c r="C47" s="23"/>
      <c r="D47" s="23"/>
      <c r="E47" s="32"/>
      <c r="F47" s="30" t="s">
        <v>607</v>
      </c>
      <c r="G47" s="41"/>
      <c r="H47" s="42"/>
      <c r="I47" s="82"/>
      <c r="J47" s="17"/>
      <c r="K47" s="83"/>
      <c r="L47" s="84"/>
      <c r="M47" s="85"/>
      <c r="N47" s="86"/>
      <c r="O47" s="87"/>
      <c r="P47" s="5"/>
      <c r="Q47" s="4"/>
      <c r="R47" s="12"/>
      <c r="S47" s="6"/>
      <c r="Y47" s="6"/>
      <c r="Z47" s="6"/>
    </row>
    <row r="48" spans="1:34" s="9" customFormat="1" ht="14.25" customHeight="1">
      <c r="A48" s="23"/>
      <c r="B48" s="23"/>
      <c r="C48" s="23"/>
      <c r="D48" s="23"/>
      <c r="E48" s="32"/>
      <c r="F48" s="17"/>
      <c r="G48" s="17"/>
      <c r="H48" s="31"/>
      <c r="I48" s="36"/>
      <c r="J48" s="71"/>
      <c r="K48" s="68"/>
      <c r="L48" s="69"/>
      <c r="M48" s="17"/>
      <c r="N48" s="72"/>
      <c r="O48" s="57"/>
      <c r="P48" s="8"/>
      <c r="Q48" s="4"/>
      <c r="R48" s="12"/>
      <c r="S48" s="6"/>
      <c r="Y48" s="6"/>
      <c r="Z48" s="6"/>
    </row>
    <row r="49" spans="1:26" s="9" customFormat="1" ht="15">
      <c r="A49" s="43" t="s">
        <v>614</v>
      </c>
      <c r="B49" s="43"/>
      <c r="C49" s="43"/>
      <c r="D49" s="43"/>
      <c r="E49" s="32"/>
      <c r="F49" s="17"/>
      <c r="G49" s="12"/>
      <c r="H49" s="17"/>
      <c r="I49" s="12"/>
      <c r="J49" s="88"/>
      <c r="K49" s="12"/>
      <c r="L49" s="12"/>
      <c r="M49" s="12"/>
      <c r="N49" s="12"/>
      <c r="O49" s="89"/>
      <c r="P49"/>
      <c r="Q49" s="4"/>
      <c r="R49" s="12"/>
      <c r="S49" s="6"/>
      <c r="Y49" s="6"/>
      <c r="Z49" s="6"/>
    </row>
    <row r="50" spans="1:26" s="9" customFormat="1" ht="38.25">
      <c r="A50" s="21" t="s">
        <v>16</v>
      </c>
      <c r="B50" s="21" t="s">
        <v>575</v>
      </c>
      <c r="C50" s="21"/>
      <c r="D50" s="22" t="s">
        <v>588</v>
      </c>
      <c r="E50" s="21" t="s">
        <v>589</v>
      </c>
      <c r="F50" s="21" t="s">
        <v>590</v>
      </c>
      <c r="G50" s="21" t="s">
        <v>609</v>
      </c>
      <c r="H50" s="21" t="s">
        <v>592</v>
      </c>
      <c r="I50" s="21" t="s">
        <v>593</v>
      </c>
      <c r="J50" s="20" t="s">
        <v>594</v>
      </c>
      <c r="K50" s="77" t="s">
        <v>615</v>
      </c>
      <c r="L50" s="63" t="s">
        <v>3630</v>
      </c>
      <c r="M50" s="77" t="s">
        <v>611</v>
      </c>
      <c r="N50" s="21" t="s">
        <v>612</v>
      </c>
      <c r="O50" s="20" t="s">
        <v>597</v>
      </c>
      <c r="P50" s="90" t="s">
        <v>598</v>
      </c>
      <c r="Q50" s="4"/>
      <c r="R50" s="17"/>
      <c r="S50" s="6"/>
      <c r="Y50" s="6"/>
      <c r="Z50" s="6"/>
    </row>
    <row r="51" spans="1:26" s="393" customFormat="1" ht="13.9" customHeight="1">
      <c r="A51" s="598">
        <v>1</v>
      </c>
      <c r="B51" s="600">
        <v>44161</v>
      </c>
      <c r="C51" s="506"/>
      <c r="D51" s="502" t="s">
        <v>3646</v>
      </c>
      <c r="E51" s="503" t="s">
        <v>3627</v>
      </c>
      <c r="F51" s="495">
        <v>1412</v>
      </c>
      <c r="G51" s="495">
        <v>1452</v>
      </c>
      <c r="H51" s="495">
        <v>1397.5</v>
      </c>
      <c r="I51" s="498">
        <v>1350</v>
      </c>
      <c r="J51" s="595" t="s">
        <v>3670</v>
      </c>
      <c r="K51" s="498">
        <f t="shared" ref="K51" si="36">F51-H51</f>
        <v>14.5</v>
      </c>
      <c r="L51" s="477">
        <f t="shared" ref="L51" si="37">(H51*N51)*0.035%</f>
        <v>269.01875000000001</v>
      </c>
      <c r="M51" s="595">
        <f>(17*550)-369</f>
        <v>8981</v>
      </c>
      <c r="N51" s="595">
        <v>550</v>
      </c>
      <c r="O51" s="595" t="s">
        <v>599</v>
      </c>
      <c r="P51" s="597">
        <v>44168</v>
      </c>
      <c r="Q51" s="387"/>
      <c r="R51" s="343" t="s">
        <v>602</v>
      </c>
      <c r="S51" s="40"/>
      <c r="Y51" s="40"/>
      <c r="Z51" s="40"/>
    </row>
    <row r="52" spans="1:26" s="393" customFormat="1" ht="13.9" customHeight="1">
      <c r="A52" s="599"/>
      <c r="B52" s="601"/>
      <c r="C52" s="506"/>
      <c r="D52" s="502" t="s">
        <v>3647</v>
      </c>
      <c r="E52" s="503" t="s">
        <v>3627</v>
      </c>
      <c r="F52" s="495">
        <v>29</v>
      </c>
      <c r="G52" s="495">
        <v>26.5</v>
      </c>
      <c r="H52" s="495"/>
      <c r="I52" s="498"/>
      <c r="J52" s="596"/>
      <c r="K52" s="498">
        <v>2.5</v>
      </c>
      <c r="L52" s="498">
        <v>100</v>
      </c>
      <c r="M52" s="596"/>
      <c r="N52" s="596"/>
      <c r="O52" s="596"/>
      <c r="P52" s="596"/>
      <c r="Q52" s="387"/>
      <c r="R52" s="343" t="s">
        <v>602</v>
      </c>
      <c r="S52" s="40"/>
      <c r="Y52" s="40"/>
      <c r="Z52" s="40"/>
    </row>
    <row r="53" spans="1:26" s="393" customFormat="1" ht="13.9" customHeight="1">
      <c r="A53" s="522">
        <v>2</v>
      </c>
      <c r="B53" s="523">
        <v>44162</v>
      </c>
      <c r="C53" s="524"/>
      <c r="D53" s="525" t="s">
        <v>3648</v>
      </c>
      <c r="E53" s="526" t="s">
        <v>3627</v>
      </c>
      <c r="F53" s="527">
        <v>13040</v>
      </c>
      <c r="G53" s="527">
        <v>13200</v>
      </c>
      <c r="H53" s="527">
        <v>13195</v>
      </c>
      <c r="I53" s="528">
        <v>12700</v>
      </c>
      <c r="J53" s="517" t="s">
        <v>3671</v>
      </c>
      <c r="K53" s="517">
        <f t="shared" ref="K53" si="38">F53-H53</f>
        <v>-155</v>
      </c>
      <c r="L53" s="518">
        <f t="shared" ref="L53" si="39">(H53*N53)*0.035%</f>
        <v>346.36875000000003</v>
      </c>
      <c r="M53" s="519">
        <f t="shared" ref="M53" si="40">(K53*N53)-L53</f>
        <v>-11971.36875</v>
      </c>
      <c r="N53" s="517">
        <v>75</v>
      </c>
      <c r="O53" s="520" t="s">
        <v>663</v>
      </c>
      <c r="P53" s="521">
        <v>44168</v>
      </c>
      <c r="Q53" s="387"/>
      <c r="R53" s="343" t="s">
        <v>602</v>
      </c>
      <c r="S53" s="40"/>
      <c r="Y53" s="40"/>
      <c r="Z53" s="40"/>
    </row>
    <row r="54" spans="1:26" s="393" customFormat="1" ht="13.9" customHeight="1">
      <c r="A54" s="504">
        <v>3</v>
      </c>
      <c r="B54" s="505">
        <v>44162</v>
      </c>
      <c r="C54" s="506"/>
      <c r="D54" s="502" t="s">
        <v>3649</v>
      </c>
      <c r="E54" s="503" t="s">
        <v>600</v>
      </c>
      <c r="F54" s="495">
        <v>511.5</v>
      </c>
      <c r="G54" s="495">
        <v>502</v>
      </c>
      <c r="H54" s="495">
        <v>517.5</v>
      </c>
      <c r="I54" s="498">
        <v>530</v>
      </c>
      <c r="J54" s="498" t="s">
        <v>3660</v>
      </c>
      <c r="K54" s="476">
        <f t="shared" ref="K54" si="41">H54-F54</f>
        <v>6</v>
      </c>
      <c r="L54" s="477">
        <f t="shared" ref="L54" si="42">(H54*N54)*0.035%</f>
        <v>271.68750000000006</v>
      </c>
      <c r="M54" s="507">
        <f t="shared" ref="M54" si="43">(K54*N54)-L54</f>
        <v>8728.3125</v>
      </c>
      <c r="N54" s="498">
        <v>1500</v>
      </c>
      <c r="O54" s="500" t="s">
        <v>599</v>
      </c>
      <c r="P54" s="479">
        <v>44167</v>
      </c>
      <c r="Q54" s="387"/>
      <c r="R54" s="343" t="s">
        <v>3186</v>
      </c>
      <c r="S54" s="40"/>
      <c r="Y54" s="40"/>
      <c r="Z54" s="40"/>
    </row>
    <row r="55" spans="1:26" s="393" customFormat="1" ht="13.9" customHeight="1">
      <c r="A55" s="530">
        <v>4</v>
      </c>
      <c r="B55" s="531">
        <v>44169</v>
      </c>
      <c r="C55" s="506"/>
      <c r="D55" s="502" t="s">
        <v>3687</v>
      </c>
      <c r="E55" s="503" t="s">
        <v>600</v>
      </c>
      <c r="F55" s="495">
        <v>925</v>
      </c>
      <c r="G55" s="495">
        <v>912</v>
      </c>
      <c r="H55" s="495">
        <v>934</v>
      </c>
      <c r="I55" s="498">
        <v>940</v>
      </c>
      <c r="J55" s="498" t="s">
        <v>3405</v>
      </c>
      <c r="K55" s="529">
        <f t="shared" ref="K55:K56" si="44">H55-F55</f>
        <v>9</v>
      </c>
      <c r="L55" s="477">
        <f t="shared" ref="L55:L56" si="45">(H55*N55)*0.035%</f>
        <v>310.55500000000006</v>
      </c>
      <c r="M55" s="507">
        <f t="shared" ref="M55:M56" si="46">(K55*N55)-L55</f>
        <v>8239.4449999999997</v>
      </c>
      <c r="N55" s="498">
        <v>950</v>
      </c>
      <c r="O55" s="500" t="s">
        <v>599</v>
      </c>
      <c r="P55" s="515">
        <v>44169</v>
      </c>
      <c r="Q55" s="387"/>
      <c r="R55" s="343" t="s">
        <v>3186</v>
      </c>
      <c r="S55" s="40"/>
      <c r="Y55" s="40"/>
      <c r="Z55" s="40"/>
    </row>
    <row r="56" spans="1:26" s="393" customFormat="1" ht="13.9" customHeight="1">
      <c r="A56" s="535">
        <v>5</v>
      </c>
      <c r="B56" s="536">
        <v>44169</v>
      </c>
      <c r="C56" s="506"/>
      <c r="D56" s="502" t="s">
        <v>3688</v>
      </c>
      <c r="E56" s="503" t="s">
        <v>600</v>
      </c>
      <c r="F56" s="495">
        <v>904.5</v>
      </c>
      <c r="G56" s="495">
        <v>884</v>
      </c>
      <c r="H56" s="495">
        <v>920</v>
      </c>
      <c r="I56" s="498">
        <v>940</v>
      </c>
      <c r="J56" s="498" t="s">
        <v>3701</v>
      </c>
      <c r="K56" s="534">
        <f t="shared" si="44"/>
        <v>15.5</v>
      </c>
      <c r="L56" s="477">
        <f t="shared" si="45"/>
        <v>209.30000000000004</v>
      </c>
      <c r="M56" s="507">
        <f t="shared" si="46"/>
        <v>9865.7000000000007</v>
      </c>
      <c r="N56" s="498">
        <v>650</v>
      </c>
      <c r="O56" s="500" t="s">
        <v>599</v>
      </c>
      <c r="P56" s="479">
        <v>44172</v>
      </c>
      <c r="Q56" s="387"/>
      <c r="R56" s="343" t="s">
        <v>3186</v>
      </c>
      <c r="S56" s="40"/>
      <c r="Y56" s="40"/>
      <c r="Z56" s="40"/>
    </row>
    <row r="57" spans="1:26" s="393" customFormat="1" ht="13.9" customHeight="1">
      <c r="A57" s="535">
        <v>6</v>
      </c>
      <c r="B57" s="536">
        <v>44169</v>
      </c>
      <c r="C57" s="506"/>
      <c r="D57" s="502" t="s">
        <v>3689</v>
      </c>
      <c r="E57" s="503" t="s">
        <v>600</v>
      </c>
      <c r="F57" s="495">
        <v>927</v>
      </c>
      <c r="G57" s="495">
        <v>913</v>
      </c>
      <c r="H57" s="495">
        <v>936.5</v>
      </c>
      <c r="I57" s="498">
        <v>950</v>
      </c>
      <c r="J57" s="498" t="s">
        <v>3690</v>
      </c>
      <c r="K57" s="529">
        <f t="shared" ref="K57:K59" si="47">H57-F57</f>
        <v>9.5</v>
      </c>
      <c r="L57" s="477">
        <f t="shared" ref="L57:L59" si="48">(H57*N57)*0.035%</f>
        <v>278.60875000000004</v>
      </c>
      <c r="M57" s="507">
        <f t="shared" ref="M57:M59" si="49">(K57*N57)-L57</f>
        <v>7796.3912499999997</v>
      </c>
      <c r="N57" s="498">
        <v>850</v>
      </c>
      <c r="O57" s="500" t="s">
        <v>599</v>
      </c>
      <c r="P57" s="515">
        <v>44169</v>
      </c>
      <c r="Q57" s="387"/>
      <c r="R57" s="343" t="s">
        <v>602</v>
      </c>
      <c r="S57" s="40"/>
      <c r="Y57" s="40"/>
      <c r="Z57" s="40"/>
    </row>
    <row r="58" spans="1:26" s="393" customFormat="1" ht="13.9" customHeight="1">
      <c r="A58" s="535">
        <v>7</v>
      </c>
      <c r="B58" s="536">
        <v>44169</v>
      </c>
      <c r="C58" s="506"/>
      <c r="D58" s="502" t="s">
        <v>3649</v>
      </c>
      <c r="E58" s="503" t="s">
        <v>600</v>
      </c>
      <c r="F58" s="495">
        <v>546.5</v>
      </c>
      <c r="G58" s="495">
        <v>537</v>
      </c>
      <c r="H58" s="495">
        <v>552.5</v>
      </c>
      <c r="I58" s="498">
        <v>562</v>
      </c>
      <c r="J58" s="498" t="s">
        <v>3660</v>
      </c>
      <c r="K58" s="532">
        <f t="shared" si="47"/>
        <v>6</v>
      </c>
      <c r="L58" s="477">
        <f t="shared" si="48"/>
        <v>290.06250000000006</v>
      </c>
      <c r="M58" s="507">
        <f t="shared" si="49"/>
        <v>8709.9375</v>
      </c>
      <c r="N58" s="498">
        <v>1500</v>
      </c>
      <c r="O58" s="500" t="s">
        <v>599</v>
      </c>
      <c r="P58" s="515">
        <v>44169</v>
      </c>
      <c r="Q58" s="387"/>
      <c r="R58" s="343" t="s">
        <v>3186</v>
      </c>
      <c r="S58" s="40"/>
      <c r="Y58" s="40"/>
      <c r="Z58" s="40"/>
    </row>
    <row r="59" spans="1:26" s="393" customFormat="1" ht="13.9" customHeight="1">
      <c r="A59" s="535">
        <v>8</v>
      </c>
      <c r="B59" s="536">
        <v>44169</v>
      </c>
      <c r="C59" s="506"/>
      <c r="D59" s="502" t="s">
        <v>3691</v>
      </c>
      <c r="E59" s="503" t="s">
        <v>600</v>
      </c>
      <c r="F59" s="495">
        <v>769.5</v>
      </c>
      <c r="G59" s="495">
        <v>758</v>
      </c>
      <c r="H59" s="495">
        <v>776.5</v>
      </c>
      <c r="I59" s="498">
        <v>790</v>
      </c>
      <c r="J59" s="498" t="s">
        <v>3702</v>
      </c>
      <c r="K59" s="534">
        <f t="shared" si="47"/>
        <v>7</v>
      </c>
      <c r="L59" s="477">
        <f t="shared" si="48"/>
        <v>353.30750000000006</v>
      </c>
      <c r="M59" s="507">
        <f t="shared" si="49"/>
        <v>8746.6924999999992</v>
      </c>
      <c r="N59" s="498">
        <v>1300</v>
      </c>
      <c r="O59" s="500" t="s">
        <v>599</v>
      </c>
      <c r="P59" s="479">
        <v>44172</v>
      </c>
      <c r="Q59" s="387"/>
      <c r="R59" s="343" t="s">
        <v>602</v>
      </c>
      <c r="S59" s="40"/>
      <c r="Y59" s="40"/>
      <c r="Z59" s="40"/>
    </row>
    <row r="60" spans="1:26" s="393" customFormat="1" ht="13.9" customHeight="1">
      <c r="A60" s="522">
        <v>9</v>
      </c>
      <c r="B60" s="523">
        <v>44169</v>
      </c>
      <c r="C60" s="524"/>
      <c r="D60" s="525" t="s">
        <v>3692</v>
      </c>
      <c r="E60" s="526" t="s">
        <v>600</v>
      </c>
      <c r="F60" s="527">
        <v>415</v>
      </c>
      <c r="G60" s="527">
        <v>406</v>
      </c>
      <c r="H60" s="527">
        <v>406</v>
      </c>
      <c r="I60" s="528">
        <v>430</v>
      </c>
      <c r="J60" s="528" t="s">
        <v>3743</v>
      </c>
      <c r="K60" s="517">
        <f t="shared" ref="K60" si="50">H60-F60</f>
        <v>-9</v>
      </c>
      <c r="L60" s="518">
        <f t="shared" ref="L60" si="51">(H60*N60)*0.035%</f>
        <v>222.10230000000004</v>
      </c>
      <c r="M60" s="572">
        <f t="shared" ref="M60" si="52">(K60*N60)-L60</f>
        <v>-14289.1023</v>
      </c>
      <c r="N60" s="528">
        <v>1563</v>
      </c>
      <c r="O60" s="573" t="s">
        <v>663</v>
      </c>
      <c r="P60" s="521">
        <v>44173</v>
      </c>
      <c r="Q60" s="387"/>
      <c r="R60" s="343" t="s">
        <v>3186</v>
      </c>
      <c r="S60" s="40"/>
      <c r="Y60" s="40"/>
      <c r="Z60" s="40"/>
    </row>
    <row r="61" spans="1:26" s="393" customFormat="1" ht="13.9" customHeight="1">
      <c r="A61" s="475">
        <v>10</v>
      </c>
      <c r="B61" s="446">
        <v>44172</v>
      </c>
      <c r="C61" s="447"/>
      <c r="D61" s="440" t="s">
        <v>3709</v>
      </c>
      <c r="E61" s="441" t="s">
        <v>600</v>
      </c>
      <c r="F61" s="415" t="s">
        <v>3710</v>
      </c>
      <c r="G61" s="415">
        <v>3575</v>
      </c>
      <c r="H61" s="415"/>
      <c r="I61" s="376">
        <v>3750</v>
      </c>
      <c r="J61" s="474" t="s">
        <v>601</v>
      </c>
      <c r="K61" s="376"/>
      <c r="L61" s="376"/>
      <c r="M61" s="474"/>
      <c r="N61" s="474"/>
      <c r="O61" s="474"/>
      <c r="P61" s="474"/>
      <c r="Q61" s="387"/>
      <c r="R61" s="343" t="s">
        <v>602</v>
      </c>
      <c r="S61" s="40"/>
      <c r="Y61" s="40"/>
      <c r="Z61" s="40"/>
    </row>
    <row r="62" spans="1:26" s="393" customFormat="1" ht="13.9" customHeight="1">
      <c r="A62" s="522">
        <v>11</v>
      </c>
      <c r="B62" s="523">
        <v>44172</v>
      </c>
      <c r="C62" s="524"/>
      <c r="D62" s="525" t="s">
        <v>3687</v>
      </c>
      <c r="E62" s="526" t="s">
        <v>600</v>
      </c>
      <c r="F62" s="527">
        <v>941</v>
      </c>
      <c r="G62" s="527">
        <v>927</v>
      </c>
      <c r="H62" s="527">
        <v>927</v>
      </c>
      <c r="I62" s="528">
        <v>965</v>
      </c>
      <c r="J62" s="517" t="s">
        <v>3744</v>
      </c>
      <c r="K62" s="517">
        <f t="shared" ref="K62" si="53">H62-F62</f>
        <v>-14</v>
      </c>
      <c r="L62" s="518">
        <f t="shared" ref="L62" si="54">(H62*N62)*0.035%</f>
        <v>308.22750000000002</v>
      </c>
      <c r="M62" s="572">
        <f t="shared" ref="M62" si="55">(K62*N62)-L62</f>
        <v>-13608.227500000001</v>
      </c>
      <c r="N62" s="517">
        <v>950</v>
      </c>
      <c r="O62" s="520" t="s">
        <v>663</v>
      </c>
      <c r="P62" s="521">
        <v>44173</v>
      </c>
      <c r="Q62" s="387"/>
      <c r="R62" s="343" t="s">
        <v>3186</v>
      </c>
      <c r="S62" s="40"/>
      <c r="Y62" s="40"/>
      <c r="Z62" s="40"/>
    </row>
    <row r="63" spans="1:26" s="393" customFormat="1" ht="13.9" customHeight="1">
      <c r="A63" s="554">
        <v>12</v>
      </c>
      <c r="B63" s="555">
        <v>44172</v>
      </c>
      <c r="C63" s="506"/>
      <c r="D63" s="502" t="s">
        <v>3713</v>
      </c>
      <c r="E63" s="503" t="s">
        <v>600</v>
      </c>
      <c r="F63" s="495">
        <v>857</v>
      </c>
      <c r="G63" s="495">
        <v>843</v>
      </c>
      <c r="H63" s="495">
        <v>874.5</v>
      </c>
      <c r="I63" s="498" t="s">
        <v>3714</v>
      </c>
      <c r="J63" s="498" t="s">
        <v>3733</v>
      </c>
      <c r="K63" s="553">
        <f t="shared" ref="K63" si="56">H63-F63</f>
        <v>17.5</v>
      </c>
      <c r="L63" s="477">
        <f t="shared" ref="L63" si="57">(H63*N63)*0.035%</f>
        <v>214.25250000000003</v>
      </c>
      <c r="M63" s="507">
        <f t="shared" ref="M63" si="58">(K63*N63)-L63</f>
        <v>12035.747499999999</v>
      </c>
      <c r="N63" s="498">
        <v>700</v>
      </c>
      <c r="O63" s="500" t="s">
        <v>599</v>
      </c>
      <c r="P63" s="479">
        <v>44173</v>
      </c>
      <c r="Q63" s="387"/>
      <c r="R63" s="343" t="s">
        <v>602</v>
      </c>
      <c r="S63" s="40"/>
      <c r="Y63" s="40"/>
      <c r="Z63" s="40"/>
    </row>
    <row r="64" spans="1:26" s="393" customFormat="1" ht="13.9" customHeight="1">
      <c r="A64" s="552"/>
      <c r="B64" s="552"/>
      <c r="C64" s="552"/>
      <c r="D64" s="552"/>
      <c r="E64" s="552"/>
      <c r="F64" s="552"/>
      <c r="G64" s="552"/>
      <c r="H64" s="552"/>
      <c r="I64" s="552"/>
      <c r="J64" s="552"/>
      <c r="K64" s="376"/>
      <c r="L64" s="376"/>
      <c r="M64" s="376"/>
      <c r="N64" s="474"/>
      <c r="O64" s="474"/>
      <c r="P64" s="474"/>
      <c r="Q64" s="387"/>
      <c r="R64" s="343"/>
      <c r="S64" s="40"/>
      <c r="Y64" s="40"/>
      <c r="Z64" s="40"/>
    </row>
    <row r="65" spans="1:34" s="393" customFormat="1" ht="13.9" customHeight="1">
      <c r="A65" s="448"/>
      <c r="B65" s="446"/>
      <c r="C65" s="447"/>
      <c r="D65" s="440"/>
      <c r="E65" s="441"/>
      <c r="F65" s="415"/>
      <c r="G65" s="415"/>
      <c r="H65" s="415"/>
      <c r="I65" s="376"/>
      <c r="J65" s="376"/>
      <c r="K65" s="376"/>
      <c r="L65" s="376"/>
      <c r="M65" s="376"/>
      <c r="N65" s="376"/>
      <c r="O65" s="376"/>
      <c r="P65" s="376"/>
      <c r="Q65" s="387"/>
      <c r="R65" s="343"/>
      <c r="S65" s="40"/>
      <c r="Y65" s="40"/>
      <c r="Z65" s="40"/>
    </row>
    <row r="66" spans="1:34" s="393" customFormat="1" ht="13.9" customHeight="1">
      <c r="A66" s="458"/>
      <c r="B66" s="452"/>
      <c r="C66" s="459"/>
      <c r="D66" s="460"/>
      <c r="E66" s="377"/>
      <c r="F66" s="427"/>
      <c r="G66" s="427"/>
      <c r="H66" s="427"/>
      <c r="I66" s="423"/>
      <c r="J66" s="423"/>
      <c r="K66" s="423"/>
      <c r="L66" s="423"/>
      <c r="M66" s="423"/>
      <c r="N66" s="423"/>
      <c r="O66" s="423"/>
      <c r="P66" s="423"/>
      <c r="Q66" s="387"/>
      <c r="R66" s="343"/>
      <c r="S66" s="40"/>
      <c r="Y66" s="40"/>
      <c r="Z66" s="40"/>
    </row>
    <row r="67" spans="1:34" s="6" customFormat="1">
      <c r="A67" s="44"/>
      <c r="B67" s="45"/>
      <c r="C67" s="46"/>
      <c r="D67" s="47"/>
      <c r="E67" s="48"/>
      <c r="F67" s="49"/>
      <c r="G67" s="49"/>
      <c r="H67" s="49"/>
      <c r="I67" s="49"/>
      <c r="J67" s="17"/>
      <c r="K67" s="91"/>
      <c r="L67" s="91"/>
      <c r="M67" s="17"/>
      <c r="N67" s="16"/>
      <c r="O67" s="92"/>
      <c r="P67" s="5"/>
      <c r="Q67" s="4"/>
      <c r="R67" s="17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6" customFormat="1" ht="15">
      <c r="A68" s="50" t="s">
        <v>616</v>
      </c>
      <c r="B68" s="50"/>
      <c r="C68" s="50"/>
      <c r="D68" s="50"/>
      <c r="E68" s="51"/>
      <c r="F68" s="49"/>
      <c r="G68" s="49"/>
      <c r="H68" s="49"/>
      <c r="I68" s="49"/>
      <c r="J68" s="53"/>
      <c r="K68" s="12"/>
      <c r="L68" s="12"/>
      <c r="M68" s="12"/>
      <c r="N68" s="11"/>
      <c r="O68" s="53"/>
      <c r="P68" s="5"/>
      <c r="Q68" s="4"/>
      <c r="R68" s="17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6" customFormat="1" ht="38.25">
      <c r="A69" s="21" t="s">
        <v>16</v>
      </c>
      <c r="B69" s="21" t="s">
        <v>575</v>
      </c>
      <c r="C69" s="21"/>
      <c r="D69" s="22" t="s">
        <v>588</v>
      </c>
      <c r="E69" s="21" t="s">
        <v>589</v>
      </c>
      <c r="F69" s="21" t="s">
        <v>590</v>
      </c>
      <c r="G69" s="52" t="s">
        <v>609</v>
      </c>
      <c r="H69" s="21" t="s">
        <v>592</v>
      </c>
      <c r="I69" s="21" t="s">
        <v>593</v>
      </c>
      <c r="J69" s="20" t="s">
        <v>594</v>
      </c>
      <c r="K69" s="20" t="s">
        <v>617</v>
      </c>
      <c r="L69" s="63" t="s">
        <v>3630</v>
      </c>
      <c r="M69" s="77" t="s">
        <v>611</v>
      </c>
      <c r="N69" s="21" t="s">
        <v>612</v>
      </c>
      <c r="O69" s="21" t="s">
        <v>597</v>
      </c>
      <c r="P69" s="22" t="s">
        <v>598</v>
      </c>
      <c r="Q69" s="4"/>
      <c r="R69" s="17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472" customFormat="1" ht="14.25">
      <c r="A70" s="522">
        <v>1</v>
      </c>
      <c r="B70" s="523">
        <v>44166</v>
      </c>
      <c r="C70" s="524"/>
      <c r="D70" s="525" t="s">
        <v>3652</v>
      </c>
      <c r="E70" s="526" t="s">
        <v>600</v>
      </c>
      <c r="F70" s="527">
        <v>13.5</v>
      </c>
      <c r="G70" s="527">
        <v>8</v>
      </c>
      <c r="H70" s="527">
        <v>8</v>
      </c>
      <c r="I70" s="528" t="s">
        <v>3653</v>
      </c>
      <c r="J70" s="517" t="s">
        <v>3684</v>
      </c>
      <c r="K70" s="528">
        <f t="shared" ref="K70" si="59">H70-F70</f>
        <v>-5.5</v>
      </c>
      <c r="L70" s="533">
        <v>100</v>
      </c>
      <c r="M70" s="528">
        <f t="shared" ref="M70" si="60">(K70*N70)-100</f>
        <v>-5600</v>
      </c>
      <c r="N70" s="528">
        <v>1000</v>
      </c>
      <c r="O70" s="520" t="s">
        <v>663</v>
      </c>
      <c r="P70" s="521">
        <v>44169</v>
      </c>
      <c r="Q70" s="470"/>
      <c r="R70" s="471" t="s">
        <v>3186</v>
      </c>
      <c r="Z70" s="473"/>
      <c r="AA70" s="473"/>
      <c r="AB70" s="473"/>
      <c r="AC70" s="473"/>
      <c r="AD70" s="473"/>
      <c r="AE70" s="473"/>
      <c r="AF70" s="473"/>
      <c r="AG70" s="473"/>
      <c r="AH70" s="473"/>
    </row>
    <row r="71" spans="1:34" s="472" customFormat="1" ht="14.25">
      <c r="A71" s="501">
        <v>2</v>
      </c>
      <c r="B71" s="492">
        <v>44166</v>
      </c>
      <c r="C71" s="447"/>
      <c r="D71" s="502" t="s">
        <v>3654</v>
      </c>
      <c r="E71" s="503" t="s">
        <v>600</v>
      </c>
      <c r="F71" s="495">
        <v>390</v>
      </c>
      <c r="G71" s="495">
        <v>190</v>
      </c>
      <c r="H71" s="495">
        <v>435</v>
      </c>
      <c r="I71" s="498">
        <v>700</v>
      </c>
      <c r="J71" s="498" t="s">
        <v>3659</v>
      </c>
      <c r="K71" s="498">
        <f t="shared" ref="K71" si="61">H71-F71</f>
        <v>45</v>
      </c>
      <c r="L71" s="499">
        <v>100</v>
      </c>
      <c r="M71" s="498">
        <f t="shared" ref="M71" si="62">(K71*N71)-100</f>
        <v>1025</v>
      </c>
      <c r="N71" s="498">
        <v>25</v>
      </c>
      <c r="O71" s="500" t="s">
        <v>599</v>
      </c>
      <c r="P71" s="479">
        <v>44167</v>
      </c>
      <c r="Q71" s="470"/>
      <c r="R71" s="471" t="s">
        <v>602</v>
      </c>
      <c r="Z71" s="473"/>
      <c r="AA71" s="473"/>
      <c r="AB71" s="473"/>
      <c r="AC71" s="473"/>
      <c r="AD71" s="473"/>
      <c r="AE71" s="473"/>
      <c r="AF71" s="473"/>
      <c r="AG71" s="473"/>
      <c r="AH71" s="473"/>
    </row>
    <row r="72" spans="1:34" s="472" customFormat="1" ht="14.25">
      <c r="A72" s="522">
        <v>3</v>
      </c>
      <c r="B72" s="523">
        <v>44168</v>
      </c>
      <c r="C72" s="524"/>
      <c r="D72" s="525" t="s">
        <v>3668</v>
      </c>
      <c r="E72" s="526" t="s">
        <v>600</v>
      </c>
      <c r="F72" s="527">
        <v>235</v>
      </c>
      <c r="G72" s="527">
        <v>80</v>
      </c>
      <c r="H72" s="527">
        <v>80</v>
      </c>
      <c r="I72" s="528">
        <v>500</v>
      </c>
      <c r="J72" s="517" t="s">
        <v>3671</v>
      </c>
      <c r="K72" s="528">
        <f t="shared" ref="K72" si="63">H72-F72</f>
        <v>-155</v>
      </c>
      <c r="L72" s="533">
        <v>100</v>
      </c>
      <c r="M72" s="528">
        <f t="shared" ref="M72" si="64">(K72*N72)-100</f>
        <v>-3975</v>
      </c>
      <c r="N72" s="528">
        <v>25</v>
      </c>
      <c r="O72" s="520" t="s">
        <v>663</v>
      </c>
      <c r="P72" s="521">
        <v>44169</v>
      </c>
      <c r="Q72" s="470"/>
      <c r="R72" s="471" t="s">
        <v>602</v>
      </c>
      <c r="Z72" s="473"/>
      <c r="AA72" s="473"/>
      <c r="AB72" s="473"/>
      <c r="AC72" s="473"/>
      <c r="AD72" s="473"/>
      <c r="AE72" s="473"/>
      <c r="AF72" s="473"/>
      <c r="AG72" s="473"/>
      <c r="AH72" s="473"/>
    </row>
    <row r="73" spans="1:34" s="472" customFormat="1" ht="14.25">
      <c r="A73" s="501">
        <v>4</v>
      </c>
      <c r="B73" s="492">
        <v>44168</v>
      </c>
      <c r="C73" s="447"/>
      <c r="D73" s="502" t="s">
        <v>3669</v>
      </c>
      <c r="E73" s="503" t="s">
        <v>600</v>
      </c>
      <c r="F73" s="495">
        <v>36</v>
      </c>
      <c r="G73" s="495">
        <v>24</v>
      </c>
      <c r="H73" s="495">
        <v>42</v>
      </c>
      <c r="I73" s="498">
        <v>60</v>
      </c>
      <c r="J73" s="498" t="s">
        <v>3660</v>
      </c>
      <c r="K73" s="498">
        <f t="shared" ref="K73:K74" si="65">H73-F73</f>
        <v>6</v>
      </c>
      <c r="L73" s="499">
        <v>100</v>
      </c>
      <c r="M73" s="498">
        <f t="shared" ref="M73:M74" si="66">(K73*N73)-100</f>
        <v>2300</v>
      </c>
      <c r="N73" s="498">
        <v>400</v>
      </c>
      <c r="O73" s="500" t="s">
        <v>599</v>
      </c>
      <c r="P73" s="515">
        <v>44168</v>
      </c>
      <c r="Q73" s="470"/>
      <c r="R73" s="471" t="s">
        <v>602</v>
      </c>
      <c r="Z73" s="473"/>
      <c r="AA73" s="473"/>
      <c r="AB73" s="473"/>
      <c r="AC73" s="473"/>
      <c r="AD73" s="473"/>
      <c r="AE73" s="473"/>
      <c r="AF73" s="473"/>
      <c r="AG73" s="473"/>
      <c r="AH73" s="473"/>
    </row>
    <row r="74" spans="1:34" s="472" customFormat="1" ht="14.25">
      <c r="A74" s="501">
        <v>5</v>
      </c>
      <c r="B74" s="492">
        <v>44168</v>
      </c>
      <c r="C74" s="447"/>
      <c r="D74" s="502" t="s">
        <v>3672</v>
      </c>
      <c r="E74" s="503" t="s">
        <v>600</v>
      </c>
      <c r="F74" s="495">
        <v>41</v>
      </c>
      <c r="G74" s="495">
        <v>18</v>
      </c>
      <c r="H74" s="495">
        <v>55.5</v>
      </c>
      <c r="I74" s="498">
        <v>80</v>
      </c>
      <c r="J74" s="498" t="s">
        <v>3677</v>
      </c>
      <c r="K74" s="498">
        <f t="shared" si="65"/>
        <v>14.5</v>
      </c>
      <c r="L74" s="499">
        <v>100</v>
      </c>
      <c r="M74" s="498">
        <f t="shared" si="66"/>
        <v>987.5</v>
      </c>
      <c r="N74" s="498">
        <v>75</v>
      </c>
      <c r="O74" s="500" t="s">
        <v>599</v>
      </c>
      <c r="P74" s="515">
        <v>44168</v>
      </c>
      <c r="Q74" s="470"/>
      <c r="R74" s="471" t="s">
        <v>602</v>
      </c>
      <c r="Z74" s="473"/>
      <c r="AA74" s="473"/>
      <c r="AB74" s="473"/>
      <c r="AC74" s="473"/>
      <c r="AD74" s="473"/>
      <c r="AE74" s="473"/>
      <c r="AF74" s="473"/>
      <c r="AG74" s="473"/>
      <c r="AH74" s="473"/>
    </row>
    <row r="75" spans="1:34" s="472" customFormat="1" ht="14.25">
      <c r="A75" s="501">
        <v>6</v>
      </c>
      <c r="B75" s="492">
        <v>44168</v>
      </c>
      <c r="C75" s="447"/>
      <c r="D75" s="502" t="s">
        <v>3678</v>
      </c>
      <c r="E75" s="503" t="s">
        <v>600</v>
      </c>
      <c r="F75" s="495">
        <v>55</v>
      </c>
      <c r="G75" s="495">
        <v>18</v>
      </c>
      <c r="H75" s="495">
        <v>65.5</v>
      </c>
      <c r="I75" s="498">
        <v>100</v>
      </c>
      <c r="J75" s="498" t="s">
        <v>3666</v>
      </c>
      <c r="K75" s="498">
        <f t="shared" ref="K75:K77" si="67">H75-F75</f>
        <v>10.5</v>
      </c>
      <c r="L75" s="499">
        <v>100</v>
      </c>
      <c r="M75" s="498">
        <f t="shared" ref="M75:M77" si="68">(K75*N75)-100</f>
        <v>687.5</v>
      </c>
      <c r="N75" s="498">
        <v>75</v>
      </c>
      <c r="O75" s="500" t="s">
        <v>599</v>
      </c>
      <c r="P75" s="515">
        <v>44168</v>
      </c>
      <c r="Q75" s="470"/>
      <c r="R75" s="471" t="s">
        <v>602</v>
      </c>
      <c r="Z75" s="473"/>
      <c r="AA75" s="473"/>
      <c r="AB75" s="473"/>
      <c r="AC75" s="473"/>
      <c r="AD75" s="473"/>
      <c r="AE75" s="473"/>
      <c r="AF75" s="473"/>
      <c r="AG75" s="473"/>
      <c r="AH75" s="473"/>
    </row>
    <row r="76" spans="1:34" s="472" customFormat="1" ht="14.25">
      <c r="A76" s="549">
        <v>7</v>
      </c>
      <c r="B76" s="550">
        <v>44168</v>
      </c>
      <c r="C76" s="524"/>
      <c r="D76" s="525" t="s">
        <v>3678</v>
      </c>
      <c r="E76" s="526" t="s">
        <v>600</v>
      </c>
      <c r="F76" s="527">
        <v>51.5</v>
      </c>
      <c r="G76" s="527">
        <v>18</v>
      </c>
      <c r="H76" s="551">
        <v>18</v>
      </c>
      <c r="I76" s="528">
        <v>100</v>
      </c>
      <c r="J76" s="517" t="s">
        <v>3708</v>
      </c>
      <c r="K76" s="528">
        <f t="shared" si="67"/>
        <v>-33.5</v>
      </c>
      <c r="L76" s="533">
        <v>100</v>
      </c>
      <c r="M76" s="528">
        <f t="shared" si="68"/>
        <v>-2612.5</v>
      </c>
      <c r="N76" s="528">
        <v>75</v>
      </c>
      <c r="O76" s="520" t="s">
        <v>663</v>
      </c>
      <c r="P76" s="521">
        <v>44172</v>
      </c>
      <c r="Q76" s="470"/>
      <c r="R76" s="471" t="s">
        <v>602</v>
      </c>
      <c r="Z76" s="473"/>
      <c r="AA76" s="473"/>
      <c r="AB76" s="473"/>
      <c r="AC76" s="473"/>
      <c r="AD76" s="473"/>
      <c r="AE76" s="473"/>
      <c r="AF76" s="473"/>
      <c r="AG76" s="473"/>
      <c r="AH76" s="473"/>
    </row>
    <row r="77" spans="1:34" s="472" customFormat="1" ht="14.25">
      <c r="A77" s="501">
        <v>8</v>
      </c>
      <c r="B77" s="492">
        <v>44172</v>
      </c>
      <c r="C77" s="447"/>
      <c r="D77" s="502" t="s">
        <v>3706</v>
      </c>
      <c r="E77" s="503" t="s">
        <v>600</v>
      </c>
      <c r="F77" s="495">
        <v>75</v>
      </c>
      <c r="G77" s="495">
        <v>57</v>
      </c>
      <c r="H77" s="495">
        <v>83.5</v>
      </c>
      <c r="I77" s="498" t="s">
        <v>3707</v>
      </c>
      <c r="J77" s="498" t="s">
        <v>3730</v>
      </c>
      <c r="K77" s="498">
        <f t="shared" si="67"/>
        <v>8.5</v>
      </c>
      <c r="L77" s="499">
        <v>100</v>
      </c>
      <c r="M77" s="498">
        <f t="shared" si="68"/>
        <v>2025</v>
      </c>
      <c r="N77" s="498">
        <v>250</v>
      </c>
      <c r="O77" s="500" t="s">
        <v>599</v>
      </c>
      <c r="P77" s="479">
        <v>44173</v>
      </c>
      <c r="Q77" s="470"/>
      <c r="R77" s="471" t="s">
        <v>602</v>
      </c>
      <c r="Z77" s="473"/>
      <c r="AA77" s="473"/>
      <c r="AB77" s="473"/>
      <c r="AC77" s="473"/>
      <c r="AD77" s="473"/>
      <c r="AE77" s="473"/>
      <c r="AF77" s="473"/>
      <c r="AG77" s="473"/>
      <c r="AH77" s="473"/>
    </row>
    <row r="78" spans="1:34" s="472" customFormat="1" ht="14.25">
      <c r="A78" s="501">
        <v>9</v>
      </c>
      <c r="B78" s="492">
        <v>44173</v>
      </c>
      <c r="C78" s="447"/>
      <c r="D78" s="502" t="s">
        <v>3734</v>
      </c>
      <c r="E78" s="503" t="s">
        <v>600</v>
      </c>
      <c r="F78" s="495">
        <v>44</v>
      </c>
      <c r="G78" s="495">
        <v>17</v>
      </c>
      <c r="H78" s="495">
        <v>58</v>
      </c>
      <c r="I78" s="498">
        <v>80</v>
      </c>
      <c r="J78" s="498" t="s">
        <v>3729</v>
      </c>
      <c r="K78" s="498">
        <f t="shared" ref="K78" si="69">H78-F78</f>
        <v>14</v>
      </c>
      <c r="L78" s="499">
        <v>100</v>
      </c>
      <c r="M78" s="498">
        <f t="shared" ref="M78" si="70">(K78*N78)-100</f>
        <v>950</v>
      </c>
      <c r="N78" s="498">
        <v>75</v>
      </c>
      <c r="O78" s="500" t="s">
        <v>599</v>
      </c>
      <c r="P78" s="479">
        <v>44173</v>
      </c>
      <c r="Q78" s="470"/>
      <c r="R78" s="471" t="s">
        <v>602</v>
      </c>
      <c r="Z78" s="473"/>
      <c r="AA78" s="473"/>
      <c r="AB78" s="473"/>
      <c r="AC78" s="473"/>
      <c r="AD78" s="473"/>
      <c r="AE78" s="473"/>
      <c r="AF78" s="473"/>
      <c r="AG78" s="473"/>
      <c r="AH78" s="473"/>
    </row>
    <row r="79" spans="1:34" s="472" customFormat="1" ht="14.25">
      <c r="A79" s="561">
        <v>10</v>
      </c>
      <c r="B79" s="562">
        <v>44173</v>
      </c>
      <c r="C79" s="563"/>
      <c r="D79" s="564" t="s">
        <v>3735</v>
      </c>
      <c r="E79" s="565" t="s">
        <v>600</v>
      </c>
      <c r="F79" s="566" t="s">
        <v>3736</v>
      </c>
      <c r="G79" s="566">
        <v>19</v>
      </c>
      <c r="H79" s="567"/>
      <c r="I79" s="568">
        <v>100</v>
      </c>
      <c r="J79" s="568" t="s">
        <v>601</v>
      </c>
      <c r="K79" s="568"/>
      <c r="L79" s="569"/>
      <c r="M79" s="568"/>
      <c r="N79" s="568"/>
      <c r="O79" s="570"/>
      <c r="P79" s="571"/>
      <c r="Q79" s="470"/>
      <c r="R79" s="471" t="s">
        <v>602</v>
      </c>
      <c r="Z79" s="473"/>
      <c r="AA79" s="473"/>
      <c r="AB79" s="473"/>
      <c r="AC79" s="473"/>
      <c r="AD79" s="473"/>
      <c r="AE79" s="473"/>
      <c r="AF79" s="473"/>
      <c r="AG79" s="473"/>
      <c r="AH79" s="473"/>
    </row>
    <row r="80" spans="1:34" s="472" customFormat="1" ht="14.25">
      <c r="A80" s="561"/>
      <c r="B80" s="562"/>
      <c r="C80" s="563"/>
      <c r="D80" s="564"/>
      <c r="E80" s="565"/>
      <c r="F80" s="566"/>
      <c r="G80" s="566"/>
      <c r="H80" s="567"/>
      <c r="I80" s="568"/>
      <c r="J80" s="568"/>
      <c r="K80" s="568"/>
      <c r="L80" s="569"/>
      <c r="M80" s="568"/>
      <c r="N80" s="568"/>
      <c r="O80" s="570"/>
      <c r="P80" s="571"/>
      <c r="Q80" s="470"/>
      <c r="R80" s="471"/>
      <c r="Z80" s="473"/>
      <c r="AA80" s="473"/>
      <c r="AB80" s="473"/>
      <c r="AC80" s="473"/>
      <c r="AD80" s="473"/>
      <c r="AE80" s="473"/>
      <c r="AF80" s="473"/>
      <c r="AG80" s="473"/>
      <c r="AH80" s="473"/>
    </row>
    <row r="81" spans="1:34" s="40" customFormat="1" ht="14.25">
      <c r="A81" s="424"/>
      <c r="B81" s="413"/>
      <c r="C81" s="413"/>
      <c r="D81" s="414"/>
      <c r="E81" s="415"/>
      <c r="F81" s="415"/>
      <c r="G81" s="409"/>
      <c r="H81" s="409"/>
      <c r="I81" s="409"/>
      <c r="J81" s="376"/>
      <c r="K81" s="376"/>
      <c r="L81" s="432"/>
      <c r="M81" s="376"/>
      <c r="N81" s="376"/>
      <c r="O81" s="404"/>
      <c r="P81" s="437"/>
      <c r="Q81" s="387"/>
      <c r="R81" s="343"/>
      <c r="Z81" s="393"/>
      <c r="AA81" s="393"/>
      <c r="AB81" s="393"/>
      <c r="AC81" s="393"/>
      <c r="AD81" s="393"/>
      <c r="AE81" s="393"/>
      <c r="AF81" s="393"/>
      <c r="AG81" s="393"/>
      <c r="AH81" s="393"/>
    </row>
    <row r="82" spans="1:34" s="40" customFormat="1" ht="14.25">
      <c r="A82" s="36"/>
      <c r="B82" s="425"/>
      <c r="C82" s="425"/>
      <c r="D82" s="426"/>
      <c r="E82" s="427"/>
      <c r="F82" s="427"/>
      <c r="G82" s="428"/>
      <c r="H82" s="428"/>
      <c r="I82" s="427"/>
      <c r="J82" s="423"/>
      <c r="K82" s="423"/>
      <c r="L82" s="423"/>
      <c r="M82" s="423"/>
      <c r="N82" s="423"/>
      <c r="O82" s="423"/>
      <c r="P82" s="423"/>
      <c r="Q82" s="387"/>
      <c r="R82" s="343"/>
      <c r="Z82" s="393"/>
      <c r="AA82" s="393"/>
      <c r="AB82" s="393"/>
      <c r="AC82" s="393"/>
      <c r="AD82" s="393"/>
      <c r="AE82" s="393"/>
      <c r="AF82" s="393"/>
      <c r="AG82" s="393"/>
      <c r="AH82" s="393"/>
    </row>
    <row r="83" spans="1:34" s="40" customFormat="1" ht="14.25">
      <c r="A83" s="36"/>
      <c r="B83" s="425"/>
      <c r="C83" s="425"/>
      <c r="D83" s="426"/>
      <c r="E83" s="427"/>
      <c r="F83" s="427"/>
      <c r="G83" s="428"/>
      <c r="H83" s="428"/>
      <c r="I83" s="427"/>
      <c r="J83" s="423"/>
      <c r="K83" s="423"/>
      <c r="L83" s="423"/>
      <c r="M83" s="423"/>
      <c r="N83" s="423"/>
      <c r="O83" s="423"/>
      <c r="P83" s="423"/>
      <c r="Q83" s="387"/>
      <c r="R83" s="343"/>
      <c r="Z83" s="393"/>
      <c r="AA83" s="393"/>
      <c r="AB83" s="393"/>
      <c r="AC83" s="393"/>
      <c r="AD83" s="393"/>
      <c r="AE83" s="393"/>
      <c r="AF83" s="393"/>
      <c r="AG83" s="393"/>
      <c r="AH83" s="393"/>
    </row>
    <row r="84" spans="1:34" s="40" customFormat="1" ht="14.25">
      <c r="A84" s="36"/>
      <c r="B84" s="425"/>
      <c r="C84" s="425"/>
      <c r="D84" s="426"/>
      <c r="E84" s="427"/>
      <c r="F84" s="427"/>
      <c r="G84" s="428"/>
      <c r="H84" s="428"/>
      <c r="I84" s="427"/>
      <c r="J84" s="423"/>
      <c r="K84" s="423"/>
      <c r="L84" s="423"/>
      <c r="M84" s="423"/>
      <c r="N84" s="423"/>
      <c r="O84" s="429"/>
      <c r="P84" s="423"/>
      <c r="Q84" s="387"/>
      <c r="R84" s="343"/>
      <c r="Z84" s="393"/>
      <c r="AA84" s="393"/>
      <c r="AB84" s="393"/>
      <c r="AC84" s="393"/>
      <c r="AD84" s="393"/>
      <c r="AE84" s="393"/>
      <c r="AF84" s="393"/>
      <c r="AG84" s="393"/>
      <c r="AH84" s="393"/>
    </row>
    <row r="85" spans="1:34" s="40" customFormat="1" ht="14.25">
      <c r="A85" s="377"/>
      <c r="B85" s="378"/>
      <c r="C85" s="378"/>
      <c r="D85" s="379"/>
      <c r="E85" s="377"/>
      <c r="F85" s="394"/>
      <c r="G85" s="377"/>
      <c r="H85" s="377"/>
      <c r="I85" s="377"/>
      <c r="J85" s="378"/>
      <c r="K85" s="395"/>
      <c r="L85" s="377"/>
      <c r="M85" s="377"/>
      <c r="N85" s="377"/>
      <c r="O85" s="396"/>
      <c r="P85" s="387"/>
      <c r="Q85" s="387"/>
      <c r="R85" s="343"/>
      <c r="Z85" s="393"/>
      <c r="AA85" s="393"/>
      <c r="AB85" s="393"/>
      <c r="AC85" s="393"/>
      <c r="AD85" s="393"/>
      <c r="AE85" s="393"/>
      <c r="AF85" s="393"/>
      <c r="AG85" s="393"/>
      <c r="AH85" s="393"/>
    </row>
    <row r="86" spans="1:34" ht="15">
      <c r="A86" s="99" t="s">
        <v>618</v>
      </c>
      <c r="B86" s="100"/>
      <c r="C86" s="100"/>
      <c r="D86" s="101"/>
      <c r="E86" s="34"/>
      <c r="F86" s="32"/>
      <c r="G86" s="32"/>
      <c r="H86" s="73"/>
      <c r="I86" s="119"/>
      <c r="J86" s="120"/>
      <c r="K86" s="17"/>
      <c r="L86" s="17"/>
      <c r="M86" s="17"/>
      <c r="N86" s="11"/>
      <c r="O86" s="53"/>
      <c r="Q86" s="95"/>
      <c r="R86" s="17"/>
      <c r="S86" s="16"/>
      <c r="T86" s="16"/>
      <c r="U86" s="16"/>
      <c r="V86" s="16"/>
      <c r="W86" s="16"/>
      <c r="X86" s="16"/>
      <c r="Y86" s="16"/>
      <c r="Z86" s="16"/>
    </row>
    <row r="87" spans="1:34" ht="38.25">
      <c r="A87" s="20" t="s">
        <v>16</v>
      </c>
      <c r="B87" s="21" t="s">
        <v>575</v>
      </c>
      <c r="C87" s="21"/>
      <c r="D87" s="22" t="s">
        <v>588</v>
      </c>
      <c r="E87" s="21" t="s">
        <v>589</v>
      </c>
      <c r="F87" s="21" t="s">
        <v>590</v>
      </c>
      <c r="G87" s="21" t="s">
        <v>591</v>
      </c>
      <c r="H87" s="21" t="s">
        <v>592</v>
      </c>
      <c r="I87" s="21" t="s">
        <v>593</v>
      </c>
      <c r="J87" s="20" t="s">
        <v>594</v>
      </c>
      <c r="K87" s="62" t="s">
        <v>610</v>
      </c>
      <c r="L87" s="420" t="s">
        <v>3630</v>
      </c>
      <c r="M87" s="63" t="s">
        <v>3629</v>
      </c>
      <c r="N87" s="21" t="s">
        <v>597</v>
      </c>
      <c r="O87" s="78" t="s">
        <v>598</v>
      </c>
      <c r="P87" s="97"/>
      <c r="Q87" s="11"/>
      <c r="R87" s="17"/>
      <c r="S87" s="16"/>
      <c r="T87" s="16"/>
      <c r="U87" s="16"/>
      <c r="V87" s="16"/>
      <c r="W87" s="16"/>
      <c r="X87" s="16"/>
      <c r="Y87" s="16"/>
      <c r="Z87" s="16"/>
    </row>
    <row r="88" spans="1:34" s="393" customFormat="1" ht="14.25">
      <c r="A88" s="424">
        <v>1</v>
      </c>
      <c r="B88" s="413">
        <v>44173</v>
      </c>
      <c r="C88" s="413"/>
      <c r="D88" s="414" t="s">
        <v>3739</v>
      </c>
      <c r="E88" s="415" t="s">
        <v>600</v>
      </c>
      <c r="F88" s="415" t="s">
        <v>3740</v>
      </c>
      <c r="G88" s="409">
        <v>1415</v>
      </c>
      <c r="H88" s="409"/>
      <c r="I88" s="415">
        <v>1900</v>
      </c>
      <c r="J88" s="442" t="s">
        <v>601</v>
      </c>
      <c r="K88" s="376"/>
      <c r="L88" s="432"/>
      <c r="M88" s="430"/>
      <c r="N88" s="404"/>
      <c r="O88" s="437"/>
      <c r="P88" s="98"/>
      <c r="Q88" s="444"/>
      <c r="R88" s="580" t="s">
        <v>602</v>
      </c>
      <c r="S88" s="438"/>
      <c r="T88" s="438"/>
      <c r="U88" s="438"/>
      <c r="V88" s="438"/>
      <c r="W88" s="438"/>
      <c r="X88" s="438"/>
      <c r="Y88" s="438"/>
      <c r="Z88" s="438"/>
    </row>
    <row r="89" spans="1:34" s="393" customFormat="1" ht="14.25">
      <c r="A89" s="36">
        <v>2</v>
      </c>
      <c r="B89" s="413">
        <v>44173</v>
      </c>
      <c r="C89" s="425"/>
      <c r="D89" s="414" t="s">
        <v>440</v>
      </c>
      <c r="E89" s="415" t="s">
        <v>600</v>
      </c>
      <c r="F89" s="415" t="s">
        <v>3741</v>
      </c>
      <c r="G89" s="409">
        <v>265</v>
      </c>
      <c r="H89" s="409"/>
      <c r="I89" s="415" t="s">
        <v>3742</v>
      </c>
      <c r="J89" s="376" t="s">
        <v>601</v>
      </c>
      <c r="K89" s="376"/>
      <c r="L89" s="432"/>
      <c r="M89" s="430"/>
      <c r="N89" s="404"/>
      <c r="O89" s="437"/>
      <c r="P89" s="98"/>
      <c r="Q89" s="444"/>
      <c r="R89" s="580" t="s">
        <v>602</v>
      </c>
      <c r="S89" s="438"/>
      <c r="T89" s="438"/>
      <c r="U89" s="438"/>
      <c r="V89" s="438"/>
      <c r="W89" s="438"/>
      <c r="X89" s="438"/>
      <c r="Y89" s="438"/>
      <c r="Z89" s="438"/>
    </row>
    <row r="90" spans="1:34" s="8" customFormat="1">
      <c r="A90" s="388"/>
      <c r="B90" s="389"/>
      <c r="C90" s="390"/>
      <c r="D90" s="391"/>
      <c r="E90" s="424"/>
      <c r="F90" s="424"/>
      <c r="G90" s="578"/>
      <c r="H90" s="578"/>
      <c r="I90" s="424"/>
      <c r="J90" s="579"/>
      <c r="K90" s="574"/>
      <c r="L90" s="575"/>
      <c r="M90" s="576"/>
      <c r="N90" s="577"/>
      <c r="O90" s="392"/>
      <c r="P90" s="123"/>
      <c r="Q90"/>
      <c r="R90" s="94"/>
      <c r="T90" s="57"/>
      <c r="U90" s="57"/>
      <c r="V90" s="57"/>
      <c r="W90" s="57"/>
      <c r="X90" s="57"/>
      <c r="Y90" s="57"/>
      <c r="Z90" s="57"/>
    </row>
    <row r="91" spans="1:34">
      <c r="A91" s="23" t="s">
        <v>603</v>
      </c>
      <c r="B91" s="23"/>
      <c r="C91" s="23"/>
      <c r="D91" s="23"/>
      <c r="E91" s="5"/>
      <c r="F91" s="30" t="s">
        <v>605</v>
      </c>
      <c r="G91" s="82"/>
      <c r="H91" s="82"/>
      <c r="I91" s="38"/>
      <c r="J91" s="85"/>
      <c r="K91" s="83"/>
      <c r="L91" s="84"/>
      <c r="M91" s="85"/>
      <c r="N91" s="86"/>
      <c r="O91" s="124"/>
      <c r="P91" s="11"/>
      <c r="Q91" s="16"/>
      <c r="R91" s="96"/>
      <c r="S91" s="16"/>
      <c r="T91" s="16"/>
      <c r="U91" s="16"/>
      <c r="V91" s="16"/>
      <c r="W91" s="16"/>
      <c r="X91" s="16"/>
      <c r="Y91" s="16"/>
    </row>
    <row r="92" spans="1:34">
      <c r="A92" s="29" t="s">
        <v>604</v>
      </c>
      <c r="B92" s="23"/>
      <c r="C92" s="23"/>
      <c r="D92" s="23"/>
      <c r="E92" s="32"/>
      <c r="F92" s="30" t="s">
        <v>607</v>
      </c>
      <c r="G92" s="12"/>
      <c r="H92" s="12"/>
      <c r="I92" s="12"/>
      <c r="J92" s="53"/>
      <c r="K92" s="12"/>
      <c r="L92" s="12"/>
      <c r="M92" s="12"/>
      <c r="N92" s="11"/>
      <c r="O92" s="53"/>
      <c r="Q92" s="7"/>
      <c r="R92" s="17"/>
      <c r="S92" s="16"/>
      <c r="T92" s="16"/>
      <c r="U92" s="16"/>
      <c r="V92" s="16"/>
      <c r="W92" s="16"/>
      <c r="X92" s="16"/>
      <c r="Y92" s="16"/>
      <c r="Z92" s="16"/>
    </row>
    <row r="93" spans="1:34">
      <c r="A93" s="29"/>
      <c r="B93" s="23"/>
      <c r="C93" s="23"/>
      <c r="D93" s="23"/>
      <c r="E93" s="32"/>
      <c r="F93" s="30"/>
      <c r="G93" s="12"/>
      <c r="H93" s="12"/>
      <c r="I93" s="12"/>
      <c r="J93" s="53"/>
      <c r="K93" s="12"/>
      <c r="L93" s="12"/>
      <c r="M93" s="12"/>
      <c r="N93" s="11"/>
      <c r="O93" s="53"/>
      <c r="Q93" s="7"/>
      <c r="R93" s="82"/>
      <c r="S93" s="16"/>
      <c r="T93" s="16"/>
      <c r="U93" s="16"/>
      <c r="V93" s="16"/>
      <c r="W93" s="16"/>
      <c r="X93" s="16"/>
      <c r="Y93" s="16"/>
      <c r="Z93" s="16"/>
    </row>
    <row r="94" spans="1:34" ht="15">
      <c r="A94" s="11"/>
      <c r="B94" s="33" t="s">
        <v>3635</v>
      </c>
      <c r="C94" s="33"/>
      <c r="D94" s="33"/>
      <c r="E94" s="33"/>
      <c r="F94" s="34"/>
      <c r="G94" s="32"/>
      <c r="H94" s="32"/>
      <c r="I94" s="73"/>
      <c r="J94" s="74"/>
      <c r="K94" s="75"/>
      <c r="L94" s="419"/>
      <c r="M94" s="12"/>
      <c r="N94" s="11"/>
      <c r="O94" s="53"/>
      <c r="Q94" s="7"/>
      <c r="R94" s="82"/>
      <c r="S94" s="16"/>
      <c r="T94" s="16"/>
      <c r="U94" s="16"/>
      <c r="V94" s="16"/>
      <c r="W94" s="16"/>
      <c r="X94" s="16"/>
      <c r="Y94" s="16"/>
      <c r="Z94" s="16"/>
    </row>
    <row r="95" spans="1:34" ht="38.25">
      <c r="A95" s="20" t="s">
        <v>16</v>
      </c>
      <c r="B95" s="21" t="s">
        <v>575</v>
      </c>
      <c r="C95" s="21"/>
      <c r="D95" s="22" t="s">
        <v>588</v>
      </c>
      <c r="E95" s="21" t="s">
        <v>589</v>
      </c>
      <c r="F95" s="21" t="s">
        <v>590</v>
      </c>
      <c r="G95" s="21" t="s">
        <v>609</v>
      </c>
      <c r="H95" s="21" t="s">
        <v>592</v>
      </c>
      <c r="I95" s="21" t="s">
        <v>593</v>
      </c>
      <c r="J95" s="76" t="s">
        <v>594</v>
      </c>
      <c r="K95" s="62" t="s">
        <v>610</v>
      </c>
      <c r="L95" s="77" t="s">
        <v>611</v>
      </c>
      <c r="M95" s="21" t="s">
        <v>612</v>
      </c>
      <c r="N95" s="420" t="s">
        <v>3630</v>
      </c>
      <c r="O95" s="63" t="s">
        <v>3629</v>
      </c>
      <c r="P95" s="21" t="s">
        <v>597</v>
      </c>
      <c r="Q95" s="78" t="s">
        <v>598</v>
      </c>
      <c r="R95" s="82"/>
      <c r="S95" s="16"/>
      <c r="T95" s="16"/>
      <c r="U95" s="16"/>
      <c r="V95" s="16"/>
      <c r="W95" s="16"/>
      <c r="X95" s="16"/>
      <c r="Y95" s="16"/>
      <c r="Z95" s="16"/>
    </row>
    <row r="96" spans="1:34" ht="14.25">
      <c r="A96" s="382"/>
      <c r="B96" s="397"/>
      <c r="C96" s="401"/>
      <c r="D96" s="411"/>
      <c r="E96" s="402"/>
      <c r="F96" s="431"/>
      <c r="G96" s="409"/>
      <c r="H96" s="402"/>
      <c r="I96" s="399"/>
      <c r="J96" s="442"/>
      <c r="K96" s="442"/>
      <c r="L96" s="443"/>
      <c r="M96" s="441"/>
      <c r="N96" s="443"/>
      <c r="O96" s="430"/>
      <c r="P96" s="403"/>
      <c r="Q96" s="421"/>
      <c r="R96" s="439"/>
      <c r="S96" s="429"/>
      <c r="T96" s="16"/>
      <c r="U96" s="438"/>
      <c r="V96" s="438"/>
      <c r="W96" s="438"/>
      <c r="X96" s="438"/>
      <c r="Y96" s="438"/>
      <c r="Z96" s="438"/>
      <c r="AA96" s="393"/>
      <c r="AB96" s="393"/>
      <c r="AC96" s="393"/>
    </row>
    <row r="97" spans="1:29" ht="14.25">
      <c r="A97" s="382"/>
      <c r="B97" s="397"/>
      <c r="C97" s="401"/>
      <c r="D97" s="411"/>
      <c r="E97" s="402"/>
      <c r="F97" s="431"/>
      <c r="G97" s="409"/>
      <c r="H97" s="402"/>
      <c r="I97" s="399"/>
      <c r="J97" s="442"/>
      <c r="K97" s="442"/>
      <c r="L97" s="443"/>
      <c r="M97" s="441"/>
      <c r="N97" s="443"/>
      <c r="O97" s="430"/>
      <c r="P97" s="403"/>
      <c r="Q97" s="421"/>
      <c r="R97" s="439"/>
      <c r="S97" s="429"/>
      <c r="T97" s="16"/>
      <c r="U97" s="438"/>
      <c r="V97" s="438"/>
      <c r="W97" s="438"/>
      <c r="X97" s="438"/>
      <c r="Y97" s="438"/>
      <c r="Z97" s="438"/>
      <c r="AA97" s="393"/>
      <c r="AB97" s="393"/>
      <c r="AC97" s="393"/>
    </row>
    <row r="98" spans="1:29" s="393" customFormat="1" ht="14.25">
      <c r="A98" s="382"/>
      <c r="B98" s="397"/>
      <c r="C98" s="401"/>
      <c r="D98" s="411"/>
      <c r="E98" s="402"/>
      <c r="F98" s="431"/>
      <c r="G98" s="409"/>
      <c r="H98" s="402"/>
      <c r="I98" s="399"/>
      <c r="J98" s="442"/>
      <c r="K98" s="442"/>
      <c r="L98" s="443"/>
      <c r="M98" s="441"/>
      <c r="N98" s="443"/>
      <c r="O98" s="430"/>
      <c r="P98" s="403"/>
      <c r="Q98" s="421"/>
      <c r="R98" s="436"/>
      <c r="S98" s="438"/>
      <c r="T98" s="438"/>
      <c r="U98" s="438"/>
      <c r="V98" s="438"/>
      <c r="W98" s="438"/>
      <c r="X98" s="438"/>
      <c r="Y98" s="438"/>
      <c r="Z98" s="438"/>
    </row>
    <row r="99" spans="1:29" s="393" customFormat="1" ht="14.25">
      <c r="A99" s="382"/>
      <c r="B99" s="397"/>
      <c r="C99" s="401"/>
      <c r="D99" s="411"/>
      <c r="E99" s="402"/>
      <c r="F99" s="442"/>
      <c r="G99" s="415"/>
      <c r="H99" s="402"/>
      <c r="I99" s="399"/>
      <c r="J99" s="442"/>
      <c r="K99" s="442"/>
      <c r="L99" s="443"/>
      <c r="M99" s="441"/>
      <c r="N99" s="443"/>
      <c r="O99" s="430"/>
      <c r="P99" s="403"/>
      <c r="Q99" s="421"/>
      <c r="R99" s="436"/>
      <c r="S99" s="438"/>
      <c r="T99" s="438"/>
      <c r="U99" s="438"/>
      <c r="V99" s="438"/>
      <c r="W99" s="438"/>
      <c r="X99" s="438"/>
      <c r="Y99" s="438"/>
      <c r="Z99" s="438"/>
    </row>
    <row r="100" spans="1:29" s="393" customFormat="1" ht="14.25">
      <c r="A100" s="382"/>
      <c r="B100" s="397"/>
      <c r="C100" s="401"/>
      <c r="D100" s="411"/>
      <c r="E100" s="402"/>
      <c r="F100" s="442"/>
      <c r="G100" s="415"/>
      <c r="H100" s="402"/>
      <c r="I100" s="399"/>
      <c r="J100" s="442"/>
      <c r="K100" s="442"/>
      <c r="L100" s="443"/>
      <c r="M100" s="441"/>
      <c r="N100" s="443"/>
      <c r="O100" s="430"/>
      <c r="P100" s="403"/>
      <c r="Q100" s="421"/>
      <c r="R100" s="436"/>
      <c r="S100" s="438"/>
      <c r="T100" s="438"/>
      <c r="U100" s="438"/>
      <c r="V100" s="438"/>
      <c r="W100" s="438"/>
      <c r="X100" s="438"/>
      <c r="Y100" s="438"/>
      <c r="Z100" s="438"/>
    </row>
    <row r="101" spans="1:29" s="393" customFormat="1" ht="14.25">
      <c r="A101" s="382"/>
      <c r="B101" s="397"/>
      <c r="C101" s="401"/>
      <c r="D101" s="411"/>
      <c r="E101" s="402"/>
      <c r="F101" s="431"/>
      <c r="G101" s="409"/>
      <c r="H101" s="402"/>
      <c r="I101" s="399"/>
      <c r="J101" s="442"/>
      <c r="K101" s="433"/>
      <c r="L101" s="443"/>
      <c r="M101" s="441"/>
      <c r="N101" s="443"/>
      <c r="O101" s="430"/>
      <c r="P101" s="435"/>
      <c r="Q101" s="421"/>
      <c r="R101" s="436"/>
      <c r="S101" s="438"/>
      <c r="T101" s="438"/>
      <c r="U101" s="438"/>
      <c r="V101" s="438"/>
      <c r="W101" s="438"/>
      <c r="X101" s="438"/>
      <c r="Y101" s="438"/>
      <c r="Z101" s="438"/>
    </row>
    <row r="102" spans="1:29" s="393" customFormat="1" ht="14.25">
      <c r="A102" s="382"/>
      <c r="B102" s="397"/>
      <c r="C102" s="401"/>
      <c r="D102" s="411"/>
      <c r="E102" s="402"/>
      <c r="F102" s="431"/>
      <c r="G102" s="409"/>
      <c r="H102" s="402"/>
      <c r="I102" s="399"/>
      <c r="J102" s="433"/>
      <c r="K102" s="433"/>
      <c r="L102" s="433"/>
      <c r="M102" s="433"/>
      <c r="N102" s="434"/>
      <c r="O102" s="445"/>
      <c r="P102" s="435"/>
      <c r="Q102" s="421"/>
      <c r="R102" s="436"/>
      <c r="S102" s="438"/>
      <c r="T102" s="438"/>
      <c r="U102" s="438"/>
      <c r="V102" s="438"/>
      <c r="W102" s="438"/>
      <c r="X102" s="438"/>
      <c r="Y102" s="438"/>
      <c r="Z102" s="438"/>
    </row>
    <row r="103" spans="1:29" s="393" customFormat="1" ht="14.25">
      <c r="A103" s="382"/>
      <c r="B103" s="397"/>
      <c r="C103" s="401"/>
      <c r="D103" s="411"/>
      <c r="E103" s="402"/>
      <c r="F103" s="442"/>
      <c r="G103" s="415"/>
      <c r="H103" s="402"/>
      <c r="I103" s="399"/>
      <c r="J103" s="442"/>
      <c r="K103" s="442"/>
      <c r="L103" s="443"/>
      <c r="M103" s="441"/>
      <c r="N103" s="443"/>
      <c r="O103" s="430"/>
      <c r="P103" s="403"/>
      <c r="Q103" s="421"/>
      <c r="R103" s="439"/>
      <c r="S103" s="429"/>
      <c r="T103" s="438"/>
      <c r="U103" s="438"/>
      <c r="V103" s="438"/>
      <c r="W103" s="438"/>
      <c r="X103" s="438"/>
      <c r="Y103" s="438"/>
      <c r="Z103" s="438"/>
    </row>
    <row r="104" spans="1:29" s="393" customFormat="1" ht="14.25">
      <c r="A104" s="382"/>
      <c r="B104" s="397"/>
      <c r="C104" s="401"/>
      <c r="D104" s="411"/>
      <c r="E104" s="402"/>
      <c r="F104" s="431"/>
      <c r="G104" s="409"/>
      <c r="H104" s="402"/>
      <c r="I104" s="399"/>
      <c r="J104" s="376"/>
      <c r="K104" s="376"/>
      <c r="L104" s="376"/>
      <c r="M104" s="376"/>
      <c r="N104" s="432"/>
      <c r="O104" s="430"/>
      <c r="P104" s="404"/>
      <c r="Q104" s="421"/>
      <c r="R104" s="439"/>
      <c r="S104" s="429"/>
      <c r="T104" s="438"/>
      <c r="U104" s="438"/>
      <c r="V104" s="438"/>
      <c r="W104" s="438"/>
      <c r="X104" s="438"/>
      <c r="Y104" s="438"/>
      <c r="Z104" s="438"/>
    </row>
    <row r="105" spans="1:29">
      <c r="A105" s="29"/>
      <c r="B105" s="23"/>
      <c r="C105" s="23"/>
      <c r="D105" s="23"/>
      <c r="E105" s="32"/>
      <c r="F105" s="30"/>
      <c r="G105" s="12"/>
      <c r="H105" s="12"/>
      <c r="I105" s="12"/>
      <c r="J105" s="53"/>
      <c r="K105" s="12"/>
      <c r="L105" s="12"/>
      <c r="M105" s="12"/>
      <c r="N105" s="11"/>
      <c r="O105" s="53"/>
      <c r="P105" s="7"/>
      <c r="Q105" s="11"/>
      <c r="R105" s="141"/>
      <c r="S105" s="16"/>
      <c r="T105" s="16"/>
      <c r="U105" s="16"/>
      <c r="V105" s="16"/>
      <c r="W105" s="16"/>
      <c r="X105" s="16"/>
      <c r="Y105" s="16"/>
      <c r="Z105" s="16"/>
    </row>
    <row r="106" spans="1:29">
      <c r="A106" s="29"/>
      <c r="B106" s="23"/>
      <c r="C106" s="23"/>
      <c r="D106" s="23"/>
      <c r="E106" s="32"/>
      <c r="F106" s="30"/>
      <c r="G106" s="41"/>
      <c r="H106" s="42"/>
      <c r="I106" s="82"/>
      <c r="J106" s="17"/>
      <c r="K106" s="83"/>
      <c r="L106" s="84"/>
      <c r="M106" s="85"/>
      <c r="N106" s="86"/>
      <c r="O106" s="87"/>
      <c r="P106" s="11"/>
      <c r="Q106" s="16"/>
      <c r="R106" s="141"/>
      <c r="S106" s="16"/>
      <c r="T106" s="16"/>
      <c r="U106" s="16"/>
      <c r="V106" s="16"/>
      <c r="W106" s="16"/>
      <c r="X106" s="16"/>
      <c r="Y106" s="16"/>
      <c r="Z106" s="16"/>
    </row>
    <row r="107" spans="1:29">
      <c r="A107" s="37"/>
      <c r="B107" s="45"/>
      <c r="C107" s="102"/>
      <c r="D107" s="6"/>
      <c r="E107" s="38"/>
      <c r="F107" s="82"/>
      <c r="G107" s="41"/>
      <c r="H107" s="42"/>
      <c r="I107" s="82"/>
      <c r="J107" s="17"/>
      <c r="K107" s="83"/>
      <c r="L107" s="84"/>
      <c r="M107" s="85"/>
      <c r="N107" s="86"/>
      <c r="O107" s="87"/>
      <c r="P107" s="11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9" ht="15">
      <c r="A108" s="5"/>
      <c r="B108" s="103" t="s">
        <v>619</v>
      </c>
      <c r="C108" s="103"/>
      <c r="D108" s="103"/>
      <c r="E108" s="103"/>
      <c r="F108" s="17"/>
      <c r="G108" s="17"/>
      <c r="H108" s="104"/>
      <c r="I108" s="17"/>
      <c r="J108" s="74"/>
      <c r="K108" s="75"/>
      <c r="L108" s="17"/>
      <c r="M108" s="17"/>
      <c r="N108" s="16"/>
      <c r="O108" s="98"/>
      <c r="P108" s="11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9" ht="38.25">
      <c r="A109" s="20" t="s">
        <v>16</v>
      </c>
      <c r="B109" s="21" t="s">
        <v>575</v>
      </c>
      <c r="C109" s="21"/>
      <c r="D109" s="22" t="s">
        <v>588</v>
      </c>
      <c r="E109" s="21" t="s">
        <v>589</v>
      </c>
      <c r="F109" s="21" t="s">
        <v>590</v>
      </c>
      <c r="G109" s="21" t="s">
        <v>620</v>
      </c>
      <c r="H109" s="21" t="s">
        <v>621</v>
      </c>
      <c r="I109" s="21" t="s">
        <v>593</v>
      </c>
      <c r="J109" s="61" t="s">
        <v>594</v>
      </c>
      <c r="K109" s="21" t="s">
        <v>595</v>
      </c>
      <c r="L109" s="21" t="s">
        <v>596</v>
      </c>
      <c r="M109" s="21" t="s">
        <v>597</v>
      </c>
      <c r="N109" s="22" t="s">
        <v>598</v>
      </c>
      <c r="O109" s="98"/>
      <c r="P109" s="11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9">
      <c r="A110" s="202">
        <v>1</v>
      </c>
      <c r="B110" s="105">
        <v>41579</v>
      </c>
      <c r="C110" s="105"/>
      <c r="D110" s="106" t="s">
        <v>622</v>
      </c>
      <c r="E110" s="107" t="s">
        <v>623</v>
      </c>
      <c r="F110" s="108">
        <v>82</v>
      </c>
      <c r="G110" s="107" t="s">
        <v>624</v>
      </c>
      <c r="H110" s="107">
        <v>100</v>
      </c>
      <c r="I110" s="125">
        <v>100</v>
      </c>
      <c r="J110" s="126" t="s">
        <v>625</v>
      </c>
      <c r="K110" s="127">
        <f t="shared" ref="K110:K141" si="71">H110-F110</f>
        <v>18</v>
      </c>
      <c r="L110" s="128">
        <f t="shared" ref="L110:L141" si="72">K110/F110</f>
        <v>0.21951219512195122</v>
      </c>
      <c r="M110" s="129" t="s">
        <v>599</v>
      </c>
      <c r="N110" s="130">
        <v>42657</v>
      </c>
      <c r="O110" s="53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9">
      <c r="A111" s="202">
        <v>2</v>
      </c>
      <c r="B111" s="105">
        <v>41794</v>
      </c>
      <c r="C111" s="105"/>
      <c r="D111" s="106" t="s">
        <v>626</v>
      </c>
      <c r="E111" s="107" t="s">
        <v>600</v>
      </c>
      <c r="F111" s="108">
        <v>257</v>
      </c>
      <c r="G111" s="107" t="s">
        <v>624</v>
      </c>
      <c r="H111" s="107">
        <v>300</v>
      </c>
      <c r="I111" s="125">
        <v>300</v>
      </c>
      <c r="J111" s="126" t="s">
        <v>625</v>
      </c>
      <c r="K111" s="127">
        <f t="shared" si="71"/>
        <v>43</v>
      </c>
      <c r="L111" s="128">
        <f t="shared" si="72"/>
        <v>0.16731517509727625</v>
      </c>
      <c r="M111" s="129" t="s">
        <v>599</v>
      </c>
      <c r="N111" s="130">
        <v>41822</v>
      </c>
      <c r="O111" s="53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9">
      <c r="A112" s="202">
        <v>3</v>
      </c>
      <c r="B112" s="105">
        <v>41828</v>
      </c>
      <c r="C112" s="105"/>
      <c r="D112" s="106" t="s">
        <v>627</v>
      </c>
      <c r="E112" s="107" t="s">
        <v>600</v>
      </c>
      <c r="F112" s="108">
        <v>393</v>
      </c>
      <c r="G112" s="107" t="s">
        <v>624</v>
      </c>
      <c r="H112" s="107">
        <v>468</v>
      </c>
      <c r="I112" s="125">
        <v>468</v>
      </c>
      <c r="J112" s="126" t="s">
        <v>625</v>
      </c>
      <c r="K112" s="127">
        <f t="shared" si="71"/>
        <v>75</v>
      </c>
      <c r="L112" s="128">
        <f t="shared" si="72"/>
        <v>0.19083969465648856</v>
      </c>
      <c r="M112" s="129" t="s">
        <v>599</v>
      </c>
      <c r="N112" s="130">
        <v>41863</v>
      </c>
      <c r="O112" s="53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4</v>
      </c>
      <c r="B113" s="105">
        <v>41857</v>
      </c>
      <c r="C113" s="105"/>
      <c r="D113" s="106" t="s">
        <v>628</v>
      </c>
      <c r="E113" s="107" t="s">
        <v>600</v>
      </c>
      <c r="F113" s="108">
        <v>205</v>
      </c>
      <c r="G113" s="107" t="s">
        <v>624</v>
      </c>
      <c r="H113" s="107">
        <v>275</v>
      </c>
      <c r="I113" s="125">
        <v>250</v>
      </c>
      <c r="J113" s="126" t="s">
        <v>625</v>
      </c>
      <c r="K113" s="127">
        <f t="shared" si="71"/>
        <v>70</v>
      </c>
      <c r="L113" s="128">
        <f t="shared" si="72"/>
        <v>0.34146341463414637</v>
      </c>
      <c r="M113" s="129" t="s">
        <v>599</v>
      </c>
      <c r="N113" s="130">
        <v>41962</v>
      </c>
      <c r="O113" s="53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5</v>
      </c>
      <c r="B114" s="105">
        <v>41886</v>
      </c>
      <c r="C114" s="105"/>
      <c r="D114" s="106" t="s">
        <v>629</v>
      </c>
      <c r="E114" s="107" t="s">
        <v>600</v>
      </c>
      <c r="F114" s="108">
        <v>162</v>
      </c>
      <c r="G114" s="107" t="s">
        <v>624</v>
      </c>
      <c r="H114" s="107">
        <v>190</v>
      </c>
      <c r="I114" s="125">
        <v>190</v>
      </c>
      <c r="J114" s="126" t="s">
        <v>625</v>
      </c>
      <c r="K114" s="127">
        <f t="shared" si="71"/>
        <v>28</v>
      </c>
      <c r="L114" s="128">
        <f t="shared" si="72"/>
        <v>0.1728395061728395</v>
      </c>
      <c r="M114" s="129" t="s">
        <v>599</v>
      </c>
      <c r="N114" s="130">
        <v>42006</v>
      </c>
      <c r="O114" s="53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6</v>
      </c>
      <c r="B115" s="105">
        <v>41886</v>
      </c>
      <c r="C115" s="105"/>
      <c r="D115" s="106" t="s">
        <v>630</v>
      </c>
      <c r="E115" s="107" t="s">
        <v>600</v>
      </c>
      <c r="F115" s="108">
        <v>75</v>
      </c>
      <c r="G115" s="107" t="s">
        <v>624</v>
      </c>
      <c r="H115" s="107">
        <v>91.5</v>
      </c>
      <c r="I115" s="125" t="s">
        <v>631</v>
      </c>
      <c r="J115" s="126" t="s">
        <v>632</v>
      </c>
      <c r="K115" s="127">
        <f t="shared" si="71"/>
        <v>16.5</v>
      </c>
      <c r="L115" s="128">
        <f t="shared" si="72"/>
        <v>0.22</v>
      </c>
      <c r="M115" s="129" t="s">
        <v>599</v>
      </c>
      <c r="N115" s="130">
        <v>41954</v>
      </c>
      <c r="O115" s="53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7</v>
      </c>
      <c r="B116" s="105">
        <v>41913</v>
      </c>
      <c r="C116" s="105"/>
      <c r="D116" s="106" t="s">
        <v>633</v>
      </c>
      <c r="E116" s="107" t="s">
        <v>600</v>
      </c>
      <c r="F116" s="108">
        <v>850</v>
      </c>
      <c r="G116" s="107" t="s">
        <v>624</v>
      </c>
      <c r="H116" s="107">
        <v>982.5</v>
      </c>
      <c r="I116" s="125">
        <v>1050</v>
      </c>
      <c r="J116" s="126" t="s">
        <v>634</v>
      </c>
      <c r="K116" s="127">
        <f t="shared" si="71"/>
        <v>132.5</v>
      </c>
      <c r="L116" s="128">
        <f t="shared" si="72"/>
        <v>0.15588235294117647</v>
      </c>
      <c r="M116" s="129" t="s">
        <v>599</v>
      </c>
      <c r="N116" s="130">
        <v>42039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8</v>
      </c>
      <c r="B117" s="105">
        <v>41913</v>
      </c>
      <c r="C117" s="105"/>
      <c r="D117" s="106" t="s">
        <v>635</v>
      </c>
      <c r="E117" s="107" t="s">
        <v>600</v>
      </c>
      <c r="F117" s="108">
        <v>475</v>
      </c>
      <c r="G117" s="107" t="s">
        <v>624</v>
      </c>
      <c r="H117" s="107">
        <v>515</v>
      </c>
      <c r="I117" s="125">
        <v>600</v>
      </c>
      <c r="J117" s="126" t="s">
        <v>636</v>
      </c>
      <c r="K117" s="127">
        <f t="shared" si="71"/>
        <v>40</v>
      </c>
      <c r="L117" s="128">
        <f t="shared" si="72"/>
        <v>8.4210526315789472E-2</v>
      </c>
      <c r="M117" s="129" t="s">
        <v>599</v>
      </c>
      <c r="N117" s="130">
        <v>41939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9</v>
      </c>
      <c r="B118" s="105">
        <v>41913</v>
      </c>
      <c r="C118" s="105"/>
      <c r="D118" s="106" t="s">
        <v>637</v>
      </c>
      <c r="E118" s="107" t="s">
        <v>600</v>
      </c>
      <c r="F118" s="108">
        <v>86</v>
      </c>
      <c r="G118" s="107" t="s">
        <v>624</v>
      </c>
      <c r="H118" s="107">
        <v>99</v>
      </c>
      <c r="I118" s="125">
        <v>140</v>
      </c>
      <c r="J118" s="126" t="s">
        <v>638</v>
      </c>
      <c r="K118" s="127">
        <f t="shared" si="71"/>
        <v>13</v>
      </c>
      <c r="L118" s="128">
        <f t="shared" si="72"/>
        <v>0.15116279069767441</v>
      </c>
      <c r="M118" s="129" t="s">
        <v>599</v>
      </c>
      <c r="N118" s="130">
        <v>41939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10</v>
      </c>
      <c r="B119" s="105">
        <v>41926</v>
      </c>
      <c r="C119" s="105"/>
      <c r="D119" s="106" t="s">
        <v>639</v>
      </c>
      <c r="E119" s="107" t="s">
        <v>600</v>
      </c>
      <c r="F119" s="108">
        <v>496.6</v>
      </c>
      <c r="G119" s="107" t="s">
        <v>624</v>
      </c>
      <c r="H119" s="107">
        <v>621</v>
      </c>
      <c r="I119" s="125">
        <v>580</v>
      </c>
      <c r="J119" s="126" t="s">
        <v>625</v>
      </c>
      <c r="K119" s="127">
        <f t="shared" si="71"/>
        <v>124.39999999999998</v>
      </c>
      <c r="L119" s="128">
        <f t="shared" si="72"/>
        <v>0.25050342327829234</v>
      </c>
      <c r="M119" s="129" t="s">
        <v>599</v>
      </c>
      <c r="N119" s="130">
        <v>42605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11</v>
      </c>
      <c r="B120" s="105">
        <v>41926</v>
      </c>
      <c r="C120" s="105"/>
      <c r="D120" s="106" t="s">
        <v>640</v>
      </c>
      <c r="E120" s="107" t="s">
        <v>600</v>
      </c>
      <c r="F120" s="108">
        <v>2481.9</v>
      </c>
      <c r="G120" s="107" t="s">
        <v>624</v>
      </c>
      <c r="H120" s="107">
        <v>2840</v>
      </c>
      <c r="I120" s="125">
        <v>2870</v>
      </c>
      <c r="J120" s="126" t="s">
        <v>641</v>
      </c>
      <c r="K120" s="127">
        <f t="shared" si="71"/>
        <v>358.09999999999991</v>
      </c>
      <c r="L120" s="128">
        <f t="shared" si="72"/>
        <v>0.14428462065353154</v>
      </c>
      <c r="M120" s="129" t="s">
        <v>599</v>
      </c>
      <c r="N120" s="130">
        <v>42017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12</v>
      </c>
      <c r="B121" s="105">
        <v>41928</v>
      </c>
      <c r="C121" s="105"/>
      <c r="D121" s="106" t="s">
        <v>642</v>
      </c>
      <c r="E121" s="107" t="s">
        <v>600</v>
      </c>
      <c r="F121" s="108">
        <v>84.5</v>
      </c>
      <c r="G121" s="107" t="s">
        <v>624</v>
      </c>
      <c r="H121" s="107">
        <v>93</v>
      </c>
      <c r="I121" s="125">
        <v>110</v>
      </c>
      <c r="J121" s="126" t="s">
        <v>643</v>
      </c>
      <c r="K121" s="127">
        <f t="shared" si="71"/>
        <v>8.5</v>
      </c>
      <c r="L121" s="128">
        <f t="shared" si="72"/>
        <v>0.10059171597633136</v>
      </c>
      <c r="M121" s="129" t="s">
        <v>599</v>
      </c>
      <c r="N121" s="130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13</v>
      </c>
      <c r="B122" s="105">
        <v>41928</v>
      </c>
      <c r="C122" s="105"/>
      <c r="D122" s="106" t="s">
        <v>644</v>
      </c>
      <c r="E122" s="107" t="s">
        <v>600</v>
      </c>
      <c r="F122" s="108">
        <v>401</v>
      </c>
      <c r="G122" s="107" t="s">
        <v>624</v>
      </c>
      <c r="H122" s="107">
        <v>428</v>
      </c>
      <c r="I122" s="125">
        <v>450</v>
      </c>
      <c r="J122" s="126" t="s">
        <v>645</v>
      </c>
      <c r="K122" s="127">
        <f t="shared" si="71"/>
        <v>27</v>
      </c>
      <c r="L122" s="128">
        <f t="shared" si="72"/>
        <v>6.7331670822942641E-2</v>
      </c>
      <c r="M122" s="129" t="s">
        <v>599</v>
      </c>
      <c r="N122" s="130">
        <v>42020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14</v>
      </c>
      <c r="B123" s="105">
        <v>41928</v>
      </c>
      <c r="C123" s="105"/>
      <c r="D123" s="106" t="s">
        <v>646</v>
      </c>
      <c r="E123" s="107" t="s">
        <v>600</v>
      </c>
      <c r="F123" s="108">
        <v>101</v>
      </c>
      <c r="G123" s="107" t="s">
        <v>624</v>
      </c>
      <c r="H123" s="107">
        <v>112</v>
      </c>
      <c r="I123" s="125">
        <v>120</v>
      </c>
      <c r="J123" s="126" t="s">
        <v>647</v>
      </c>
      <c r="K123" s="127">
        <f t="shared" si="71"/>
        <v>11</v>
      </c>
      <c r="L123" s="128">
        <f t="shared" si="72"/>
        <v>0.10891089108910891</v>
      </c>
      <c r="M123" s="129" t="s">
        <v>599</v>
      </c>
      <c r="N123" s="130">
        <v>41939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15</v>
      </c>
      <c r="B124" s="105">
        <v>41954</v>
      </c>
      <c r="C124" s="105"/>
      <c r="D124" s="106" t="s">
        <v>648</v>
      </c>
      <c r="E124" s="107" t="s">
        <v>600</v>
      </c>
      <c r="F124" s="108">
        <v>59</v>
      </c>
      <c r="G124" s="107" t="s">
        <v>624</v>
      </c>
      <c r="H124" s="107">
        <v>76</v>
      </c>
      <c r="I124" s="125">
        <v>76</v>
      </c>
      <c r="J124" s="126" t="s">
        <v>625</v>
      </c>
      <c r="K124" s="127">
        <f t="shared" si="71"/>
        <v>17</v>
      </c>
      <c r="L124" s="128">
        <f t="shared" si="72"/>
        <v>0.28813559322033899</v>
      </c>
      <c r="M124" s="129" t="s">
        <v>599</v>
      </c>
      <c r="N124" s="130">
        <v>43032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16</v>
      </c>
      <c r="B125" s="105">
        <v>41954</v>
      </c>
      <c r="C125" s="105"/>
      <c r="D125" s="106" t="s">
        <v>637</v>
      </c>
      <c r="E125" s="107" t="s">
        <v>600</v>
      </c>
      <c r="F125" s="108">
        <v>99</v>
      </c>
      <c r="G125" s="107" t="s">
        <v>624</v>
      </c>
      <c r="H125" s="107">
        <v>120</v>
      </c>
      <c r="I125" s="125">
        <v>120</v>
      </c>
      <c r="J125" s="126" t="s">
        <v>649</v>
      </c>
      <c r="K125" s="127">
        <f t="shared" si="71"/>
        <v>21</v>
      </c>
      <c r="L125" s="128">
        <f t="shared" si="72"/>
        <v>0.21212121212121213</v>
      </c>
      <c r="M125" s="129" t="s">
        <v>599</v>
      </c>
      <c r="N125" s="130">
        <v>41960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17</v>
      </c>
      <c r="B126" s="105">
        <v>41956</v>
      </c>
      <c r="C126" s="105"/>
      <c r="D126" s="106" t="s">
        <v>650</v>
      </c>
      <c r="E126" s="107" t="s">
        <v>600</v>
      </c>
      <c r="F126" s="108">
        <v>22</v>
      </c>
      <c r="G126" s="107" t="s">
        <v>624</v>
      </c>
      <c r="H126" s="107">
        <v>33.549999999999997</v>
      </c>
      <c r="I126" s="125">
        <v>32</v>
      </c>
      <c r="J126" s="126" t="s">
        <v>651</v>
      </c>
      <c r="K126" s="127">
        <f t="shared" si="71"/>
        <v>11.549999999999997</v>
      </c>
      <c r="L126" s="128">
        <f t="shared" si="72"/>
        <v>0.52499999999999991</v>
      </c>
      <c r="M126" s="129" t="s">
        <v>599</v>
      </c>
      <c r="N126" s="130">
        <v>42188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18</v>
      </c>
      <c r="B127" s="105">
        <v>41976</v>
      </c>
      <c r="C127" s="105"/>
      <c r="D127" s="106" t="s">
        <v>652</v>
      </c>
      <c r="E127" s="107" t="s">
        <v>600</v>
      </c>
      <c r="F127" s="108">
        <v>440</v>
      </c>
      <c r="G127" s="107" t="s">
        <v>624</v>
      </c>
      <c r="H127" s="107">
        <v>520</v>
      </c>
      <c r="I127" s="125">
        <v>520</v>
      </c>
      <c r="J127" s="126" t="s">
        <v>653</v>
      </c>
      <c r="K127" s="127">
        <f t="shared" si="71"/>
        <v>80</v>
      </c>
      <c r="L127" s="128">
        <f t="shared" si="72"/>
        <v>0.18181818181818182</v>
      </c>
      <c r="M127" s="129" t="s">
        <v>599</v>
      </c>
      <c r="N127" s="130">
        <v>42208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19</v>
      </c>
      <c r="B128" s="105">
        <v>41976</v>
      </c>
      <c r="C128" s="105"/>
      <c r="D128" s="106" t="s">
        <v>654</v>
      </c>
      <c r="E128" s="107" t="s">
        <v>600</v>
      </c>
      <c r="F128" s="108">
        <v>360</v>
      </c>
      <c r="G128" s="107" t="s">
        <v>624</v>
      </c>
      <c r="H128" s="107">
        <v>427</v>
      </c>
      <c r="I128" s="125">
        <v>425</v>
      </c>
      <c r="J128" s="126" t="s">
        <v>655</v>
      </c>
      <c r="K128" s="127">
        <f t="shared" si="71"/>
        <v>67</v>
      </c>
      <c r="L128" s="128">
        <f t="shared" si="72"/>
        <v>0.18611111111111112</v>
      </c>
      <c r="M128" s="129" t="s">
        <v>599</v>
      </c>
      <c r="N128" s="130">
        <v>42058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20</v>
      </c>
      <c r="B129" s="105">
        <v>42012</v>
      </c>
      <c r="C129" s="105"/>
      <c r="D129" s="106" t="s">
        <v>656</v>
      </c>
      <c r="E129" s="107" t="s">
        <v>600</v>
      </c>
      <c r="F129" s="108">
        <v>360</v>
      </c>
      <c r="G129" s="107" t="s">
        <v>624</v>
      </c>
      <c r="H129" s="107">
        <v>455</v>
      </c>
      <c r="I129" s="125">
        <v>420</v>
      </c>
      <c r="J129" s="126" t="s">
        <v>657</v>
      </c>
      <c r="K129" s="127">
        <f t="shared" si="71"/>
        <v>95</v>
      </c>
      <c r="L129" s="128">
        <f t="shared" si="72"/>
        <v>0.2638888888888889</v>
      </c>
      <c r="M129" s="129" t="s">
        <v>599</v>
      </c>
      <c r="N129" s="130">
        <v>42024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21</v>
      </c>
      <c r="B130" s="105">
        <v>42012</v>
      </c>
      <c r="C130" s="105"/>
      <c r="D130" s="106" t="s">
        <v>658</v>
      </c>
      <c r="E130" s="107" t="s">
        <v>600</v>
      </c>
      <c r="F130" s="108">
        <v>130</v>
      </c>
      <c r="G130" s="107"/>
      <c r="H130" s="107">
        <v>175.5</v>
      </c>
      <c r="I130" s="125">
        <v>165</v>
      </c>
      <c r="J130" s="126" t="s">
        <v>659</v>
      </c>
      <c r="K130" s="127">
        <f t="shared" si="71"/>
        <v>45.5</v>
      </c>
      <c r="L130" s="128">
        <f t="shared" si="72"/>
        <v>0.35</v>
      </c>
      <c r="M130" s="129" t="s">
        <v>599</v>
      </c>
      <c r="N130" s="130">
        <v>43088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22</v>
      </c>
      <c r="B131" s="105">
        <v>42040</v>
      </c>
      <c r="C131" s="105"/>
      <c r="D131" s="106" t="s">
        <v>390</v>
      </c>
      <c r="E131" s="107" t="s">
        <v>623</v>
      </c>
      <c r="F131" s="108">
        <v>98</v>
      </c>
      <c r="G131" s="107"/>
      <c r="H131" s="107">
        <v>120</v>
      </c>
      <c r="I131" s="125">
        <v>120</v>
      </c>
      <c r="J131" s="126" t="s">
        <v>625</v>
      </c>
      <c r="K131" s="127">
        <f t="shared" si="71"/>
        <v>22</v>
      </c>
      <c r="L131" s="128">
        <f t="shared" si="72"/>
        <v>0.22448979591836735</v>
      </c>
      <c r="M131" s="129" t="s">
        <v>599</v>
      </c>
      <c r="N131" s="130">
        <v>42753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23</v>
      </c>
      <c r="B132" s="105">
        <v>42040</v>
      </c>
      <c r="C132" s="105"/>
      <c r="D132" s="106" t="s">
        <v>660</v>
      </c>
      <c r="E132" s="107" t="s">
        <v>623</v>
      </c>
      <c r="F132" s="108">
        <v>196</v>
      </c>
      <c r="G132" s="107"/>
      <c r="H132" s="107">
        <v>262</v>
      </c>
      <c r="I132" s="125">
        <v>255</v>
      </c>
      <c r="J132" s="126" t="s">
        <v>625</v>
      </c>
      <c r="K132" s="127">
        <f t="shared" si="71"/>
        <v>66</v>
      </c>
      <c r="L132" s="128">
        <f t="shared" si="72"/>
        <v>0.33673469387755101</v>
      </c>
      <c r="M132" s="129" t="s">
        <v>599</v>
      </c>
      <c r="N132" s="130">
        <v>42599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24</v>
      </c>
      <c r="B133" s="109">
        <v>42067</v>
      </c>
      <c r="C133" s="109"/>
      <c r="D133" s="110" t="s">
        <v>389</v>
      </c>
      <c r="E133" s="111" t="s">
        <v>623</v>
      </c>
      <c r="F133" s="112">
        <v>235</v>
      </c>
      <c r="G133" s="112"/>
      <c r="H133" s="113">
        <v>77</v>
      </c>
      <c r="I133" s="131" t="s">
        <v>661</v>
      </c>
      <c r="J133" s="132" t="s">
        <v>662</v>
      </c>
      <c r="K133" s="133">
        <f t="shared" si="71"/>
        <v>-158</v>
      </c>
      <c r="L133" s="134">
        <f t="shared" si="72"/>
        <v>-0.67234042553191486</v>
      </c>
      <c r="M133" s="135" t="s">
        <v>663</v>
      </c>
      <c r="N133" s="136">
        <v>43522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25</v>
      </c>
      <c r="B134" s="105">
        <v>42067</v>
      </c>
      <c r="C134" s="105"/>
      <c r="D134" s="106" t="s">
        <v>481</v>
      </c>
      <c r="E134" s="107" t="s">
        <v>623</v>
      </c>
      <c r="F134" s="108">
        <v>185</v>
      </c>
      <c r="G134" s="107"/>
      <c r="H134" s="107">
        <v>224</v>
      </c>
      <c r="I134" s="125" t="s">
        <v>664</v>
      </c>
      <c r="J134" s="126" t="s">
        <v>625</v>
      </c>
      <c r="K134" s="127">
        <f t="shared" si="71"/>
        <v>39</v>
      </c>
      <c r="L134" s="128">
        <f t="shared" si="72"/>
        <v>0.21081081081081082</v>
      </c>
      <c r="M134" s="129" t="s">
        <v>599</v>
      </c>
      <c r="N134" s="130">
        <v>42647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363">
        <v>26</v>
      </c>
      <c r="B135" s="114">
        <v>42090</v>
      </c>
      <c r="C135" s="114"/>
      <c r="D135" s="115" t="s">
        <v>665</v>
      </c>
      <c r="E135" s="116" t="s">
        <v>623</v>
      </c>
      <c r="F135" s="117">
        <v>49.5</v>
      </c>
      <c r="G135" s="118"/>
      <c r="H135" s="118">
        <v>15.85</v>
      </c>
      <c r="I135" s="118">
        <v>67</v>
      </c>
      <c r="J135" s="137" t="s">
        <v>666</v>
      </c>
      <c r="K135" s="118">
        <f t="shared" si="71"/>
        <v>-33.65</v>
      </c>
      <c r="L135" s="138">
        <f t="shared" si="72"/>
        <v>-0.67979797979797973</v>
      </c>
      <c r="M135" s="135" t="s">
        <v>663</v>
      </c>
      <c r="N135" s="139">
        <v>43627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27</v>
      </c>
      <c r="B136" s="105">
        <v>42093</v>
      </c>
      <c r="C136" s="105"/>
      <c r="D136" s="106" t="s">
        <v>667</v>
      </c>
      <c r="E136" s="107" t="s">
        <v>623</v>
      </c>
      <c r="F136" s="108">
        <v>183.5</v>
      </c>
      <c r="G136" s="107"/>
      <c r="H136" s="107">
        <v>219</v>
      </c>
      <c r="I136" s="125">
        <v>218</v>
      </c>
      <c r="J136" s="126" t="s">
        <v>668</v>
      </c>
      <c r="K136" s="127">
        <f t="shared" si="71"/>
        <v>35.5</v>
      </c>
      <c r="L136" s="128">
        <f t="shared" si="72"/>
        <v>0.19346049046321526</v>
      </c>
      <c r="M136" s="129" t="s">
        <v>599</v>
      </c>
      <c r="N136" s="130">
        <v>42103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28</v>
      </c>
      <c r="B137" s="105">
        <v>42114</v>
      </c>
      <c r="C137" s="105"/>
      <c r="D137" s="106" t="s">
        <v>669</v>
      </c>
      <c r="E137" s="107" t="s">
        <v>623</v>
      </c>
      <c r="F137" s="108">
        <f>(227+237)/2</f>
        <v>232</v>
      </c>
      <c r="G137" s="107"/>
      <c r="H137" s="107">
        <v>298</v>
      </c>
      <c r="I137" s="125">
        <v>298</v>
      </c>
      <c r="J137" s="126" t="s">
        <v>625</v>
      </c>
      <c r="K137" s="127">
        <f t="shared" si="71"/>
        <v>66</v>
      </c>
      <c r="L137" s="128">
        <f t="shared" si="72"/>
        <v>0.28448275862068967</v>
      </c>
      <c r="M137" s="129" t="s">
        <v>599</v>
      </c>
      <c r="N137" s="130">
        <v>42823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29</v>
      </c>
      <c r="B138" s="105">
        <v>42128</v>
      </c>
      <c r="C138" s="105"/>
      <c r="D138" s="106" t="s">
        <v>670</v>
      </c>
      <c r="E138" s="107" t="s">
        <v>600</v>
      </c>
      <c r="F138" s="108">
        <v>385</v>
      </c>
      <c r="G138" s="107"/>
      <c r="H138" s="107">
        <f>212.5+331</f>
        <v>543.5</v>
      </c>
      <c r="I138" s="125">
        <v>510</v>
      </c>
      <c r="J138" s="126" t="s">
        <v>671</v>
      </c>
      <c r="K138" s="127">
        <f t="shared" si="71"/>
        <v>158.5</v>
      </c>
      <c r="L138" s="128">
        <f t="shared" si="72"/>
        <v>0.41168831168831171</v>
      </c>
      <c r="M138" s="129" t="s">
        <v>599</v>
      </c>
      <c r="N138" s="130">
        <v>42235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30</v>
      </c>
      <c r="B139" s="105">
        <v>42128</v>
      </c>
      <c r="C139" s="105"/>
      <c r="D139" s="106" t="s">
        <v>672</v>
      </c>
      <c r="E139" s="107" t="s">
        <v>600</v>
      </c>
      <c r="F139" s="108">
        <v>115.5</v>
      </c>
      <c r="G139" s="107"/>
      <c r="H139" s="107">
        <v>146</v>
      </c>
      <c r="I139" s="125">
        <v>142</v>
      </c>
      <c r="J139" s="126" t="s">
        <v>673</v>
      </c>
      <c r="K139" s="127">
        <f t="shared" si="71"/>
        <v>30.5</v>
      </c>
      <c r="L139" s="128">
        <f t="shared" si="72"/>
        <v>0.26406926406926406</v>
      </c>
      <c r="M139" s="129" t="s">
        <v>599</v>
      </c>
      <c r="N139" s="130">
        <v>42202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31</v>
      </c>
      <c r="B140" s="105">
        <v>42151</v>
      </c>
      <c r="C140" s="105"/>
      <c r="D140" s="106" t="s">
        <v>674</v>
      </c>
      <c r="E140" s="107" t="s">
        <v>600</v>
      </c>
      <c r="F140" s="108">
        <v>237.5</v>
      </c>
      <c r="G140" s="107"/>
      <c r="H140" s="107">
        <v>279.5</v>
      </c>
      <c r="I140" s="125">
        <v>278</v>
      </c>
      <c r="J140" s="126" t="s">
        <v>625</v>
      </c>
      <c r="K140" s="127">
        <f t="shared" si="71"/>
        <v>42</v>
      </c>
      <c r="L140" s="128">
        <f t="shared" si="72"/>
        <v>0.17684210526315788</v>
      </c>
      <c r="M140" s="129" t="s">
        <v>599</v>
      </c>
      <c r="N140" s="130">
        <v>42222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32</v>
      </c>
      <c r="B141" s="105">
        <v>42174</v>
      </c>
      <c r="C141" s="105"/>
      <c r="D141" s="106" t="s">
        <v>644</v>
      </c>
      <c r="E141" s="107" t="s">
        <v>623</v>
      </c>
      <c r="F141" s="108">
        <v>340</v>
      </c>
      <c r="G141" s="107"/>
      <c r="H141" s="107">
        <v>448</v>
      </c>
      <c r="I141" s="125">
        <v>448</v>
      </c>
      <c r="J141" s="126" t="s">
        <v>625</v>
      </c>
      <c r="K141" s="127">
        <f t="shared" si="71"/>
        <v>108</v>
      </c>
      <c r="L141" s="128">
        <f t="shared" si="72"/>
        <v>0.31764705882352939</v>
      </c>
      <c r="M141" s="129" t="s">
        <v>599</v>
      </c>
      <c r="N141" s="130">
        <v>43018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33</v>
      </c>
      <c r="B142" s="105">
        <v>42191</v>
      </c>
      <c r="C142" s="105"/>
      <c r="D142" s="106" t="s">
        <v>675</v>
      </c>
      <c r="E142" s="107" t="s">
        <v>623</v>
      </c>
      <c r="F142" s="108">
        <v>390</v>
      </c>
      <c r="G142" s="107"/>
      <c r="H142" s="107">
        <v>460</v>
      </c>
      <c r="I142" s="125">
        <v>460</v>
      </c>
      <c r="J142" s="126" t="s">
        <v>625</v>
      </c>
      <c r="K142" s="127">
        <f t="shared" ref="K142:K162" si="73">H142-F142</f>
        <v>70</v>
      </c>
      <c r="L142" s="128">
        <f t="shared" ref="L142:L162" si="74">K142/F142</f>
        <v>0.17948717948717949</v>
      </c>
      <c r="M142" s="129" t="s">
        <v>599</v>
      </c>
      <c r="N142" s="130">
        <v>42478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34</v>
      </c>
      <c r="B143" s="109">
        <v>42195</v>
      </c>
      <c r="C143" s="109"/>
      <c r="D143" s="110" t="s">
        <v>676</v>
      </c>
      <c r="E143" s="111" t="s">
        <v>623</v>
      </c>
      <c r="F143" s="112">
        <v>122.5</v>
      </c>
      <c r="G143" s="112"/>
      <c r="H143" s="113">
        <v>61</v>
      </c>
      <c r="I143" s="131">
        <v>172</v>
      </c>
      <c r="J143" s="132" t="s">
        <v>677</v>
      </c>
      <c r="K143" s="133">
        <f t="shared" si="73"/>
        <v>-61.5</v>
      </c>
      <c r="L143" s="134">
        <f t="shared" si="74"/>
        <v>-0.50204081632653064</v>
      </c>
      <c r="M143" s="135" t="s">
        <v>663</v>
      </c>
      <c r="N143" s="136">
        <v>43333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35</v>
      </c>
      <c r="B144" s="105">
        <v>42219</v>
      </c>
      <c r="C144" s="105"/>
      <c r="D144" s="106" t="s">
        <v>678</v>
      </c>
      <c r="E144" s="107" t="s">
        <v>623</v>
      </c>
      <c r="F144" s="108">
        <v>297.5</v>
      </c>
      <c r="G144" s="107"/>
      <c r="H144" s="107">
        <v>350</v>
      </c>
      <c r="I144" s="125">
        <v>360</v>
      </c>
      <c r="J144" s="126" t="s">
        <v>679</v>
      </c>
      <c r="K144" s="127">
        <f t="shared" si="73"/>
        <v>52.5</v>
      </c>
      <c r="L144" s="128">
        <f t="shared" si="74"/>
        <v>0.17647058823529413</v>
      </c>
      <c r="M144" s="129" t="s">
        <v>599</v>
      </c>
      <c r="N144" s="130">
        <v>42232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36</v>
      </c>
      <c r="B145" s="105">
        <v>42219</v>
      </c>
      <c r="C145" s="105"/>
      <c r="D145" s="106" t="s">
        <v>680</v>
      </c>
      <c r="E145" s="107" t="s">
        <v>623</v>
      </c>
      <c r="F145" s="108">
        <v>115.5</v>
      </c>
      <c r="G145" s="107"/>
      <c r="H145" s="107">
        <v>149</v>
      </c>
      <c r="I145" s="125">
        <v>140</v>
      </c>
      <c r="J145" s="140" t="s">
        <v>681</v>
      </c>
      <c r="K145" s="127">
        <f t="shared" si="73"/>
        <v>33.5</v>
      </c>
      <c r="L145" s="128">
        <f t="shared" si="74"/>
        <v>0.29004329004329005</v>
      </c>
      <c r="M145" s="129" t="s">
        <v>599</v>
      </c>
      <c r="N145" s="130">
        <v>42740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37</v>
      </c>
      <c r="B146" s="105">
        <v>42251</v>
      </c>
      <c r="C146" s="105"/>
      <c r="D146" s="106" t="s">
        <v>674</v>
      </c>
      <c r="E146" s="107" t="s">
        <v>623</v>
      </c>
      <c r="F146" s="108">
        <v>226</v>
      </c>
      <c r="G146" s="107"/>
      <c r="H146" s="107">
        <v>292</v>
      </c>
      <c r="I146" s="125">
        <v>292</v>
      </c>
      <c r="J146" s="126" t="s">
        <v>682</v>
      </c>
      <c r="K146" s="127">
        <f t="shared" si="73"/>
        <v>66</v>
      </c>
      <c r="L146" s="128">
        <f t="shared" si="74"/>
        <v>0.29203539823008851</v>
      </c>
      <c r="M146" s="129" t="s">
        <v>599</v>
      </c>
      <c r="N146" s="130">
        <v>42286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38</v>
      </c>
      <c r="B147" s="105">
        <v>42254</v>
      </c>
      <c r="C147" s="105"/>
      <c r="D147" s="106" t="s">
        <v>669</v>
      </c>
      <c r="E147" s="107" t="s">
        <v>623</v>
      </c>
      <c r="F147" s="108">
        <v>232.5</v>
      </c>
      <c r="G147" s="107"/>
      <c r="H147" s="107">
        <v>312.5</v>
      </c>
      <c r="I147" s="125">
        <v>310</v>
      </c>
      <c r="J147" s="126" t="s">
        <v>625</v>
      </c>
      <c r="K147" s="127">
        <f t="shared" si="73"/>
        <v>80</v>
      </c>
      <c r="L147" s="128">
        <f t="shared" si="74"/>
        <v>0.34408602150537637</v>
      </c>
      <c r="M147" s="129" t="s">
        <v>599</v>
      </c>
      <c r="N147" s="130">
        <v>42823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39</v>
      </c>
      <c r="B148" s="105">
        <v>42268</v>
      </c>
      <c r="C148" s="105"/>
      <c r="D148" s="106" t="s">
        <v>683</v>
      </c>
      <c r="E148" s="107" t="s">
        <v>623</v>
      </c>
      <c r="F148" s="108">
        <v>196.5</v>
      </c>
      <c r="G148" s="107"/>
      <c r="H148" s="107">
        <v>238</v>
      </c>
      <c r="I148" s="125">
        <v>238</v>
      </c>
      <c r="J148" s="126" t="s">
        <v>682</v>
      </c>
      <c r="K148" s="127">
        <f t="shared" si="73"/>
        <v>41.5</v>
      </c>
      <c r="L148" s="128">
        <f t="shared" si="74"/>
        <v>0.21119592875318066</v>
      </c>
      <c r="M148" s="129" t="s">
        <v>599</v>
      </c>
      <c r="N148" s="130">
        <v>42291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40</v>
      </c>
      <c r="B149" s="105">
        <v>42271</v>
      </c>
      <c r="C149" s="105"/>
      <c r="D149" s="106" t="s">
        <v>622</v>
      </c>
      <c r="E149" s="107" t="s">
        <v>623</v>
      </c>
      <c r="F149" s="108">
        <v>65</v>
      </c>
      <c r="G149" s="107"/>
      <c r="H149" s="107">
        <v>82</v>
      </c>
      <c r="I149" s="125">
        <v>82</v>
      </c>
      <c r="J149" s="126" t="s">
        <v>682</v>
      </c>
      <c r="K149" s="127">
        <f t="shared" si="73"/>
        <v>17</v>
      </c>
      <c r="L149" s="128">
        <f t="shared" si="74"/>
        <v>0.26153846153846155</v>
      </c>
      <c r="M149" s="129" t="s">
        <v>599</v>
      </c>
      <c r="N149" s="130">
        <v>42578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41</v>
      </c>
      <c r="B150" s="105">
        <v>42291</v>
      </c>
      <c r="C150" s="105"/>
      <c r="D150" s="106" t="s">
        <v>684</v>
      </c>
      <c r="E150" s="107" t="s">
        <v>623</v>
      </c>
      <c r="F150" s="108">
        <v>144</v>
      </c>
      <c r="G150" s="107"/>
      <c r="H150" s="107">
        <v>182.5</v>
      </c>
      <c r="I150" s="125">
        <v>181</v>
      </c>
      <c r="J150" s="126" t="s">
        <v>682</v>
      </c>
      <c r="K150" s="127">
        <f t="shared" si="73"/>
        <v>38.5</v>
      </c>
      <c r="L150" s="128">
        <f t="shared" si="74"/>
        <v>0.2673611111111111</v>
      </c>
      <c r="M150" s="129" t="s">
        <v>599</v>
      </c>
      <c r="N150" s="130">
        <v>42817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42</v>
      </c>
      <c r="B151" s="105">
        <v>42291</v>
      </c>
      <c r="C151" s="105"/>
      <c r="D151" s="106" t="s">
        <v>685</v>
      </c>
      <c r="E151" s="107" t="s">
        <v>623</v>
      </c>
      <c r="F151" s="108">
        <v>264</v>
      </c>
      <c r="G151" s="107"/>
      <c r="H151" s="107">
        <v>311</v>
      </c>
      <c r="I151" s="125">
        <v>311</v>
      </c>
      <c r="J151" s="126" t="s">
        <v>682</v>
      </c>
      <c r="K151" s="127">
        <f t="shared" si="73"/>
        <v>47</v>
      </c>
      <c r="L151" s="128">
        <f t="shared" si="74"/>
        <v>0.17803030303030304</v>
      </c>
      <c r="M151" s="129" t="s">
        <v>599</v>
      </c>
      <c r="N151" s="130">
        <v>42604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43</v>
      </c>
      <c r="B152" s="105">
        <v>42318</v>
      </c>
      <c r="C152" s="105"/>
      <c r="D152" s="106" t="s">
        <v>686</v>
      </c>
      <c r="E152" s="107" t="s">
        <v>600</v>
      </c>
      <c r="F152" s="108">
        <v>549.5</v>
      </c>
      <c r="G152" s="107"/>
      <c r="H152" s="107">
        <v>630</v>
      </c>
      <c r="I152" s="125">
        <v>630</v>
      </c>
      <c r="J152" s="126" t="s">
        <v>682</v>
      </c>
      <c r="K152" s="127">
        <f t="shared" si="73"/>
        <v>80.5</v>
      </c>
      <c r="L152" s="128">
        <f t="shared" si="74"/>
        <v>0.1464968152866242</v>
      </c>
      <c r="M152" s="129" t="s">
        <v>599</v>
      </c>
      <c r="N152" s="130">
        <v>42419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44</v>
      </c>
      <c r="B153" s="105">
        <v>42342</v>
      </c>
      <c r="C153" s="105"/>
      <c r="D153" s="106" t="s">
        <v>687</v>
      </c>
      <c r="E153" s="107" t="s">
        <v>623</v>
      </c>
      <c r="F153" s="108">
        <v>1027.5</v>
      </c>
      <c r="G153" s="107"/>
      <c r="H153" s="107">
        <v>1315</v>
      </c>
      <c r="I153" s="125">
        <v>1250</v>
      </c>
      <c r="J153" s="126" t="s">
        <v>682</v>
      </c>
      <c r="K153" s="127">
        <f t="shared" si="73"/>
        <v>287.5</v>
      </c>
      <c r="L153" s="128">
        <f t="shared" si="74"/>
        <v>0.27980535279805352</v>
      </c>
      <c r="M153" s="129" t="s">
        <v>599</v>
      </c>
      <c r="N153" s="130">
        <v>43244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45</v>
      </c>
      <c r="B154" s="105">
        <v>42367</v>
      </c>
      <c r="C154" s="105"/>
      <c r="D154" s="106" t="s">
        <v>688</v>
      </c>
      <c r="E154" s="107" t="s">
        <v>623</v>
      </c>
      <c r="F154" s="108">
        <v>465</v>
      </c>
      <c r="G154" s="107"/>
      <c r="H154" s="107">
        <v>540</v>
      </c>
      <c r="I154" s="125">
        <v>540</v>
      </c>
      <c r="J154" s="126" t="s">
        <v>682</v>
      </c>
      <c r="K154" s="127">
        <f t="shared" si="73"/>
        <v>75</v>
      </c>
      <c r="L154" s="128">
        <f t="shared" si="74"/>
        <v>0.16129032258064516</v>
      </c>
      <c r="M154" s="129" t="s">
        <v>599</v>
      </c>
      <c r="N154" s="130">
        <v>42530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46</v>
      </c>
      <c r="B155" s="105">
        <v>42380</v>
      </c>
      <c r="C155" s="105"/>
      <c r="D155" s="106" t="s">
        <v>390</v>
      </c>
      <c r="E155" s="107" t="s">
        <v>600</v>
      </c>
      <c r="F155" s="108">
        <v>81</v>
      </c>
      <c r="G155" s="107"/>
      <c r="H155" s="107">
        <v>110</v>
      </c>
      <c r="I155" s="125">
        <v>110</v>
      </c>
      <c r="J155" s="126" t="s">
        <v>682</v>
      </c>
      <c r="K155" s="127">
        <f t="shared" si="73"/>
        <v>29</v>
      </c>
      <c r="L155" s="128">
        <f t="shared" si="74"/>
        <v>0.35802469135802467</v>
      </c>
      <c r="M155" s="129" t="s">
        <v>599</v>
      </c>
      <c r="N155" s="130">
        <v>42745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47</v>
      </c>
      <c r="B156" s="105">
        <v>42382</v>
      </c>
      <c r="C156" s="105"/>
      <c r="D156" s="106" t="s">
        <v>689</v>
      </c>
      <c r="E156" s="107" t="s">
        <v>600</v>
      </c>
      <c r="F156" s="108">
        <v>417.5</v>
      </c>
      <c r="G156" s="107"/>
      <c r="H156" s="107">
        <v>547</v>
      </c>
      <c r="I156" s="125">
        <v>535</v>
      </c>
      <c r="J156" s="126" t="s">
        <v>682</v>
      </c>
      <c r="K156" s="127">
        <f t="shared" si="73"/>
        <v>129.5</v>
      </c>
      <c r="L156" s="128">
        <f t="shared" si="74"/>
        <v>0.31017964071856285</v>
      </c>
      <c r="M156" s="129" t="s">
        <v>599</v>
      </c>
      <c r="N156" s="130">
        <v>42578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48</v>
      </c>
      <c r="B157" s="105">
        <v>42408</v>
      </c>
      <c r="C157" s="105"/>
      <c r="D157" s="106" t="s">
        <v>690</v>
      </c>
      <c r="E157" s="107" t="s">
        <v>623</v>
      </c>
      <c r="F157" s="108">
        <v>650</v>
      </c>
      <c r="G157" s="107"/>
      <c r="H157" s="107">
        <v>800</v>
      </c>
      <c r="I157" s="125">
        <v>800</v>
      </c>
      <c r="J157" s="126" t="s">
        <v>682</v>
      </c>
      <c r="K157" s="127">
        <f t="shared" si="73"/>
        <v>150</v>
      </c>
      <c r="L157" s="128">
        <f t="shared" si="74"/>
        <v>0.23076923076923078</v>
      </c>
      <c r="M157" s="129" t="s">
        <v>599</v>
      </c>
      <c r="N157" s="130">
        <v>43154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49</v>
      </c>
      <c r="B158" s="105">
        <v>42433</v>
      </c>
      <c r="C158" s="105"/>
      <c r="D158" s="106" t="s">
        <v>197</v>
      </c>
      <c r="E158" s="107" t="s">
        <v>623</v>
      </c>
      <c r="F158" s="108">
        <v>437.5</v>
      </c>
      <c r="G158" s="107"/>
      <c r="H158" s="107">
        <v>504.5</v>
      </c>
      <c r="I158" s="125">
        <v>522</v>
      </c>
      <c r="J158" s="126" t="s">
        <v>691</v>
      </c>
      <c r="K158" s="127">
        <f t="shared" si="73"/>
        <v>67</v>
      </c>
      <c r="L158" s="128">
        <f t="shared" si="74"/>
        <v>0.15314285714285714</v>
      </c>
      <c r="M158" s="129" t="s">
        <v>599</v>
      </c>
      <c r="N158" s="130">
        <v>42480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50</v>
      </c>
      <c r="B159" s="105">
        <v>42438</v>
      </c>
      <c r="C159" s="105"/>
      <c r="D159" s="106" t="s">
        <v>692</v>
      </c>
      <c r="E159" s="107" t="s">
        <v>623</v>
      </c>
      <c r="F159" s="108">
        <v>189.5</v>
      </c>
      <c r="G159" s="107"/>
      <c r="H159" s="107">
        <v>218</v>
      </c>
      <c r="I159" s="125">
        <v>218</v>
      </c>
      <c r="J159" s="126" t="s">
        <v>682</v>
      </c>
      <c r="K159" s="127">
        <f t="shared" si="73"/>
        <v>28.5</v>
      </c>
      <c r="L159" s="128">
        <f t="shared" si="74"/>
        <v>0.15039577836411611</v>
      </c>
      <c r="M159" s="129" t="s">
        <v>599</v>
      </c>
      <c r="N159" s="130">
        <v>43034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363">
        <v>51</v>
      </c>
      <c r="B160" s="114">
        <v>42471</v>
      </c>
      <c r="C160" s="114"/>
      <c r="D160" s="115" t="s">
        <v>693</v>
      </c>
      <c r="E160" s="116" t="s">
        <v>623</v>
      </c>
      <c r="F160" s="117">
        <v>36.5</v>
      </c>
      <c r="G160" s="118"/>
      <c r="H160" s="118">
        <v>15.85</v>
      </c>
      <c r="I160" s="118">
        <v>60</v>
      </c>
      <c r="J160" s="137" t="s">
        <v>694</v>
      </c>
      <c r="K160" s="133">
        <f t="shared" si="73"/>
        <v>-20.65</v>
      </c>
      <c r="L160" s="167">
        <f t="shared" si="74"/>
        <v>-0.5657534246575342</v>
      </c>
      <c r="M160" s="135" t="s">
        <v>663</v>
      </c>
      <c r="N160" s="168">
        <v>43627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52</v>
      </c>
      <c r="B161" s="105">
        <v>42472</v>
      </c>
      <c r="C161" s="105"/>
      <c r="D161" s="106" t="s">
        <v>695</v>
      </c>
      <c r="E161" s="107" t="s">
        <v>623</v>
      </c>
      <c r="F161" s="108">
        <v>93</v>
      </c>
      <c r="G161" s="107"/>
      <c r="H161" s="107">
        <v>149</v>
      </c>
      <c r="I161" s="125">
        <v>140</v>
      </c>
      <c r="J161" s="140" t="s">
        <v>696</v>
      </c>
      <c r="K161" s="127">
        <f t="shared" si="73"/>
        <v>56</v>
      </c>
      <c r="L161" s="128">
        <f t="shared" si="74"/>
        <v>0.60215053763440862</v>
      </c>
      <c r="M161" s="129" t="s">
        <v>599</v>
      </c>
      <c r="N161" s="130">
        <v>42740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53</v>
      </c>
      <c r="B162" s="105">
        <v>42472</v>
      </c>
      <c r="C162" s="105"/>
      <c r="D162" s="106" t="s">
        <v>697</v>
      </c>
      <c r="E162" s="107" t="s">
        <v>623</v>
      </c>
      <c r="F162" s="108">
        <v>130</v>
      </c>
      <c r="G162" s="107"/>
      <c r="H162" s="107">
        <v>150</v>
      </c>
      <c r="I162" s="125" t="s">
        <v>698</v>
      </c>
      <c r="J162" s="126" t="s">
        <v>682</v>
      </c>
      <c r="K162" s="127">
        <f t="shared" si="73"/>
        <v>20</v>
      </c>
      <c r="L162" s="128">
        <f t="shared" si="74"/>
        <v>0.15384615384615385</v>
      </c>
      <c r="M162" s="129" t="s">
        <v>599</v>
      </c>
      <c r="N162" s="130">
        <v>42564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54</v>
      </c>
      <c r="B163" s="105">
        <v>42473</v>
      </c>
      <c r="C163" s="105"/>
      <c r="D163" s="106" t="s">
        <v>354</v>
      </c>
      <c r="E163" s="107" t="s">
        <v>623</v>
      </c>
      <c r="F163" s="108">
        <v>196</v>
      </c>
      <c r="G163" s="107"/>
      <c r="H163" s="107">
        <v>299</v>
      </c>
      <c r="I163" s="125">
        <v>299</v>
      </c>
      <c r="J163" s="126" t="s">
        <v>682</v>
      </c>
      <c r="K163" s="127">
        <v>103</v>
      </c>
      <c r="L163" s="128">
        <v>0.52551020408163296</v>
      </c>
      <c r="M163" s="129" t="s">
        <v>599</v>
      </c>
      <c r="N163" s="130">
        <v>42620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55</v>
      </c>
      <c r="B164" s="105">
        <v>42473</v>
      </c>
      <c r="C164" s="105"/>
      <c r="D164" s="106" t="s">
        <v>756</v>
      </c>
      <c r="E164" s="107" t="s">
        <v>623</v>
      </c>
      <c r="F164" s="108">
        <v>88</v>
      </c>
      <c r="G164" s="107"/>
      <c r="H164" s="107">
        <v>103</v>
      </c>
      <c r="I164" s="125">
        <v>103</v>
      </c>
      <c r="J164" s="126" t="s">
        <v>682</v>
      </c>
      <c r="K164" s="127">
        <v>15</v>
      </c>
      <c r="L164" s="128">
        <v>0.170454545454545</v>
      </c>
      <c r="M164" s="129" t="s">
        <v>599</v>
      </c>
      <c r="N164" s="130">
        <v>42530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56</v>
      </c>
      <c r="B165" s="105">
        <v>42492</v>
      </c>
      <c r="C165" s="105"/>
      <c r="D165" s="106" t="s">
        <v>699</v>
      </c>
      <c r="E165" s="107" t="s">
        <v>623</v>
      </c>
      <c r="F165" s="108">
        <v>127.5</v>
      </c>
      <c r="G165" s="107"/>
      <c r="H165" s="107">
        <v>148</v>
      </c>
      <c r="I165" s="125" t="s">
        <v>700</v>
      </c>
      <c r="J165" s="126" t="s">
        <v>682</v>
      </c>
      <c r="K165" s="127">
        <f>H165-F165</f>
        <v>20.5</v>
      </c>
      <c r="L165" s="128">
        <f>K165/F165</f>
        <v>0.16078431372549021</v>
      </c>
      <c r="M165" s="129" t="s">
        <v>599</v>
      </c>
      <c r="N165" s="130">
        <v>42564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57</v>
      </c>
      <c r="B166" s="105">
        <v>42493</v>
      </c>
      <c r="C166" s="105"/>
      <c r="D166" s="106" t="s">
        <v>701</v>
      </c>
      <c r="E166" s="107" t="s">
        <v>623</v>
      </c>
      <c r="F166" s="108">
        <v>675</v>
      </c>
      <c r="G166" s="107"/>
      <c r="H166" s="107">
        <v>815</v>
      </c>
      <c r="I166" s="125" t="s">
        <v>702</v>
      </c>
      <c r="J166" s="126" t="s">
        <v>682</v>
      </c>
      <c r="K166" s="127">
        <f>H166-F166</f>
        <v>140</v>
      </c>
      <c r="L166" s="128">
        <f>K166/F166</f>
        <v>0.2074074074074074</v>
      </c>
      <c r="M166" s="129" t="s">
        <v>599</v>
      </c>
      <c r="N166" s="130">
        <v>43154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58</v>
      </c>
      <c r="B167" s="109">
        <v>42522</v>
      </c>
      <c r="C167" s="109"/>
      <c r="D167" s="110" t="s">
        <v>757</v>
      </c>
      <c r="E167" s="111" t="s">
        <v>623</v>
      </c>
      <c r="F167" s="112">
        <v>500</v>
      </c>
      <c r="G167" s="112"/>
      <c r="H167" s="113">
        <v>232.5</v>
      </c>
      <c r="I167" s="131" t="s">
        <v>758</v>
      </c>
      <c r="J167" s="132" t="s">
        <v>759</v>
      </c>
      <c r="K167" s="133">
        <f>H167-F167</f>
        <v>-267.5</v>
      </c>
      <c r="L167" s="134">
        <f>K167/F167</f>
        <v>-0.53500000000000003</v>
      </c>
      <c r="M167" s="135" t="s">
        <v>663</v>
      </c>
      <c r="N167" s="136">
        <v>43735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59</v>
      </c>
      <c r="B168" s="105">
        <v>42527</v>
      </c>
      <c r="C168" s="105"/>
      <c r="D168" s="106" t="s">
        <v>703</v>
      </c>
      <c r="E168" s="107" t="s">
        <v>623</v>
      </c>
      <c r="F168" s="108">
        <v>110</v>
      </c>
      <c r="G168" s="107"/>
      <c r="H168" s="107">
        <v>126.5</v>
      </c>
      <c r="I168" s="125">
        <v>125</v>
      </c>
      <c r="J168" s="126" t="s">
        <v>632</v>
      </c>
      <c r="K168" s="127">
        <f>H168-F168</f>
        <v>16.5</v>
      </c>
      <c r="L168" s="128">
        <f>K168/F168</f>
        <v>0.15</v>
      </c>
      <c r="M168" s="129" t="s">
        <v>599</v>
      </c>
      <c r="N168" s="130">
        <v>42552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60</v>
      </c>
      <c r="B169" s="105">
        <v>42538</v>
      </c>
      <c r="C169" s="105"/>
      <c r="D169" s="106" t="s">
        <v>704</v>
      </c>
      <c r="E169" s="107" t="s">
        <v>623</v>
      </c>
      <c r="F169" s="108">
        <v>44</v>
      </c>
      <c r="G169" s="107"/>
      <c r="H169" s="107">
        <v>69.5</v>
      </c>
      <c r="I169" s="125">
        <v>69.5</v>
      </c>
      <c r="J169" s="126" t="s">
        <v>705</v>
      </c>
      <c r="K169" s="127">
        <f>H169-F169</f>
        <v>25.5</v>
      </c>
      <c r="L169" s="128">
        <f>K169/F169</f>
        <v>0.57954545454545459</v>
      </c>
      <c r="M169" s="129" t="s">
        <v>599</v>
      </c>
      <c r="N169" s="130">
        <v>42977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61</v>
      </c>
      <c r="B170" s="105">
        <v>42549</v>
      </c>
      <c r="C170" s="105"/>
      <c r="D170" s="147" t="s">
        <v>760</v>
      </c>
      <c r="E170" s="107" t="s">
        <v>623</v>
      </c>
      <c r="F170" s="108">
        <v>262.5</v>
      </c>
      <c r="G170" s="107"/>
      <c r="H170" s="107">
        <v>340</v>
      </c>
      <c r="I170" s="125">
        <v>333</v>
      </c>
      <c r="J170" s="126" t="s">
        <v>761</v>
      </c>
      <c r="K170" s="127">
        <v>77.5</v>
      </c>
      <c r="L170" s="128">
        <v>0.29523809523809502</v>
      </c>
      <c r="M170" s="129" t="s">
        <v>599</v>
      </c>
      <c r="N170" s="130">
        <v>43017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62</v>
      </c>
      <c r="B171" s="105">
        <v>42549</v>
      </c>
      <c r="C171" s="105"/>
      <c r="D171" s="147" t="s">
        <v>762</v>
      </c>
      <c r="E171" s="107" t="s">
        <v>623</v>
      </c>
      <c r="F171" s="108">
        <v>840</v>
      </c>
      <c r="G171" s="107"/>
      <c r="H171" s="107">
        <v>1230</v>
      </c>
      <c r="I171" s="125">
        <v>1230</v>
      </c>
      <c r="J171" s="126" t="s">
        <v>682</v>
      </c>
      <c r="K171" s="127">
        <v>390</v>
      </c>
      <c r="L171" s="128">
        <v>0.46428571428571402</v>
      </c>
      <c r="M171" s="129" t="s">
        <v>599</v>
      </c>
      <c r="N171" s="130">
        <v>42649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4">
        <v>63</v>
      </c>
      <c r="B172" s="142">
        <v>42556</v>
      </c>
      <c r="C172" s="142"/>
      <c r="D172" s="143" t="s">
        <v>706</v>
      </c>
      <c r="E172" s="144" t="s">
        <v>623</v>
      </c>
      <c r="F172" s="145">
        <v>395</v>
      </c>
      <c r="G172" s="146"/>
      <c r="H172" s="146">
        <f>(468.5+342.5)/2</f>
        <v>405.5</v>
      </c>
      <c r="I172" s="146">
        <v>510</v>
      </c>
      <c r="J172" s="169" t="s">
        <v>707</v>
      </c>
      <c r="K172" s="170">
        <f t="shared" ref="K172:K178" si="75">H172-F172</f>
        <v>10.5</v>
      </c>
      <c r="L172" s="171">
        <f t="shared" ref="L172:L178" si="76">K172/F172</f>
        <v>2.6582278481012658E-2</v>
      </c>
      <c r="M172" s="172" t="s">
        <v>708</v>
      </c>
      <c r="N172" s="173">
        <v>43606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64</v>
      </c>
      <c r="B173" s="109">
        <v>42584</v>
      </c>
      <c r="C173" s="109"/>
      <c r="D173" s="110" t="s">
        <v>709</v>
      </c>
      <c r="E173" s="111" t="s">
        <v>600</v>
      </c>
      <c r="F173" s="112">
        <f>169.5-12.8</f>
        <v>156.69999999999999</v>
      </c>
      <c r="G173" s="112"/>
      <c r="H173" s="113">
        <v>77</v>
      </c>
      <c r="I173" s="131" t="s">
        <v>710</v>
      </c>
      <c r="J173" s="383" t="s">
        <v>3401</v>
      </c>
      <c r="K173" s="133">
        <f t="shared" si="75"/>
        <v>-79.699999999999989</v>
      </c>
      <c r="L173" s="134">
        <f t="shared" si="76"/>
        <v>-0.50861518825781749</v>
      </c>
      <c r="M173" s="135" t="s">
        <v>663</v>
      </c>
      <c r="N173" s="136">
        <v>43522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65</v>
      </c>
      <c r="B174" s="109">
        <v>42586</v>
      </c>
      <c r="C174" s="109"/>
      <c r="D174" s="110" t="s">
        <v>711</v>
      </c>
      <c r="E174" s="111" t="s">
        <v>623</v>
      </c>
      <c r="F174" s="112">
        <v>400</v>
      </c>
      <c r="G174" s="112"/>
      <c r="H174" s="113">
        <v>305</v>
      </c>
      <c r="I174" s="131">
        <v>475</v>
      </c>
      <c r="J174" s="132" t="s">
        <v>712</v>
      </c>
      <c r="K174" s="133">
        <f t="shared" si="75"/>
        <v>-95</v>
      </c>
      <c r="L174" s="134">
        <f t="shared" si="76"/>
        <v>-0.23749999999999999</v>
      </c>
      <c r="M174" s="135" t="s">
        <v>663</v>
      </c>
      <c r="N174" s="136">
        <v>43606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66</v>
      </c>
      <c r="B175" s="105">
        <v>42593</v>
      </c>
      <c r="C175" s="105"/>
      <c r="D175" s="106" t="s">
        <v>713</v>
      </c>
      <c r="E175" s="107" t="s">
        <v>623</v>
      </c>
      <c r="F175" s="108">
        <v>86.5</v>
      </c>
      <c r="G175" s="107"/>
      <c r="H175" s="107">
        <v>130</v>
      </c>
      <c r="I175" s="125">
        <v>130</v>
      </c>
      <c r="J175" s="140" t="s">
        <v>714</v>
      </c>
      <c r="K175" s="127">
        <f t="shared" si="75"/>
        <v>43.5</v>
      </c>
      <c r="L175" s="128">
        <f t="shared" si="76"/>
        <v>0.50289017341040465</v>
      </c>
      <c r="M175" s="129" t="s">
        <v>599</v>
      </c>
      <c r="N175" s="130">
        <v>43091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67</v>
      </c>
      <c r="B176" s="109">
        <v>42600</v>
      </c>
      <c r="C176" s="109"/>
      <c r="D176" s="110" t="s">
        <v>381</v>
      </c>
      <c r="E176" s="111" t="s">
        <v>623</v>
      </c>
      <c r="F176" s="112">
        <v>133.5</v>
      </c>
      <c r="G176" s="112"/>
      <c r="H176" s="113">
        <v>126.5</v>
      </c>
      <c r="I176" s="131">
        <v>178</v>
      </c>
      <c r="J176" s="132" t="s">
        <v>715</v>
      </c>
      <c r="K176" s="133">
        <f t="shared" si="75"/>
        <v>-7</v>
      </c>
      <c r="L176" s="134">
        <f t="shared" si="76"/>
        <v>-5.2434456928838954E-2</v>
      </c>
      <c r="M176" s="135" t="s">
        <v>663</v>
      </c>
      <c r="N176" s="136">
        <v>42615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68</v>
      </c>
      <c r="B177" s="105">
        <v>42613</v>
      </c>
      <c r="C177" s="105"/>
      <c r="D177" s="106" t="s">
        <v>716</v>
      </c>
      <c r="E177" s="107" t="s">
        <v>623</v>
      </c>
      <c r="F177" s="108">
        <v>560</v>
      </c>
      <c r="G177" s="107"/>
      <c r="H177" s="107">
        <v>725</v>
      </c>
      <c r="I177" s="125">
        <v>725</v>
      </c>
      <c r="J177" s="126" t="s">
        <v>625</v>
      </c>
      <c r="K177" s="127">
        <f t="shared" si="75"/>
        <v>165</v>
      </c>
      <c r="L177" s="128">
        <f t="shared" si="76"/>
        <v>0.29464285714285715</v>
      </c>
      <c r="M177" s="129" t="s">
        <v>599</v>
      </c>
      <c r="N177" s="130">
        <v>42456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69</v>
      </c>
      <c r="B178" s="105">
        <v>42614</v>
      </c>
      <c r="C178" s="105"/>
      <c r="D178" s="106" t="s">
        <v>717</v>
      </c>
      <c r="E178" s="107" t="s">
        <v>623</v>
      </c>
      <c r="F178" s="108">
        <v>160.5</v>
      </c>
      <c r="G178" s="107"/>
      <c r="H178" s="107">
        <v>210</v>
      </c>
      <c r="I178" s="125">
        <v>210</v>
      </c>
      <c r="J178" s="126" t="s">
        <v>625</v>
      </c>
      <c r="K178" s="127">
        <f t="shared" si="75"/>
        <v>49.5</v>
      </c>
      <c r="L178" s="128">
        <f t="shared" si="76"/>
        <v>0.30841121495327101</v>
      </c>
      <c r="M178" s="129" t="s">
        <v>599</v>
      </c>
      <c r="N178" s="130">
        <v>42871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70</v>
      </c>
      <c r="B179" s="105">
        <v>42646</v>
      </c>
      <c r="C179" s="105"/>
      <c r="D179" s="147" t="s">
        <v>405</v>
      </c>
      <c r="E179" s="107" t="s">
        <v>623</v>
      </c>
      <c r="F179" s="108">
        <v>430</v>
      </c>
      <c r="G179" s="107"/>
      <c r="H179" s="107">
        <v>596</v>
      </c>
      <c r="I179" s="125">
        <v>575</v>
      </c>
      <c r="J179" s="126" t="s">
        <v>763</v>
      </c>
      <c r="K179" s="127">
        <v>166</v>
      </c>
      <c r="L179" s="128">
        <v>0.38604651162790699</v>
      </c>
      <c r="M179" s="129" t="s">
        <v>599</v>
      </c>
      <c r="N179" s="130">
        <v>42769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71</v>
      </c>
      <c r="B180" s="105">
        <v>42657</v>
      </c>
      <c r="C180" s="105"/>
      <c r="D180" s="106" t="s">
        <v>718</v>
      </c>
      <c r="E180" s="107" t="s">
        <v>623</v>
      </c>
      <c r="F180" s="108">
        <v>280</v>
      </c>
      <c r="G180" s="107"/>
      <c r="H180" s="107">
        <v>345</v>
      </c>
      <c r="I180" s="125">
        <v>345</v>
      </c>
      <c r="J180" s="126" t="s">
        <v>625</v>
      </c>
      <c r="K180" s="127">
        <f t="shared" ref="K180:K185" si="77">H180-F180</f>
        <v>65</v>
      </c>
      <c r="L180" s="128">
        <f>K180/F180</f>
        <v>0.23214285714285715</v>
      </c>
      <c r="M180" s="129" t="s">
        <v>599</v>
      </c>
      <c r="N180" s="130">
        <v>42814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72</v>
      </c>
      <c r="B181" s="105">
        <v>42657</v>
      </c>
      <c r="C181" s="105"/>
      <c r="D181" s="106" t="s">
        <v>719</v>
      </c>
      <c r="E181" s="107" t="s">
        <v>623</v>
      </c>
      <c r="F181" s="108">
        <v>245</v>
      </c>
      <c r="G181" s="107"/>
      <c r="H181" s="107">
        <v>325.5</v>
      </c>
      <c r="I181" s="125">
        <v>330</v>
      </c>
      <c r="J181" s="126" t="s">
        <v>720</v>
      </c>
      <c r="K181" s="127">
        <f t="shared" si="77"/>
        <v>80.5</v>
      </c>
      <c r="L181" s="128">
        <f>K181/F181</f>
        <v>0.32857142857142857</v>
      </c>
      <c r="M181" s="129" t="s">
        <v>599</v>
      </c>
      <c r="N181" s="130">
        <v>42769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73</v>
      </c>
      <c r="B182" s="105">
        <v>42660</v>
      </c>
      <c r="C182" s="105"/>
      <c r="D182" s="106" t="s">
        <v>349</v>
      </c>
      <c r="E182" s="107" t="s">
        <v>623</v>
      </c>
      <c r="F182" s="108">
        <v>125</v>
      </c>
      <c r="G182" s="107"/>
      <c r="H182" s="107">
        <v>160</v>
      </c>
      <c r="I182" s="125">
        <v>160</v>
      </c>
      <c r="J182" s="126" t="s">
        <v>682</v>
      </c>
      <c r="K182" s="127">
        <f t="shared" si="77"/>
        <v>35</v>
      </c>
      <c r="L182" s="128">
        <v>0.28000000000000003</v>
      </c>
      <c r="M182" s="129" t="s">
        <v>599</v>
      </c>
      <c r="N182" s="130">
        <v>42803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74</v>
      </c>
      <c r="B183" s="105">
        <v>42660</v>
      </c>
      <c r="C183" s="105"/>
      <c r="D183" s="106" t="s">
        <v>483</v>
      </c>
      <c r="E183" s="107" t="s">
        <v>623</v>
      </c>
      <c r="F183" s="108">
        <v>114</v>
      </c>
      <c r="G183" s="107"/>
      <c r="H183" s="107">
        <v>145</v>
      </c>
      <c r="I183" s="125">
        <v>145</v>
      </c>
      <c r="J183" s="126" t="s">
        <v>682</v>
      </c>
      <c r="K183" s="127">
        <f t="shared" si="77"/>
        <v>31</v>
      </c>
      <c r="L183" s="128">
        <f>K183/F183</f>
        <v>0.27192982456140352</v>
      </c>
      <c r="M183" s="129" t="s">
        <v>599</v>
      </c>
      <c r="N183" s="130">
        <v>42859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75</v>
      </c>
      <c r="B184" s="105">
        <v>42660</v>
      </c>
      <c r="C184" s="105"/>
      <c r="D184" s="106" t="s">
        <v>721</v>
      </c>
      <c r="E184" s="107" t="s">
        <v>623</v>
      </c>
      <c r="F184" s="108">
        <v>212</v>
      </c>
      <c r="G184" s="107"/>
      <c r="H184" s="107">
        <v>280</v>
      </c>
      <c r="I184" s="125">
        <v>276</v>
      </c>
      <c r="J184" s="126" t="s">
        <v>722</v>
      </c>
      <c r="K184" s="127">
        <f t="shared" si="77"/>
        <v>68</v>
      </c>
      <c r="L184" s="128">
        <f>K184/F184</f>
        <v>0.32075471698113206</v>
      </c>
      <c r="M184" s="129" t="s">
        <v>599</v>
      </c>
      <c r="N184" s="130">
        <v>42858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76</v>
      </c>
      <c r="B185" s="105">
        <v>42678</v>
      </c>
      <c r="C185" s="105"/>
      <c r="D185" s="106" t="s">
        <v>151</v>
      </c>
      <c r="E185" s="107" t="s">
        <v>623</v>
      </c>
      <c r="F185" s="108">
        <v>155</v>
      </c>
      <c r="G185" s="107"/>
      <c r="H185" s="107">
        <v>210</v>
      </c>
      <c r="I185" s="125">
        <v>210</v>
      </c>
      <c r="J185" s="126" t="s">
        <v>723</v>
      </c>
      <c r="K185" s="127">
        <f t="shared" si="77"/>
        <v>55</v>
      </c>
      <c r="L185" s="128">
        <f>K185/F185</f>
        <v>0.35483870967741937</v>
      </c>
      <c r="M185" s="129" t="s">
        <v>599</v>
      </c>
      <c r="N185" s="130">
        <v>42944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77</v>
      </c>
      <c r="B186" s="109">
        <v>42710</v>
      </c>
      <c r="C186" s="109"/>
      <c r="D186" s="110" t="s">
        <v>764</v>
      </c>
      <c r="E186" s="111" t="s">
        <v>623</v>
      </c>
      <c r="F186" s="112">
        <v>150.5</v>
      </c>
      <c r="G186" s="112"/>
      <c r="H186" s="113">
        <v>72.5</v>
      </c>
      <c r="I186" s="131">
        <v>174</v>
      </c>
      <c r="J186" s="132" t="s">
        <v>765</v>
      </c>
      <c r="K186" s="133">
        <v>-78</v>
      </c>
      <c r="L186" s="134">
        <v>-0.51827242524916906</v>
      </c>
      <c r="M186" s="135" t="s">
        <v>663</v>
      </c>
      <c r="N186" s="136">
        <v>43333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78</v>
      </c>
      <c r="B187" s="105">
        <v>42712</v>
      </c>
      <c r="C187" s="105"/>
      <c r="D187" s="106" t="s">
        <v>125</v>
      </c>
      <c r="E187" s="107" t="s">
        <v>623</v>
      </c>
      <c r="F187" s="108">
        <v>380</v>
      </c>
      <c r="G187" s="107"/>
      <c r="H187" s="107">
        <v>478</v>
      </c>
      <c r="I187" s="125">
        <v>468</v>
      </c>
      <c r="J187" s="126" t="s">
        <v>682</v>
      </c>
      <c r="K187" s="127">
        <f>H187-F187</f>
        <v>98</v>
      </c>
      <c r="L187" s="128">
        <f>K187/F187</f>
        <v>0.25789473684210529</v>
      </c>
      <c r="M187" s="129" t="s">
        <v>599</v>
      </c>
      <c r="N187" s="130">
        <v>43025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79</v>
      </c>
      <c r="B188" s="105">
        <v>42734</v>
      </c>
      <c r="C188" s="105"/>
      <c r="D188" s="106" t="s">
        <v>248</v>
      </c>
      <c r="E188" s="107" t="s">
        <v>623</v>
      </c>
      <c r="F188" s="108">
        <v>305</v>
      </c>
      <c r="G188" s="107"/>
      <c r="H188" s="107">
        <v>375</v>
      </c>
      <c r="I188" s="125">
        <v>375</v>
      </c>
      <c r="J188" s="126" t="s">
        <v>682</v>
      </c>
      <c r="K188" s="127">
        <f>H188-F188</f>
        <v>70</v>
      </c>
      <c r="L188" s="128">
        <f>K188/F188</f>
        <v>0.22950819672131148</v>
      </c>
      <c r="M188" s="129" t="s">
        <v>599</v>
      </c>
      <c r="N188" s="130">
        <v>42768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80</v>
      </c>
      <c r="B189" s="105">
        <v>42739</v>
      </c>
      <c r="C189" s="105"/>
      <c r="D189" s="106" t="s">
        <v>351</v>
      </c>
      <c r="E189" s="107" t="s">
        <v>623</v>
      </c>
      <c r="F189" s="108">
        <v>99.5</v>
      </c>
      <c r="G189" s="107"/>
      <c r="H189" s="107">
        <v>158</v>
      </c>
      <c r="I189" s="125">
        <v>158</v>
      </c>
      <c r="J189" s="126" t="s">
        <v>682</v>
      </c>
      <c r="K189" s="127">
        <f>H189-F189</f>
        <v>58.5</v>
      </c>
      <c r="L189" s="128">
        <f>K189/F189</f>
        <v>0.5879396984924623</v>
      </c>
      <c r="M189" s="129" t="s">
        <v>599</v>
      </c>
      <c r="N189" s="130">
        <v>42898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81</v>
      </c>
      <c r="B190" s="105">
        <v>42739</v>
      </c>
      <c r="C190" s="105"/>
      <c r="D190" s="106" t="s">
        <v>351</v>
      </c>
      <c r="E190" s="107" t="s">
        <v>623</v>
      </c>
      <c r="F190" s="108">
        <v>99.5</v>
      </c>
      <c r="G190" s="107"/>
      <c r="H190" s="107">
        <v>158</v>
      </c>
      <c r="I190" s="125">
        <v>158</v>
      </c>
      <c r="J190" s="126" t="s">
        <v>682</v>
      </c>
      <c r="K190" s="127">
        <v>58.5</v>
      </c>
      <c r="L190" s="128">
        <v>0.58793969849246197</v>
      </c>
      <c r="M190" s="129" t="s">
        <v>599</v>
      </c>
      <c r="N190" s="130">
        <v>42898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82</v>
      </c>
      <c r="B191" s="105">
        <v>42786</v>
      </c>
      <c r="C191" s="105"/>
      <c r="D191" s="106" t="s">
        <v>169</v>
      </c>
      <c r="E191" s="107" t="s">
        <v>623</v>
      </c>
      <c r="F191" s="108">
        <v>140.5</v>
      </c>
      <c r="G191" s="107"/>
      <c r="H191" s="107">
        <v>220</v>
      </c>
      <c r="I191" s="125">
        <v>220</v>
      </c>
      <c r="J191" s="126" t="s">
        <v>682</v>
      </c>
      <c r="K191" s="127">
        <f>H191-F191</f>
        <v>79.5</v>
      </c>
      <c r="L191" s="128">
        <f>K191/F191</f>
        <v>0.5658362989323843</v>
      </c>
      <c r="M191" s="129" t="s">
        <v>599</v>
      </c>
      <c r="N191" s="130">
        <v>42864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83</v>
      </c>
      <c r="B192" s="105">
        <v>42786</v>
      </c>
      <c r="C192" s="105"/>
      <c r="D192" s="106" t="s">
        <v>766</v>
      </c>
      <c r="E192" s="107" t="s">
        <v>623</v>
      </c>
      <c r="F192" s="108">
        <v>202.5</v>
      </c>
      <c r="G192" s="107"/>
      <c r="H192" s="107">
        <v>234</v>
      </c>
      <c r="I192" s="125">
        <v>234</v>
      </c>
      <c r="J192" s="126" t="s">
        <v>682</v>
      </c>
      <c r="K192" s="127">
        <v>31.5</v>
      </c>
      <c r="L192" s="128">
        <v>0.155555555555556</v>
      </c>
      <c r="M192" s="129" t="s">
        <v>599</v>
      </c>
      <c r="N192" s="130">
        <v>42836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84</v>
      </c>
      <c r="B193" s="105">
        <v>42818</v>
      </c>
      <c r="C193" s="105"/>
      <c r="D193" s="106" t="s">
        <v>557</v>
      </c>
      <c r="E193" s="107" t="s">
        <v>623</v>
      </c>
      <c r="F193" s="108">
        <v>300.5</v>
      </c>
      <c r="G193" s="107"/>
      <c r="H193" s="107">
        <v>417.5</v>
      </c>
      <c r="I193" s="125">
        <v>420</v>
      </c>
      <c r="J193" s="126" t="s">
        <v>724</v>
      </c>
      <c r="K193" s="127">
        <f>H193-F193</f>
        <v>117</v>
      </c>
      <c r="L193" s="128">
        <f>K193/F193</f>
        <v>0.38935108153078202</v>
      </c>
      <c r="M193" s="129" t="s">
        <v>599</v>
      </c>
      <c r="N193" s="130">
        <v>43070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85</v>
      </c>
      <c r="B194" s="105">
        <v>42818</v>
      </c>
      <c r="C194" s="105"/>
      <c r="D194" s="106" t="s">
        <v>762</v>
      </c>
      <c r="E194" s="107" t="s">
        <v>623</v>
      </c>
      <c r="F194" s="108">
        <v>850</v>
      </c>
      <c r="G194" s="107"/>
      <c r="H194" s="107">
        <v>1042.5</v>
      </c>
      <c r="I194" s="125">
        <v>1023</v>
      </c>
      <c r="J194" s="126" t="s">
        <v>767</v>
      </c>
      <c r="K194" s="127">
        <v>192.5</v>
      </c>
      <c r="L194" s="128">
        <v>0.22647058823529401</v>
      </c>
      <c r="M194" s="129" t="s">
        <v>599</v>
      </c>
      <c r="N194" s="130">
        <v>42830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86</v>
      </c>
      <c r="B195" s="105">
        <v>42830</v>
      </c>
      <c r="C195" s="105"/>
      <c r="D195" s="106" t="s">
        <v>501</v>
      </c>
      <c r="E195" s="107" t="s">
        <v>623</v>
      </c>
      <c r="F195" s="108">
        <v>785</v>
      </c>
      <c r="G195" s="107"/>
      <c r="H195" s="107">
        <v>930</v>
      </c>
      <c r="I195" s="125">
        <v>920</v>
      </c>
      <c r="J195" s="126" t="s">
        <v>725</v>
      </c>
      <c r="K195" s="127">
        <f>H195-F195</f>
        <v>145</v>
      </c>
      <c r="L195" s="128">
        <f>K195/F195</f>
        <v>0.18471337579617833</v>
      </c>
      <c r="M195" s="129" t="s">
        <v>599</v>
      </c>
      <c r="N195" s="130">
        <v>42976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87</v>
      </c>
      <c r="B196" s="109">
        <v>42831</v>
      </c>
      <c r="C196" s="109"/>
      <c r="D196" s="110" t="s">
        <v>768</v>
      </c>
      <c r="E196" s="111" t="s">
        <v>623</v>
      </c>
      <c r="F196" s="112">
        <v>40</v>
      </c>
      <c r="G196" s="112"/>
      <c r="H196" s="113">
        <v>13.1</v>
      </c>
      <c r="I196" s="131">
        <v>60</v>
      </c>
      <c r="J196" s="137" t="s">
        <v>769</v>
      </c>
      <c r="K196" s="133">
        <v>-26.9</v>
      </c>
      <c r="L196" s="134">
        <v>-0.67249999999999999</v>
      </c>
      <c r="M196" s="135" t="s">
        <v>663</v>
      </c>
      <c r="N196" s="136">
        <v>43138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88</v>
      </c>
      <c r="B197" s="105">
        <v>42837</v>
      </c>
      <c r="C197" s="105"/>
      <c r="D197" s="106" t="s">
        <v>88</v>
      </c>
      <c r="E197" s="107" t="s">
        <v>623</v>
      </c>
      <c r="F197" s="108">
        <v>289.5</v>
      </c>
      <c r="G197" s="107"/>
      <c r="H197" s="107">
        <v>354</v>
      </c>
      <c r="I197" s="125">
        <v>360</v>
      </c>
      <c r="J197" s="126" t="s">
        <v>726</v>
      </c>
      <c r="K197" s="127">
        <f t="shared" ref="K197:K205" si="78">H197-F197</f>
        <v>64.5</v>
      </c>
      <c r="L197" s="128">
        <f t="shared" ref="L197:L205" si="79">K197/F197</f>
        <v>0.22279792746113988</v>
      </c>
      <c r="M197" s="129" t="s">
        <v>599</v>
      </c>
      <c r="N197" s="130">
        <v>43040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89</v>
      </c>
      <c r="B198" s="105">
        <v>42845</v>
      </c>
      <c r="C198" s="105"/>
      <c r="D198" s="106" t="s">
        <v>438</v>
      </c>
      <c r="E198" s="107" t="s">
        <v>623</v>
      </c>
      <c r="F198" s="108">
        <v>700</v>
      </c>
      <c r="G198" s="107"/>
      <c r="H198" s="107">
        <v>840</v>
      </c>
      <c r="I198" s="125">
        <v>840</v>
      </c>
      <c r="J198" s="126" t="s">
        <v>727</v>
      </c>
      <c r="K198" s="127">
        <f t="shared" si="78"/>
        <v>140</v>
      </c>
      <c r="L198" s="128">
        <f t="shared" si="79"/>
        <v>0.2</v>
      </c>
      <c r="M198" s="129" t="s">
        <v>599</v>
      </c>
      <c r="N198" s="130">
        <v>42893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90</v>
      </c>
      <c r="B199" s="105">
        <v>42887</v>
      </c>
      <c r="C199" s="105"/>
      <c r="D199" s="147" t="s">
        <v>363</v>
      </c>
      <c r="E199" s="107" t="s">
        <v>623</v>
      </c>
      <c r="F199" s="108">
        <v>130</v>
      </c>
      <c r="G199" s="107"/>
      <c r="H199" s="107">
        <v>144.25</v>
      </c>
      <c r="I199" s="125">
        <v>170</v>
      </c>
      <c r="J199" s="126" t="s">
        <v>728</v>
      </c>
      <c r="K199" s="127">
        <f t="shared" si="78"/>
        <v>14.25</v>
      </c>
      <c r="L199" s="128">
        <f t="shared" si="79"/>
        <v>0.10961538461538461</v>
      </c>
      <c r="M199" s="129" t="s">
        <v>599</v>
      </c>
      <c r="N199" s="130">
        <v>43675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91</v>
      </c>
      <c r="B200" s="105">
        <v>42901</v>
      </c>
      <c r="C200" s="105"/>
      <c r="D200" s="147" t="s">
        <v>729</v>
      </c>
      <c r="E200" s="107" t="s">
        <v>623</v>
      </c>
      <c r="F200" s="108">
        <v>214.5</v>
      </c>
      <c r="G200" s="107"/>
      <c r="H200" s="107">
        <v>262</v>
      </c>
      <c r="I200" s="125">
        <v>262</v>
      </c>
      <c r="J200" s="126" t="s">
        <v>730</v>
      </c>
      <c r="K200" s="127">
        <f t="shared" si="78"/>
        <v>47.5</v>
      </c>
      <c r="L200" s="128">
        <f t="shared" si="79"/>
        <v>0.22144522144522144</v>
      </c>
      <c r="M200" s="129" t="s">
        <v>599</v>
      </c>
      <c r="N200" s="130">
        <v>42977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92</v>
      </c>
      <c r="B201" s="153">
        <v>42933</v>
      </c>
      <c r="C201" s="153"/>
      <c r="D201" s="154" t="s">
        <v>731</v>
      </c>
      <c r="E201" s="155" t="s">
        <v>623</v>
      </c>
      <c r="F201" s="156">
        <v>370</v>
      </c>
      <c r="G201" s="155"/>
      <c r="H201" s="155">
        <v>447.5</v>
      </c>
      <c r="I201" s="177">
        <v>450</v>
      </c>
      <c r="J201" s="230" t="s">
        <v>682</v>
      </c>
      <c r="K201" s="127">
        <f t="shared" si="78"/>
        <v>77.5</v>
      </c>
      <c r="L201" s="179">
        <f t="shared" si="79"/>
        <v>0.20945945945945946</v>
      </c>
      <c r="M201" s="180" t="s">
        <v>599</v>
      </c>
      <c r="N201" s="181">
        <v>43035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93</v>
      </c>
      <c r="B202" s="153">
        <v>42943</v>
      </c>
      <c r="C202" s="153"/>
      <c r="D202" s="154" t="s">
        <v>167</v>
      </c>
      <c r="E202" s="155" t="s">
        <v>623</v>
      </c>
      <c r="F202" s="156">
        <v>657.5</v>
      </c>
      <c r="G202" s="155"/>
      <c r="H202" s="155">
        <v>825</v>
      </c>
      <c r="I202" s="177">
        <v>820</v>
      </c>
      <c r="J202" s="230" t="s">
        <v>682</v>
      </c>
      <c r="K202" s="127">
        <f t="shared" si="78"/>
        <v>167.5</v>
      </c>
      <c r="L202" s="179">
        <f t="shared" si="79"/>
        <v>0.25475285171102663</v>
      </c>
      <c r="M202" s="180" t="s">
        <v>599</v>
      </c>
      <c r="N202" s="181">
        <v>43090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94</v>
      </c>
      <c r="B203" s="105">
        <v>42964</v>
      </c>
      <c r="C203" s="105"/>
      <c r="D203" s="106" t="s">
        <v>368</v>
      </c>
      <c r="E203" s="107" t="s">
        <v>623</v>
      </c>
      <c r="F203" s="108">
        <v>605</v>
      </c>
      <c r="G203" s="107"/>
      <c r="H203" s="107">
        <v>750</v>
      </c>
      <c r="I203" s="125">
        <v>750</v>
      </c>
      <c r="J203" s="126" t="s">
        <v>725</v>
      </c>
      <c r="K203" s="127">
        <f t="shared" si="78"/>
        <v>145</v>
      </c>
      <c r="L203" s="128">
        <f t="shared" si="79"/>
        <v>0.23966942148760331</v>
      </c>
      <c r="M203" s="129" t="s">
        <v>599</v>
      </c>
      <c r="N203" s="130">
        <v>43027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5">
        <v>95</v>
      </c>
      <c r="B204" s="148">
        <v>42979</v>
      </c>
      <c r="C204" s="148"/>
      <c r="D204" s="149" t="s">
        <v>509</v>
      </c>
      <c r="E204" s="150" t="s">
        <v>623</v>
      </c>
      <c r="F204" s="151">
        <v>255</v>
      </c>
      <c r="G204" s="152"/>
      <c r="H204" s="152">
        <v>217.25</v>
      </c>
      <c r="I204" s="152">
        <v>320</v>
      </c>
      <c r="J204" s="174" t="s">
        <v>732</v>
      </c>
      <c r="K204" s="133">
        <f t="shared" si="78"/>
        <v>-37.75</v>
      </c>
      <c r="L204" s="175">
        <f t="shared" si="79"/>
        <v>-0.14803921568627451</v>
      </c>
      <c r="M204" s="135" t="s">
        <v>663</v>
      </c>
      <c r="N204" s="176">
        <v>43661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96</v>
      </c>
      <c r="B205" s="105">
        <v>42997</v>
      </c>
      <c r="C205" s="105"/>
      <c r="D205" s="106" t="s">
        <v>733</v>
      </c>
      <c r="E205" s="107" t="s">
        <v>623</v>
      </c>
      <c r="F205" s="108">
        <v>215</v>
      </c>
      <c r="G205" s="107"/>
      <c r="H205" s="107">
        <v>258</v>
      </c>
      <c r="I205" s="125">
        <v>258</v>
      </c>
      <c r="J205" s="126" t="s">
        <v>682</v>
      </c>
      <c r="K205" s="127">
        <f t="shared" si="78"/>
        <v>43</v>
      </c>
      <c r="L205" s="128">
        <f t="shared" si="79"/>
        <v>0.2</v>
      </c>
      <c r="M205" s="129" t="s">
        <v>599</v>
      </c>
      <c r="N205" s="130">
        <v>43040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97</v>
      </c>
      <c r="B206" s="105">
        <v>42997</v>
      </c>
      <c r="C206" s="105"/>
      <c r="D206" s="106" t="s">
        <v>733</v>
      </c>
      <c r="E206" s="107" t="s">
        <v>623</v>
      </c>
      <c r="F206" s="108">
        <v>215</v>
      </c>
      <c r="G206" s="107"/>
      <c r="H206" s="107">
        <v>258</v>
      </c>
      <c r="I206" s="125">
        <v>258</v>
      </c>
      <c r="J206" s="230" t="s">
        <v>682</v>
      </c>
      <c r="K206" s="127">
        <v>43</v>
      </c>
      <c r="L206" s="128">
        <v>0.2</v>
      </c>
      <c r="M206" s="129" t="s">
        <v>599</v>
      </c>
      <c r="N206" s="130">
        <v>43040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98</v>
      </c>
      <c r="B207" s="206">
        <v>42998</v>
      </c>
      <c r="C207" s="206"/>
      <c r="D207" s="374" t="s">
        <v>2979</v>
      </c>
      <c r="E207" s="207" t="s">
        <v>623</v>
      </c>
      <c r="F207" s="208">
        <v>75</v>
      </c>
      <c r="G207" s="207"/>
      <c r="H207" s="207">
        <v>90</v>
      </c>
      <c r="I207" s="231">
        <v>90</v>
      </c>
      <c r="J207" s="126" t="s">
        <v>734</v>
      </c>
      <c r="K207" s="127">
        <f t="shared" ref="K207:K212" si="80">H207-F207</f>
        <v>15</v>
      </c>
      <c r="L207" s="128">
        <f t="shared" ref="L207:L212" si="81">K207/F207</f>
        <v>0.2</v>
      </c>
      <c r="M207" s="129" t="s">
        <v>599</v>
      </c>
      <c r="N207" s="130">
        <v>43019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99</v>
      </c>
      <c r="B208" s="153">
        <v>43011</v>
      </c>
      <c r="C208" s="153"/>
      <c r="D208" s="154" t="s">
        <v>735</v>
      </c>
      <c r="E208" s="155" t="s">
        <v>623</v>
      </c>
      <c r="F208" s="156">
        <v>315</v>
      </c>
      <c r="G208" s="155"/>
      <c r="H208" s="155">
        <v>392</v>
      </c>
      <c r="I208" s="177">
        <v>384</v>
      </c>
      <c r="J208" s="230" t="s">
        <v>736</v>
      </c>
      <c r="K208" s="127">
        <f t="shared" si="80"/>
        <v>77</v>
      </c>
      <c r="L208" s="179">
        <f t="shared" si="81"/>
        <v>0.24444444444444444</v>
      </c>
      <c r="M208" s="180" t="s">
        <v>599</v>
      </c>
      <c r="N208" s="181">
        <v>43017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100</v>
      </c>
      <c r="B209" s="153">
        <v>43013</v>
      </c>
      <c r="C209" s="153"/>
      <c r="D209" s="154" t="s">
        <v>737</v>
      </c>
      <c r="E209" s="155" t="s">
        <v>623</v>
      </c>
      <c r="F209" s="156">
        <v>145</v>
      </c>
      <c r="G209" s="155"/>
      <c r="H209" s="155">
        <v>179</v>
      </c>
      <c r="I209" s="177">
        <v>180</v>
      </c>
      <c r="J209" s="230" t="s">
        <v>613</v>
      </c>
      <c r="K209" s="127">
        <f t="shared" si="80"/>
        <v>34</v>
      </c>
      <c r="L209" s="179">
        <f t="shared" si="81"/>
        <v>0.23448275862068965</v>
      </c>
      <c r="M209" s="180" t="s">
        <v>599</v>
      </c>
      <c r="N209" s="181">
        <v>43025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101</v>
      </c>
      <c r="B210" s="153">
        <v>43014</v>
      </c>
      <c r="C210" s="153"/>
      <c r="D210" s="154" t="s">
        <v>339</v>
      </c>
      <c r="E210" s="155" t="s">
        <v>623</v>
      </c>
      <c r="F210" s="156">
        <v>256</v>
      </c>
      <c r="G210" s="155"/>
      <c r="H210" s="155">
        <v>323</v>
      </c>
      <c r="I210" s="177">
        <v>320</v>
      </c>
      <c r="J210" s="230" t="s">
        <v>682</v>
      </c>
      <c r="K210" s="127">
        <f t="shared" si="80"/>
        <v>67</v>
      </c>
      <c r="L210" s="179">
        <f t="shared" si="81"/>
        <v>0.26171875</v>
      </c>
      <c r="M210" s="180" t="s">
        <v>599</v>
      </c>
      <c r="N210" s="181">
        <v>43067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102</v>
      </c>
      <c r="B211" s="153">
        <v>43017</v>
      </c>
      <c r="C211" s="153"/>
      <c r="D211" s="154" t="s">
        <v>360</v>
      </c>
      <c r="E211" s="155" t="s">
        <v>623</v>
      </c>
      <c r="F211" s="156">
        <v>137.5</v>
      </c>
      <c r="G211" s="155"/>
      <c r="H211" s="155">
        <v>184</v>
      </c>
      <c r="I211" s="177">
        <v>183</v>
      </c>
      <c r="J211" s="178" t="s">
        <v>738</v>
      </c>
      <c r="K211" s="127">
        <f t="shared" si="80"/>
        <v>46.5</v>
      </c>
      <c r="L211" s="179">
        <f t="shared" si="81"/>
        <v>0.33818181818181819</v>
      </c>
      <c r="M211" s="180" t="s">
        <v>599</v>
      </c>
      <c r="N211" s="181">
        <v>43108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103</v>
      </c>
      <c r="B212" s="153">
        <v>43018</v>
      </c>
      <c r="C212" s="153"/>
      <c r="D212" s="154" t="s">
        <v>739</v>
      </c>
      <c r="E212" s="155" t="s">
        <v>623</v>
      </c>
      <c r="F212" s="156">
        <v>125.5</v>
      </c>
      <c r="G212" s="155"/>
      <c r="H212" s="155">
        <v>158</v>
      </c>
      <c r="I212" s="177">
        <v>155</v>
      </c>
      <c r="J212" s="178" t="s">
        <v>740</v>
      </c>
      <c r="K212" s="127">
        <f t="shared" si="80"/>
        <v>32.5</v>
      </c>
      <c r="L212" s="179">
        <f t="shared" si="81"/>
        <v>0.25896414342629481</v>
      </c>
      <c r="M212" s="180" t="s">
        <v>599</v>
      </c>
      <c r="N212" s="181">
        <v>43067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104</v>
      </c>
      <c r="B213" s="153">
        <v>43018</v>
      </c>
      <c r="C213" s="153"/>
      <c r="D213" s="154" t="s">
        <v>770</v>
      </c>
      <c r="E213" s="155" t="s">
        <v>623</v>
      </c>
      <c r="F213" s="156">
        <v>895</v>
      </c>
      <c r="G213" s="155"/>
      <c r="H213" s="155">
        <v>1122.5</v>
      </c>
      <c r="I213" s="177">
        <v>1078</v>
      </c>
      <c r="J213" s="178" t="s">
        <v>771</v>
      </c>
      <c r="K213" s="127">
        <v>227.5</v>
      </c>
      <c r="L213" s="179">
        <v>0.25418994413407803</v>
      </c>
      <c r="M213" s="180" t="s">
        <v>599</v>
      </c>
      <c r="N213" s="181">
        <v>43117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105</v>
      </c>
      <c r="B214" s="153">
        <v>43020</v>
      </c>
      <c r="C214" s="153"/>
      <c r="D214" s="154" t="s">
        <v>347</v>
      </c>
      <c r="E214" s="155" t="s">
        <v>623</v>
      </c>
      <c r="F214" s="156">
        <v>525</v>
      </c>
      <c r="G214" s="155"/>
      <c r="H214" s="155">
        <v>629</v>
      </c>
      <c r="I214" s="177">
        <v>629</v>
      </c>
      <c r="J214" s="230" t="s">
        <v>682</v>
      </c>
      <c r="K214" s="127">
        <v>104</v>
      </c>
      <c r="L214" s="179">
        <v>0.19809523809523799</v>
      </c>
      <c r="M214" s="180" t="s">
        <v>599</v>
      </c>
      <c r="N214" s="181">
        <v>43119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106</v>
      </c>
      <c r="B215" s="153">
        <v>43046</v>
      </c>
      <c r="C215" s="153"/>
      <c r="D215" s="154" t="s">
        <v>393</v>
      </c>
      <c r="E215" s="155" t="s">
        <v>623</v>
      </c>
      <c r="F215" s="156">
        <v>740</v>
      </c>
      <c r="G215" s="155"/>
      <c r="H215" s="155">
        <v>892.5</v>
      </c>
      <c r="I215" s="177">
        <v>900</v>
      </c>
      <c r="J215" s="178" t="s">
        <v>741</v>
      </c>
      <c r="K215" s="127">
        <f>H215-F215</f>
        <v>152.5</v>
      </c>
      <c r="L215" s="179">
        <f>K215/F215</f>
        <v>0.20608108108108109</v>
      </c>
      <c r="M215" s="180" t="s">
        <v>599</v>
      </c>
      <c r="N215" s="181">
        <v>43052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107</v>
      </c>
      <c r="B216" s="105">
        <v>43073</v>
      </c>
      <c r="C216" s="105"/>
      <c r="D216" s="106" t="s">
        <v>742</v>
      </c>
      <c r="E216" s="107" t="s">
        <v>623</v>
      </c>
      <c r="F216" s="108">
        <v>118.5</v>
      </c>
      <c r="G216" s="107"/>
      <c r="H216" s="107">
        <v>143.5</v>
      </c>
      <c r="I216" s="125">
        <v>145</v>
      </c>
      <c r="J216" s="140" t="s">
        <v>743</v>
      </c>
      <c r="K216" s="127">
        <f>H216-F216</f>
        <v>25</v>
      </c>
      <c r="L216" s="128">
        <f>K216/F216</f>
        <v>0.2109704641350211</v>
      </c>
      <c r="M216" s="129" t="s">
        <v>599</v>
      </c>
      <c r="N216" s="130">
        <v>43097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108</v>
      </c>
      <c r="B217" s="109">
        <v>43090</v>
      </c>
      <c r="C217" s="109"/>
      <c r="D217" s="157" t="s">
        <v>443</v>
      </c>
      <c r="E217" s="111" t="s">
        <v>623</v>
      </c>
      <c r="F217" s="112">
        <v>715</v>
      </c>
      <c r="G217" s="112"/>
      <c r="H217" s="113">
        <v>500</v>
      </c>
      <c r="I217" s="131">
        <v>872</v>
      </c>
      <c r="J217" s="137" t="s">
        <v>744</v>
      </c>
      <c r="K217" s="133">
        <f>H217-F217</f>
        <v>-215</v>
      </c>
      <c r="L217" s="134">
        <f>K217/F217</f>
        <v>-0.30069930069930068</v>
      </c>
      <c r="M217" s="135" t="s">
        <v>663</v>
      </c>
      <c r="N217" s="136">
        <v>43670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109</v>
      </c>
      <c r="B218" s="105">
        <v>43098</v>
      </c>
      <c r="C218" s="105"/>
      <c r="D218" s="106" t="s">
        <v>735</v>
      </c>
      <c r="E218" s="107" t="s">
        <v>623</v>
      </c>
      <c r="F218" s="108">
        <v>435</v>
      </c>
      <c r="G218" s="107"/>
      <c r="H218" s="107">
        <v>542.5</v>
      </c>
      <c r="I218" s="125">
        <v>539</v>
      </c>
      <c r="J218" s="140" t="s">
        <v>682</v>
      </c>
      <c r="K218" s="127">
        <v>107.5</v>
      </c>
      <c r="L218" s="128">
        <v>0.247126436781609</v>
      </c>
      <c r="M218" s="129" t="s">
        <v>599</v>
      </c>
      <c r="N218" s="130">
        <v>43206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110</v>
      </c>
      <c r="B219" s="105">
        <v>43098</v>
      </c>
      <c r="C219" s="105"/>
      <c r="D219" s="106" t="s">
        <v>571</v>
      </c>
      <c r="E219" s="107" t="s">
        <v>623</v>
      </c>
      <c r="F219" s="108">
        <v>885</v>
      </c>
      <c r="G219" s="107"/>
      <c r="H219" s="107">
        <v>1090</v>
      </c>
      <c r="I219" s="125">
        <v>1084</v>
      </c>
      <c r="J219" s="140" t="s">
        <v>682</v>
      </c>
      <c r="K219" s="127">
        <v>205</v>
      </c>
      <c r="L219" s="128">
        <v>0.23163841807909599</v>
      </c>
      <c r="M219" s="129" t="s">
        <v>599</v>
      </c>
      <c r="N219" s="130">
        <v>43213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6">
        <v>111</v>
      </c>
      <c r="B220" s="347">
        <v>43192</v>
      </c>
      <c r="C220" s="347"/>
      <c r="D220" s="115" t="s">
        <v>752</v>
      </c>
      <c r="E220" s="350" t="s">
        <v>623</v>
      </c>
      <c r="F220" s="353">
        <v>478.5</v>
      </c>
      <c r="G220" s="350"/>
      <c r="H220" s="350">
        <v>442</v>
      </c>
      <c r="I220" s="356">
        <v>613</v>
      </c>
      <c r="J220" s="383" t="s">
        <v>3403</v>
      </c>
      <c r="K220" s="133">
        <f>H220-F220</f>
        <v>-36.5</v>
      </c>
      <c r="L220" s="134">
        <f>K220/F220</f>
        <v>-7.6280041797283177E-2</v>
      </c>
      <c r="M220" s="135" t="s">
        <v>663</v>
      </c>
      <c r="N220" s="136">
        <v>43762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112</v>
      </c>
      <c r="B221" s="109">
        <v>43194</v>
      </c>
      <c r="C221" s="109"/>
      <c r="D221" s="373" t="s">
        <v>2978</v>
      </c>
      <c r="E221" s="111" t="s">
        <v>623</v>
      </c>
      <c r="F221" s="112">
        <f>141.5-7.3</f>
        <v>134.19999999999999</v>
      </c>
      <c r="G221" s="112"/>
      <c r="H221" s="113">
        <v>77</v>
      </c>
      <c r="I221" s="131">
        <v>180</v>
      </c>
      <c r="J221" s="383" t="s">
        <v>3402</v>
      </c>
      <c r="K221" s="133">
        <f>H221-F221</f>
        <v>-57.199999999999989</v>
      </c>
      <c r="L221" s="134">
        <f>K221/F221</f>
        <v>-0.42622950819672129</v>
      </c>
      <c r="M221" s="135" t="s">
        <v>663</v>
      </c>
      <c r="N221" s="136">
        <v>43522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113</v>
      </c>
      <c r="B222" s="109">
        <v>43209</v>
      </c>
      <c r="C222" s="109"/>
      <c r="D222" s="110" t="s">
        <v>745</v>
      </c>
      <c r="E222" s="111" t="s">
        <v>623</v>
      </c>
      <c r="F222" s="112">
        <v>430</v>
      </c>
      <c r="G222" s="112"/>
      <c r="H222" s="113">
        <v>220</v>
      </c>
      <c r="I222" s="131">
        <v>537</v>
      </c>
      <c r="J222" s="137" t="s">
        <v>746</v>
      </c>
      <c r="K222" s="133">
        <f>H222-F222</f>
        <v>-210</v>
      </c>
      <c r="L222" s="134">
        <f>K222/F222</f>
        <v>-0.48837209302325579</v>
      </c>
      <c r="M222" s="135" t="s">
        <v>663</v>
      </c>
      <c r="N222" s="136">
        <v>43252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7">
        <v>114</v>
      </c>
      <c r="B223" s="158">
        <v>43220</v>
      </c>
      <c r="C223" s="158"/>
      <c r="D223" s="159" t="s">
        <v>394</v>
      </c>
      <c r="E223" s="160" t="s">
        <v>623</v>
      </c>
      <c r="F223" s="162">
        <v>153.5</v>
      </c>
      <c r="G223" s="162"/>
      <c r="H223" s="162">
        <v>196</v>
      </c>
      <c r="I223" s="162">
        <v>196</v>
      </c>
      <c r="J223" s="358" t="s">
        <v>3494</v>
      </c>
      <c r="K223" s="182">
        <f>H223-F223</f>
        <v>42.5</v>
      </c>
      <c r="L223" s="183">
        <f>K223/F223</f>
        <v>0.27687296416938112</v>
      </c>
      <c r="M223" s="161" t="s">
        <v>599</v>
      </c>
      <c r="N223" s="184">
        <v>43605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115</v>
      </c>
      <c r="B224" s="109">
        <v>43306</v>
      </c>
      <c r="C224" s="109"/>
      <c r="D224" s="110" t="s">
        <v>768</v>
      </c>
      <c r="E224" s="111" t="s">
        <v>623</v>
      </c>
      <c r="F224" s="112">
        <v>27.5</v>
      </c>
      <c r="G224" s="112"/>
      <c r="H224" s="113">
        <v>13.1</v>
      </c>
      <c r="I224" s="131">
        <v>60</v>
      </c>
      <c r="J224" s="137" t="s">
        <v>772</v>
      </c>
      <c r="K224" s="133">
        <v>-14.4</v>
      </c>
      <c r="L224" s="134">
        <v>-0.52363636363636401</v>
      </c>
      <c r="M224" s="135" t="s">
        <v>663</v>
      </c>
      <c r="N224" s="136">
        <v>43138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6">
        <v>116</v>
      </c>
      <c r="B225" s="347">
        <v>43318</v>
      </c>
      <c r="C225" s="347"/>
      <c r="D225" s="115" t="s">
        <v>747</v>
      </c>
      <c r="E225" s="350" t="s">
        <v>623</v>
      </c>
      <c r="F225" s="350">
        <v>148.5</v>
      </c>
      <c r="G225" s="350"/>
      <c r="H225" s="350">
        <v>102</v>
      </c>
      <c r="I225" s="356">
        <v>182</v>
      </c>
      <c r="J225" s="137" t="s">
        <v>3493</v>
      </c>
      <c r="K225" s="133">
        <f>H225-F225</f>
        <v>-46.5</v>
      </c>
      <c r="L225" s="134">
        <f>K225/F225</f>
        <v>-0.31313131313131315</v>
      </c>
      <c r="M225" s="135" t="s">
        <v>663</v>
      </c>
      <c r="N225" s="136">
        <v>43661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117</v>
      </c>
      <c r="B226" s="105">
        <v>43335</v>
      </c>
      <c r="C226" s="105"/>
      <c r="D226" s="106" t="s">
        <v>773</v>
      </c>
      <c r="E226" s="107" t="s">
        <v>623</v>
      </c>
      <c r="F226" s="155">
        <v>285</v>
      </c>
      <c r="G226" s="107"/>
      <c r="H226" s="107">
        <v>355</v>
      </c>
      <c r="I226" s="125">
        <v>364</v>
      </c>
      <c r="J226" s="140" t="s">
        <v>774</v>
      </c>
      <c r="K226" s="127">
        <v>70</v>
      </c>
      <c r="L226" s="128">
        <v>0.24561403508771901</v>
      </c>
      <c r="M226" s="129" t="s">
        <v>599</v>
      </c>
      <c r="N226" s="130">
        <v>43455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118</v>
      </c>
      <c r="B227" s="105">
        <v>43341</v>
      </c>
      <c r="C227" s="105"/>
      <c r="D227" s="106" t="s">
        <v>384</v>
      </c>
      <c r="E227" s="107" t="s">
        <v>623</v>
      </c>
      <c r="F227" s="155">
        <v>525</v>
      </c>
      <c r="G227" s="107"/>
      <c r="H227" s="107">
        <v>585</v>
      </c>
      <c r="I227" s="125">
        <v>635</v>
      </c>
      <c r="J227" s="140" t="s">
        <v>748</v>
      </c>
      <c r="K227" s="127">
        <f t="shared" ref="K227:K239" si="82">H227-F227</f>
        <v>60</v>
      </c>
      <c r="L227" s="128">
        <f t="shared" ref="L227:L239" si="83">K227/F227</f>
        <v>0.11428571428571428</v>
      </c>
      <c r="M227" s="129" t="s">
        <v>599</v>
      </c>
      <c r="N227" s="130">
        <v>43662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119</v>
      </c>
      <c r="B228" s="105">
        <v>43395</v>
      </c>
      <c r="C228" s="105"/>
      <c r="D228" s="106" t="s">
        <v>368</v>
      </c>
      <c r="E228" s="107" t="s">
        <v>623</v>
      </c>
      <c r="F228" s="155">
        <v>475</v>
      </c>
      <c r="G228" s="107"/>
      <c r="H228" s="107">
        <v>574</v>
      </c>
      <c r="I228" s="125">
        <v>570</v>
      </c>
      <c r="J228" s="140" t="s">
        <v>682</v>
      </c>
      <c r="K228" s="127">
        <f t="shared" si="82"/>
        <v>99</v>
      </c>
      <c r="L228" s="128">
        <f t="shared" si="83"/>
        <v>0.20842105263157895</v>
      </c>
      <c r="M228" s="129" t="s">
        <v>599</v>
      </c>
      <c r="N228" s="130">
        <v>43403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120</v>
      </c>
      <c r="B229" s="153">
        <v>43397</v>
      </c>
      <c r="C229" s="153"/>
      <c r="D229" s="400" t="s">
        <v>391</v>
      </c>
      <c r="E229" s="155" t="s">
        <v>623</v>
      </c>
      <c r="F229" s="155">
        <v>707.5</v>
      </c>
      <c r="G229" s="155"/>
      <c r="H229" s="155">
        <v>872</v>
      </c>
      <c r="I229" s="177">
        <v>872</v>
      </c>
      <c r="J229" s="178" t="s">
        <v>682</v>
      </c>
      <c r="K229" s="127">
        <f t="shared" si="82"/>
        <v>164.5</v>
      </c>
      <c r="L229" s="179">
        <f t="shared" si="83"/>
        <v>0.23250883392226149</v>
      </c>
      <c r="M229" s="180" t="s">
        <v>599</v>
      </c>
      <c r="N229" s="181">
        <v>43482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121</v>
      </c>
      <c r="B230" s="153">
        <v>43398</v>
      </c>
      <c r="C230" s="153"/>
      <c r="D230" s="400" t="s">
        <v>348</v>
      </c>
      <c r="E230" s="155" t="s">
        <v>623</v>
      </c>
      <c r="F230" s="155">
        <v>162</v>
      </c>
      <c r="G230" s="155"/>
      <c r="H230" s="155">
        <v>204</v>
      </c>
      <c r="I230" s="177">
        <v>209</v>
      </c>
      <c r="J230" s="178" t="s">
        <v>3492</v>
      </c>
      <c r="K230" s="127">
        <f t="shared" si="82"/>
        <v>42</v>
      </c>
      <c r="L230" s="179">
        <f t="shared" si="83"/>
        <v>0.25925925925925924</v>
      </c>
      <c r="M230" s="180" t="s">
        <v>599</v>
      </c>
      <c r="N230" s="181">
        <v>43539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122</v>
      </c>
      <c r="B231" s="206">
        <v>43399</v>
      </c>
      <c r="C231" s="206"/>
      <c r="D231" s="154" t="s">
        <v>495</v>
      </c>
      <c r="E231" s="207" t="s">
        <v>623</v>
      </c>
      <c r="F231" s="207">
        <v>240</v>
      </c>
      <c r="G231" s="207"/>
      <c r="H231" s="207">
        <v>297</v>
      </c>
      <c r="I231" s="231">
        <v>297</v>
      </c>
      <c r="J231" s="178" t="s">
        <v>682</v>
      </c>
      <c r="K231" s="232">
        <f t="shared" si="82"/>
        <v>57</v>
      </c>
      <c r="L231" s="233">
        <f t="shared" si="83"/>
        <v>0.23749999999999999</v>
      </c>
      <c r="M231" s="234" t="s">
        <v>599</v>
      </c>
      <c r="N231" s="235">
        <v>43417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123</v>
      </c>
      <c r="B232" s="105">
        <v>43439</v>
      </c>
      <c r="C232" s="105"/>
      <c r="D232" s="147" t="s">
        <v>749</v>
      </c>
      <c r="E232" s="107" t="s">
        <v>623</v>
      </c>
      <c r="F232" s="107">
        <v>202.5</v>
      </c>
      <c r="G232" s="107"/>
      <c r="H232" s="107">
        <v>255</v>
      </c>
      <c r="I232" s="125">
        <v>252</v>
      </c>
      <c r="J232" s="140" t="s">
        <v>682</v>
      </c>
      <c r="K232" s="127">
        <f t="shared" si="82"/>
        <v>52.5</v>
      </c>
      <c r="L232" s="128">
        <f t="shared" si="83"/>
        <v>0.25925925925925924</v>
      </c>
      <c r="M232" s="129" t="s">
        <v>599</v>
      </c>
      <c r="N232" s="130">
        <v>43542</v>
      </c>
      <c r="O232" s="57"/>
      <c r="P232" s="16"/>
      <c r="Q232" s="16"/>
      <c r="R232" s="93" t="s">
        <v>751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124</v>
      </c>
      <c r="B233" s="206">
        <v>43465</v>
      </c>
      <c r="C233" s="105"/>
      <c r="D233" s="400" t="s">
        <v>423</v>
      </c>
      <c r="E233" s="207" t="s">
        <v>623</v>
      </c>
      <c r="F233" s="207">
        <v>710</v>
      </c>
      <c r="G233" s="207"/>
      <c r="H233" s="207">
        <v>866</v>
      </c>
      <c r="I233" s="231">
        <v>866</v>
      </c>
      <c r="J233" s="178" t="s">
        <v>682</v>
      </c>
      <c r="K233" s="127">
        <f t="shared" si="82"/>
        <v>156</v>
      </c>
      <c r="L233" s="128">
        <f t="shared" si="83"/>
        <v>0.21971830985915494</v>
      </c>
      <c r="M233" s="129" t="s">
        <v>599</v>
      </c>
      <c r="N233" s="361">
        <v>43553</v>
      </c>
      <c r="O233" s="57"/>
      <c r="P233" s="16"/>
      <c r="Q233" s="16"/>
      <c r="R233" s="17" t="s">
        <v>751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125</v>
      </c>
      <c r="B234" s="206">
        <v>43522</v>
      </c>
      <c r="C234" s="206"/>
      <c r="D234" s="400" t="s">
        <v>141</v>
      </c>
      <c r="E234" s="207" t="s">
        <v>623</v>
      </c>
      <c r="F234" s="207">
        <v>337.25</v>
      </c>
      <c r="G234" s="207"/>
      <c r="H234" s="207">
        <v>398.5</v>
      </c>
      <c r="I234" s="231">
        <v>411</v>
      </c>
      <c r="J234" s="140" t="s">
        <v>3491</v>
      </c>
      <c r="K234" s="127">
        <f t="shared" si="82"/>
        <v>61.25</v>
      </c>
      <c r="L234" s="128">
        <f t="shared" si="83"/>
        <v>0.1816160118606375</v>
      </c>
      <c r="M234" s="129" t="s">
        <v>599</v>
      </c>
      <c r="N234" s="361">
        <v>43760</v>
      </c>
      <c r="O234" s="57"/>
      <c r="P234" s="16"/>
      <c r="Q234" s="16"/>
      <c r="R234" s="93" t="s">
        <v>751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8">
        <v>126</v>
      </c>
      <c r="B235" s="163">
        <v>43559</v>
      </c>
      <c r="C235" s="163"/>
      <c r="D235" s="164" t="s">
        <v>410</v>
      </c>
      <c r="E235" s="165" t="s">
        <v>623</v>
      </c>
      <c r="F235" s="165">
        <v>130</v>
      </c>
      <c r="G235" s="165"/>
      <c r="H235" s="165">
        <v>65</v>
      </c>
      <c r="I235" s="185">
        <v>158</v>
      </c>
      <c r="J235" s="137" t="s">
        <v>750</v>
      </c>
      <c r="K235" s="133">
        <f t="shared" si="82"/>
        <v>-65</v>
      </c>
      <c r="L235" s="134">
        <f t="shared" si="83"/>
        <v>-0.5</v>
      </c>
      <c r="M235" s="135" t="s">
        <v>663</v>
      </c>
      <c r="N235" s="136">
        <v>43726</v>
      </c>
      <c r="O235" s="57"/>
      <c r="P235" s="16"/>
      <c r="Q235" s="16"/>
      <c r="R235" s="17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9">
        <v>127</v>
      </c>
      <c r="B236" s="186">
        <v>43017</v>
      </c>
      <c r="C236" s="186"/>
      <c r="D236" s="187" t="s">
        <v>169</v>
      </c>
      <c r="E236" s="188" t="s">
        <v>623</v>
      </c>
      <c r="F236" s="189">
        <v>141.5</v>
      </c>
      <c r="G236" s="190"/>
      <c r="H236" s="190">
        <v>183.5</v>
      </c>
      <c r="I236" s="190">
        <v>210</v>
      </c>
      <c r="J236" s="217" t="s">
        <v>3440</v>
      </c>
      <c r="K236" s="218">
        <f t="shared" si="82"/>
        <v>42</v>
      </c>
      <c r="L236" s="219">
        <f t="shared" si="83"/>
        <v>0.29681978798586572</v>
      </c>
      <c r="M236" s="189" t="s">
        <v>599</v>
      </c>
      <c r="N236" s="220">
        <v>43042</v>
      </c>
      <c r="O236" s="57"/>
      <c r="P236" s="16"/>
      <c r="Q236" s="16"/>
      <c r="R236" s="93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8">
        <v>128</v>
      </c>
      <c r="B237" s="163">
        <v>43074</v>
      </c>
      <c r="C237" s="163"/>
      <c r="D237" s="164" t="s">
        <v>303</v>
      </c>
      <c r="E237" s="165" t="s">
        <v>623</v>
      </c>
      <c r="F237" s="166">
        <v>172</v>
      </c>
      <c r="G237" s="165"/>
      <c r="H237" s="165">
        <v>155.25</v>
      </c>
      <c r="I237" s="185">
        <v>230</v>
      </c>
      <c r="J237" s="383" t="s">
        <v>3400</v>
      </c>
      <c r="K237" s="133">
        <f t="shared" ref="K237" si="84">H237-F237</f>
        <v>-16.75</v>
      </c>
      <c r="L237" s="134">
        <f t="shared" ref="L237" si="85">K237/F237</f>
        <v>-9.7383720930232565E-2</v>
      </c>
      <c r="M237" s="135" t="s">
        <v>663</v>
      </c>
      <c r="N237" s="136">
        <v>43787</v>
      </c>
      <c r="O237" s="57"/>
      <c r="P237" s="16"/>
      <c r="Q237" s="16"/>
      <c r="R237" s="17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9">
        <v>129</v>
      </c>
      <c r="B238" s="186">
        <v>43398</v>
      </c>
      <c r="C238" s="186"/>
      <c r="D238" s="187" t="s">
        <v>104</v>
      </c>
      <c r="E238" s="188" t="s">
        <v>623</v>
      </c>
      <c r="F238" s="190">
        <v>698.5</v>
      </c>
      <c r="G238" s="190"/>
      <c r="H238" s="190">
        <v>850</v>
      </c>
      <c r="I238" s="190">
        <v>890</v>
      </c>
      <c r="J238" s="221" t="s">
        <v>3488</v>
      </c>
      <c r="K238" s="218">
        <f t="shared" si="82"/>
        <v>151.5</v>
      </c>
      <c r="L238" s="219">
        <f t="shared" si="83"/>
        <v>0.21689334287759485</v>
      </c>
      <c r="M238" s="189" t="s">
        <v>599</v>
      </c>
      <c r="N238" s="220">
        <v>43453</v>
      </c>
      <c r="O238" s="57"/>
      <c r="P238" s="16"/>
      <c r="Q238" s="16"/>
      <c r="R238" s="17" t="s">
        <v>751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130</v>
      </c>
      <c r="B239" s="158">
        <v>42877</v>
      </c>
      <c r="C239" s="158"/>
      <c r="D239" s="159" t="s">
        <v>383</v>
      </c>
      <c r="E239" s="160" t="s">
        <v>623</v>
      </c>
      <c r="F239" s="161">
        <v>127.6</v>
      </c>
      <c r="G239" s="162"/>
      <c r="H239" s="162">
        <v>138</v>
      </c>
      <c r="I239" s="162">
        <v>190</v>
      </c>
      <c r="J239" s="384" t="s">
        <v>3404</v>
      </c>
      <c r="K239" s="182">
        <f t="shared" si="82"/>
        <v>10.400000000000006</v>
      </c>
      <c r="L239" s="183">
        <f t="shared" si="83"/>
        <v>8.1504702194357417E-2</v>
      </c>
      <c r="M239" s="161" t="s">
        <v>599</v>
      </c>
      <c r="N239" s="184">
        <v>43774</v>
      </c>
      <c r="O239" s="57"/>
      <c r="P239" s="16"/>
      <c r="Q239" s="16"/>
      <c r="R239" s="93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0">
        <v>131</v>
      </c>
      <c r="B240" s="194">
        <v>43158</v>
      </c>
      <c r="C240" s="194"/>
      <c r="D240" s="191" t="s">
        <v>754</v>
      </c>
      <c r="E240" s="195" t="s">
        <v>623</v>
      </c>
      <c r="F240" s="196">
        <v>317</v>
      </c>
      <c r="G240" s="195"/>
      <c r="H240" s="195"/>
      <c r="I240" s="224">
        <v>398</v>
      </c>
      <c r="J240" s="237" t="s">
        <v>601</v>
      </c>
      <c r="K240" s="193"/>
      <c r="L240" s="192"/>
      <c r="M240" s="223" t="s">
        <v>601</v>
      </c>
      <c r="N240" s="222"/>
      <c r="O240" s="57"/>
      <c r="P240" s="16"/>
      <c r="Q240" s="16"/>
      <c r="R240" s="341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8">
        <v>132</v>
      </c>
      <c r="B241" s="163">
        <v>43164</v>
      </c>
      <c r="C241" s="163"/>
      <c r="D241" s="164" t="s">
        <v>135</v>
      </c>
      <c r="E241" s="165" t="s">
        <v>623</v>
      </c>
      <c r="F241" s="166">
        <f>510-14.4</f>
        <v>495.6</v>
      </c>
      <c r="G241" s="165"/>
      <c r="H241" s="165">
        <v>350</v>
      </c>
      <c r="I241" s="185">
        <v>672</v>
      </c>
      <c r="J241" s="383" t="s">
        <v>3461</v>
      </c>
      <c r="K241" s="133">
        <f t="shared" ref="K241" si="86">H241-F241</f>
        <v>-145.60000000000002</v>
      </c>
      <c r="L241" s="134">
        <f t="shared" ref="L241" si="87">K241/F241</f>
        <v>-0.29378531073446329</v>
      </c>
      <c r="M241" s="135" t="s">
        <v>663</v>
      </c>
      <c r="N241" s="136">
        <v>43887</v>
      </c>
      <c r="O241" s="57"/>
      <c r="P241" s="16"/>
      <c r="Q241" s="16"/>
      <c r="R241" s="17" t="s">
        <v>751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8">
        <v>133</v>
      </c>
      <c r="B242" s="163">
        <v>43237</v>
      </c>
      <c r="C242" s="163"/>
      <c r="D242" s="164" t="s">
        <v>489</v>
      </c>
      <c r="E242" s="165" t="s">
        <v>623</v>
      </c>
      <c r="F242" s="166">
        <v>230.3</v>
      </c>
      <c r="G242" s="165"/>
      <c r="H242" s="165">
        <v>102.5</v>
      </c>
      <c r="I242" s="185">
        <v>348</v>
      </c>
      <c r="J242" s="383" t="s">
        <v>3482</v>
      </c>
      <c r="K242" s="133">
        <f t="shared" ref="K242" si="88">H242-F242</f>
        <v>-127.80000000000001</v>
      </c>
      <c r="L242" s="134">
        <f t="shared" ref="L242" si="89">K242/F242</f>
        <v>-0.55492835432045162</v>
      </c>
      <c r="M242" s="135" t="s">
        <v>663</v>
      </c>
      <c r="N242" s="136">
        <v>43896</v>
      </c>
      <c r="O242" s="57"/>
      <c r="P242" s="16"/>
      <c r="Q242" s="16"/>
      <c r="R242" s="343" t="s">
        <v>751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4">
        <v>134</v>
      </c>
      <c r="B243" s="197">
        <v>43258</v>
      </c>
      <c r="C243" s="197"/>
      <c r="D243" s="200" t="s">
        <v>449</v>
      </c>
      <c r="E243" s="198" t="s">
        <v>623</v>
      </c>
      <c r="F243" s="196">
        <f>342.5-5.1</f>
        <v>337.4</v>
      </c>
      <c r="G243" s="198"/>
      <c r="H243" s="198"/>
      <c r="I243" s="225">
        <v>439</v>
      </c>
      <c r="J243" s="237" t="s">
        <v>601</v>
      </c>
      <c r="K243" s="227"/>
      <c r="L243" s="228"/>
      <c r="M243" s="226" t="s">
        <v>601</v>
      </c>
      <c r="N243" s="229"/>
      <c r="O243" s="57"/>
      <c r="P243" s="16"/>
      <c r="Q243" s="16"/>
      <c r="R243" s="341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4">
        <v>135</v>
      </c>
      <c r="B244" s="197">
        <v>43285</v>
      </c>
      <c r="C244" s="197"/>
      <c r="D244" s="201" t="s">
        <v>49</v>
      </c>
      <c r="E244" s="198" t="s">
        <v>623</v>
      </c>
      <c r="F244" s="196">
        <f>127.5-5.53</f>
        <v>121.97</v>
      </c>
      <c r="G244" s="198"/>
      <c r="H244" s="198"/>
      <c r="I244" s="225">
        <v>170</v>
      </c>
      <c r="J244" s="237" t="s">
        <v>601</v>
      </c>
      <c r="K244" s="227"/>
      <c r="L244" s="228"/>
      <c r="M244" s="226" t="s">
        <v>601</v>
      </c>
      <c r="N244" s="229"/>
      <c r="O244" s="57"/>
      <c r="P244" s="16"/>
      <c r="Q244" s="16"/>
      <c r="R244" s="17" t="s">
        <v>751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8">
        <v>136</v>
      </c>
      <c r="B245" s="163">
        <v>43294</v>
      </c>
      <c r="C245" s="163"/>
      <c r="D245" s="164" t="s">
        <v>243</v>
      </c>
      <c r="E245" s="165" t="s">
        <v>623</v>
      </c>
      <c r="F245" s="166">
        <v>46.5</v>
      </c>
      <c r="G245" s="165"/>
      <c r="H245" s="165">
        <v>17</v>
      </c>
      <c r="I245" s="185">
        <v>59</v>
      </c>
      <c r="J245" s="383" t="s">
        <v>3460</v>
      </c>
      <c r="K245" s="133">
        <f t="shared" ref="K245" si="90">H245-F245</f>
        <v>-29.5</v>
      </c>
      <c r="L245" s="134">
        <f t="shared" ref="L245" si="91">K245/F245</f>
        <v>-0.63440860215053763</v>
      </c>
      <c r="M245" s="135" t="s">
        <v>663</v>
      </c>
      <c r="N245" s="136">
        <v>43887</v>
      </c>
      <c r="O245" s="57"/>
      <c r="P245" s="16"/>
      <c r="Q245" s="16"/>
      <c r="R245" s="17" t="s">
        <v>751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0">
        <v>137</v>
      </c>
      <c r="B246" s="194">
        <v>43396</v>
      </c>
      <c r="C246" s="194"/>
      <c r="D246" s="201" t="s">
        <v>425</v>
      </c>
      <c r="E246" s="198" t="s">
        <v>623</v>
      </c>
      <c r="F246" s="199">
        <v>156.5</v>
      </c>
      <c r="G246" s="198"/>
      <c r="H246" s="198"/>
      <c r="I246" s="225">
        <v>191</v>
      </c>
      <c r="J246" s="237" t="s">
        <v>601</v>
      </c>
      <c r="K246" s="227"/>
      <c r="L246" s="228"/>
      <c r="M246" s="226" t="s">
        <v>601</v>
      </c>
      <c r="N246" s="229"/>
      <c r="O246" s="57"/>
      <c r="P246" s="16"/>
      <c r="Q246" s="16"/>
      <c r="R246" s="17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0">
        <v>138</v>
      </c>
      <c r="B247" s="194">
        <v>43439</v>
      </c>
      <c r="C247" s="194"/>
      <c r="D247" s="201" t="s">
        <v>330</v>
      </c>
      <c r="E247" s="198" t="s">
        <v>623</v>
      </c>
      <c r="F247" s="199">
        <v>259.5</v>
      </c>
      <c r="G247" s="198"/>
      <c r="H247" s="198"/>
      <c r="I247" s="225">
        <v>321</v>
      </c>
      <c r="J247" s="237" t="s">
        <v>601</v>
      </c>
      <c r="K247" s="227"/>
      <c r="L247" s="228"/>
      <c r="M247" s="226" t="s">
        <v>601</v>
      </c>
      <c r="N247" s="229"/>
      <c r="O247" s="16"/>
      <c r="P247" s="16"/>
      <c r="Q247" s="16"/>
      <c r="R247" s="17" t="s">
        <v>751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68">
        <v>139</v>
      </c>
      <c r="B248" s="163">
        <v>43439</v>
      </c>
      <c r="C248" s="163"/>
      <c r="D248" s="164" t="s">
        <v>775</v>
      </c>
      <c r="E248" s="165" t="s">
        <v>623</v>
      </c>
      <c r="F248" s="165">
        <v>715</v>
      </c>
      <c r="G248" s="165"/>
      <c r="H248" s="165">
        <v>445</v>
      </c>
      <c r="I248" s="185">
        <v>840</v>
      </c>
      <c r="J248" s="137" t="s">
        <v>2994</v>
      </c>
      <c r="K248" s="133">
        <f t="shared" ref="K248:K251" si="92">H248-F248</f>
        <v>-270</v>
      </c>
      <c r="L248" s="134">
        <f t="shared" ref="L248:L251" si="93">K248/F248</f>
        <v>-0.3776223776223776</v>
      </c>
      <c r="M248" s="135" t="s">
        <v>663</v>
      </c>
      <c r="N248" s="136">
        <v>43800</v>
      </c>
      <c r="O248" s="57"/>
      <c r="P248" s="16"/>
      <c r="Q248" s="16"/>
      <c r="R248" s="17" t="s">
        <v>751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140</v>
      </c>
      <c r="B249" s="206">
        <v>43469</v>
      </c>
      <c r="C249" s="206"/>
      <c r="D249" s="154" t="s">
        <v>145</v>
      </c>
      <c r="E249" s="207" t="s">
        <v>623</v>
      </c>
      <c r="F249" s="207">
        <v>875</v>
      </c>
      <c r="G249" s="207"/>
      <c r="H249" s="207">
        <v>1165</v>
      </c>
      <c r="I249" s="231">
        <v>1185</v>
      </c>
      <c r="J249" s="140" t="s">
        <v>3489</v>
      </c>
      <c r="K249" s="127">
        <f t="shared" si="92"/>
        <v>290</v>
      </c>
      <c r="L249" s="128">
        <f t="shared" si="93"/>
        <v>0.33142857142857141</v>
      </c>
      <c r="M249" s="129" t="s">
        <v>599</v>
      </c>
      <c r="N249" s="361">
        <v>43847</v>
      </c>
      <c r="O249" s="57"/>
      <c r="P249" s="16"/>
      <c r="Q249" s="16"/>
      <c r="R249" s="343" t="s">
        <v>751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141</v>
      </c>
      <c r="B250" s="206">
        <v>43559</v>
      </c>
      <c r="C250" s="206"/>
      <c r="D250" s="400" t="s">
        <v>345</v>
      </c>
      <c r="E250" s="207" t="s">
        <v>623</v>
      </c>
      <c r="F250" s="207">
        <f>387-14.63</f>
        <v>372.37</v>
      </c>
      <c r="G250" s="207"/>
      <c r="H250" s="207">
        <v>490</v>
      </c>
      <c r="I250" s="231">
        <v>490</v>
      </c>
      <c r="J250" s="140" t="s">
        <v>682</v>
      </c>
      <c r="K250" s="127">
        <f t="shared" si="92"/>
        <v>117.63</v>
      </c>
      <c r="L250" s="128">
        <f t="shared" si="93"/>
        <v>0.31589548030185027</v>
      </c>
      <c r="M250" s="129" t="s">
        <v>599</v>
      </c>
      <c r="N250" s="361">
        <v>43850</v>
      </c>
      <c r="O250" s="57"/>
      <c r="P250" s="16"/>
      <c r="Q250" s="16"/>
      <c r="R250" s="343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8">
        <v>142</v>
      </c>
      <c r="B251" s="163">
        <v>43578</v>
      </c>
      <c r="C251" s="163"/>
      <c r="D251" s="164" t="s">
        <v>776</v>
      </c>
      <c r="E251" s="165" t="s">
        <v>600</v>
      </c>
      <c r="F251" s="165">
        <v>220</v>
      </c>
      <c r="G251" s="165"/>
      <c r="H251" s="165">
        <v>127.5</v>
      </c>
      <c r="I251" s="185">
        <v>284</v>
      </c>
      <c r="J251" s="383" t="s">
        <v>3483</v>
      </c>
      <c r="K251" s="133">
        <f t="shared" si="92"/>
        <v>-92.5</v>
      </c>
      <c r="L251" s="134">
        <f t="shared" si="93"/>
        <v>-0.42045454545454547</v>
      </c>
      <c r="M251" s="135" t="s">
        <v>663</v>
      </c>
      <c r="N251" s="136">
        <v>43896</v>
      </c>
      <c r="O251" s="57"/>
      <c r="P251" s="16"/>
      <c r="Q251" s="16"/>
      <c r="R251" s="17" t="s">
        <v>751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5">
        <v>143</v>
      </c>
      <c r="B252" s="206">
        <v>43622</v>
      </c>
      <c r="C252" s="206"/>
      <c r="D252" s="400" t="s">
        <v>496</v>
      </c>
      <c r="E252" s="207" t="s">
        <v>600</v>
      </c>
      <c r="F252" s="207">
        <v>332.8</v>
      </c>
      <c r="G252" s="207"/>
      <c r="H252" s="207">
        <v>405</v>
      </c>
      <c r="I252" s="231">
        <v>419</v>
      </c>
      <c r="J252" s="140" t="s">
        <v>3490</v>
      </c>
      <c r="K252" s="127">
        <f t="shared" ref="K252" si="94">H252-F252</f>
        <v>72.199999999999989</v>
      </c>
      <c r="L252" s="128">
        <f t="shared" ref="L252" si="95">K252/F252</f>
        <v>0.21694711538461534</v>
      </c>
      <c r="M252" s="129" t="s">
        <v>599</v>
      </c>
      <c r="N252" s="361">
        <v>43860</v>
      </c>
      <c r="O252" s="57"/>
      <c r="P252" s="16"/>
      <c r="Q252" s="16"/>
      <c r="R252" s="17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43">
        <v>144</v>
      </c>
      <c r="B253" s="142">
        <v>43641</v>
      </c>
      <c r="C253" s="142"/>
      <c r="D253" s="143" t="s">
        <v>139</v>
      </c>
      <c r="E253" s="144" t="s">
        <v>623</v>
      </c>
      <c r="F253" s="145">
        <v>386</v>
      </c>
      <c r="G253" s="146"/>
      <c r="H253" s="146">
        <v>395</v>
      </c>
      <c r="I253" s="146">
        <v>452</v>
      </c>
      <c r="J253" s="169" t="s">
        <v>3405</v>
      </c>
      <c r="K253" s="170">
        <f t="shared" ref="K253" si="96">H253-F253</f>
        <v>9</v>
      </c>
      <c r="L253" s="171">
        <f t="shared" ref="L253" si="97">K253/F253</f>
        <v>2.3316062176165803E-2</v>
      </c>
      <c r="M253" s="172" t="s">
        <v>708</v>
      </c>
      <c r="N253" s="173">
        <v>43868</v>
      </c>
      <c r="O253" s="16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145</v>
      </c>
      <c r="B254" s="194">
        <v>43707</v>
      </c>
      <c r="C254" s="194"/>
      <c r="D254" s="201" t="s">
        <v>260</v>
      </c>
      <c r="E254" s="198" t="s">
        <v>623</v>
      </c>
      <c r="F254" s="198" t="s">
        <v>755</v>
      </c>
      <c r="G254" s="198"/>
      <c r="H254" s="198"/>
      <c r="I254" s="225">
        <v>190</v>
      </c>
      <c r="J254" s="237" t="s">
        <v>601</v>
      </c>
      <c r="K254" s="227"/>
      <c r="L254" s="228"/>
      <c r="M254" s="357" t="s">
        <v>601</v>
      </c>
      <c r="N254" s="229"/>
      <c r="O254" s="16"/>
      <c r="P254" s="16"/>
      <c r="Q254" s="16"/>
      <c r="R254" s="343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146</v>
      </c>
      <c r="B255" s="206">
        <v>43731</v>
      </c>
      <c r="C255" s="206"/>
      <c r="D255" s="154" t="s">
        <v>440</v>
      </c>
      <c r="E255" s="207" t="s">
        <v>623</v>
      </c>
      <c r="F255" s="207">
        <v>235</v>
      </c>
      <c r="G255" s="207"/>
      <c r="H255" s="207">
        <v>295</v>
      </c>
      <c r="I255" s="231">
        <v>296</v>
      </c>
      <c r="J255" s="140" t="s">
        <v>3147</v>
      </c>
      <c r="K255" s="127">
        <f t="shared" ref="K255" si="98">H255-F255</f>
        <v>60</v>
      </c>
      <c r="L255" s="128">
        <f t="shared" ref="L255" si="99">K255/F255</f>
        <v>0.25531914893617019</v>
      </c>
      <c r="M255" s="129" t="s">
        <v>599</v>
      </c>
      <c r="N255" s="361">
        <v>43844</v>
      </c>
      <c r="O255" s="57"/>
      <c r="P255" s="16"/>
      <c r="Q255" s="16"/>
      <c r="R255" s="17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147</v>
      </c>
      <c r="B256" s="206">
        <v>43752</v>
      </c>
      <c r="C256" s="206"/>
      <c r="D256" s="154" t="s">
        <v>2977</v>
      </c>
      <c r="E256" s="207" t="s">
        <v>623</v>
      </c>
      <c r="F256" s="207">
        <v>277.5</v>
      </c>
      <c r="G256" s="207"/>
      <c r="H256" s="207">
        <v>333</v>
      </c>
      <c r="I256" s="231">
        <v>333</v>
      </c>
      <c r="J256" s="140" t="s">
        <v>3148</v>
      </c>
      <c r="K256" s="127">
        <f t="shared" ref="K256" si="100">H256-F256</f>
        <v>55.5</v>
      </c>
      <c r="L256" s="128">
        <f t="shared" ref="L256" si="101">K256/F256</f>
        <v>0.2</v>
      </c>
      <c r="M256" s="129" t="s">
        <v>599</v>
      </c>
      <c r="N256" s="361">
        <v>43846</v>
      </c>
      <c r="O256" s="57"/>
      <c r="P256" s="16"/>
      <c r="Q256" s="16"/>
      <c r="R256" s="343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148</v>
      </c>
      <c r="B257" s="206">
        <v>43752</v>
      </c>
      <c r="C257" s="206"/>
      <c r="D257" s="154" t="s">
        <v>2976</v>
      </c>
      <c r="E257" s="207" t="s">
        <v>623</v>
      </c>
      <c r="F257" s="207">
        <v>930</v>
      </c>
      <c r="G257" s="207"/>
      <c r="H257" s="207">
        <v>1165</v>
      </c>
      <c r="I257" s="231">
        <v>1200</v>
      </c>
      <c r="J257" s="140" t="s">
        <v>3150</v>
      </c>
      <c r="K257" s="127">
        <f t="shared" ref="K257" si="102">H257-F257</f>
        <v>235</v>
      </c>
      <c r="L257" s="128">
        <f t="shared" ref="L257" si="103">K257/F257</f>
        <v>0.25268817204301075</v>
      </c>
      <c r="M257" s="129" t="s">
        <v>599</v>
      </c>
      <c r="N257" s="361">
        <v>43847</v>
      </c>
      <c r="O257" s="57"/>
      <c r="P257" s="16"/>
      <c r="Q257" s="16"/>
      <c r="R257" s="343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0">
        <v>149</v>
      </c>
      <c r="B258" s="346">
        <v>43753</v>
      </c>
      <c r="C258" s="211"/>
      <c r="D258" s="372" t="s">
        <v>2975</v>
      </c>
      <c r="E258" s="349" t="s">
        <v>623</v>
      </c>
      <c r="F258" s="352">
        <v>111</v>
      </c>
      <c r="G258" s="349"/>
      <c r="H258" s="349"/>
      <c r="I258" s="355">
        <v>141</v>
      </c>
      <c r="J258" s="237" t="s">
        <v>601</v>
      </c>
      <c r="K258" s="237"/>
      <c r="L258" s="122"/>
      <c r="M258" s="360" t="s">
        <v>601</v>
      </c>
      <c r="N258" s="239"/>
      <c r="O258" s="16"/>
      <c r="P258" s="16"/>
      <c r="Q258" s="16"/>
      <c r="R258" s="343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150</v>
      </c>
      <c r="B259" s="206">
        <v>43753</v>
      </c>
      <c r="C259" s="206"/>
      <c r="D259" s="154" t="s">
        <v>2974</v>
      </c>
      <c r="E259" s="207" t="s">
        <v>623</v>
      </c>
      <c r="F259" s="208">
        <v>296</v>
      </c>
      <c r="G259" s="207"/>
      <c r="H259" s="207">
        <v>370</v>
      </c>
      <c r="I259" s="231">
        <v>370</v>
      </c>
      <c r="J259" s="140" t="s">
        <v>682</v>
      </c>
      <c r="K259" s="127">
        <f t="shared" ref="K259" si="104">H259-F259</f>
        <v>74</v>
      </c>
      <c r="L259" s="128">
        <f t="shared" ref="L259" si="105">K259/F259</f>
        <v>0.25</v>
      </c>
      <c r="M259" s="129" t="s">
        <v>599</v>
      </c>
      <c r="N259" s="361">
        <v>43853</v>
      </c>
      <c r="O259" s="57"/>
      <c r="P259" s="16"/>
      <c r="Q259" s="16"/>
      <c r="R259" s="343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1">
        <v>151</v>
      </c>
      <c r="B260" s="210">
        <v>43754</v>
      </c>
      <c r="C260" s="210"/>
      <c r="D260" s="191" t="s">
        <v>2973</v>
      </c>
      <c r="E260" s="348" t="s">
        <v>623</v>
      </c>
      <c r="F260" s="351" t="s">
        <v>2939</v>
      </c>
      <c r="G260" s="348"/>
      <c r="H260" s="348"/>
      <c r="I260" s="354">
        <v>344</v>
      </c>
      <c r="J260" s="237" t="s">
        <v>601</v>
      </c>
      <c r="K260" s="240"/>
      <c r="L260" s="359"/>
      <c r="M260" s="342" t="s">
        <v>601</v>
      </c>
      <c r="N260" s="362"/>
      <c r="O260" s="16"/>
      <c r="P260" s="16"/>
      <c r="Q260" s="16"/>
      <c r="R260" s="343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45">
        <v>152</v>
      </c>
      <c r="B261" s="211">
        <v>43832</v>
      </c>
      <c r="C261" s="211"/>
      <c r="D261" s="215" t="s">
        <v>2253</v>
      </c>
      <c r="E261" s="212" t="s">
        <v>623</v>
      </c>
      <c r="F261" s="213" t="s">
        <v>3135</v>
      </c>
      <c r="G261" s="212"/>
      <c r="H261" s="212"/>
      <c r="I261" s="236">
        <v>590</v>
      </c>
      <c r="J261" s="237" t="s">
        <v>601</v>
      </c>
      <c r="K261" s="237"/>
      <c r="L261" s="122"/>
      <c r="M261" s="342" t="s">
        <v>601</v>
      </c>
      <c r="N261" s="239"/>
      <c r="O261" s="16"/>
      <c r="P261" s="16"/>
      <c r="Q261" s="16"/>
      <c r="R261" s="343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153</v>
      </c>
      <c r="B262" s="206">
        <v>43966</v>
      </c>
      <c r="C262" s="206"/>
      <c r="D262" s="154" t="s">
        <v>65</v>
      </c>
      <c r="E262" s="207" t="s">
        <v>623</v>
      </c>
      <c r="F262" s="208">
        <v>67.5</v>
      </c>
      <c r="G262" s="207"/>
      <c r="H262" s="207">
        <v>86</v>
      </c>
      <c r="I262" s="231">
        <v>86</v>
      </c>
      <c r="J262" s="140" t="s">
        <v>3628</v>
      </c>
      <c r="K262" s="127">
        <f t="shared" ref="K262" si="106">H262-F262</f>
        <v>18.5</v>
      </c>
      <c r="L262" s="128">
        <f t="shared" ref="L262" si="107">K262/F262</f>
        <v>0.27407407407407408</v>
      </c>
      <c r="M262" s="129" t="s">
        <v>599</v>
      </c>
      <c r="N262" s="361">
        <v>44008</v>
      </c>
      <c r="O262" s="57"/>
      <c r="P262" s="16"/>
      <c r="Q262" s="16"/>
      <c r="R262" s="343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9">
        <v>154</v>
      </c>
      <c r="B263" s="211">
        <v>44035</v>
      </c>
      <c r="C263" s="211"/>
      <c r="D263" s="215" t="s">
        <v>495</v>
      </c>
      <c r="E263" s="212" t="s">
        <v>623</v>
      </c>
      <c r="F263" s="213" t="s">
        <v>3631</v>
      </c>
      <c r="G263" s="212"/>
      <c r="H263" s="212"/>
      <c r="I263" s="236">
        <v>296</v>
      </c>
      <c r="J263" s="237" t="s">
        <v>601</v>
      </c>
      <c r="K263" s="237"/>
      <c r="L263" s="122"/>
      <c r="M263" s="238"/>
      <c r="N263" s="239"/>
      <c r="O263" s="16"/>
      <c r="P263" s="16"/>
      <c r="Q263" s="16"/>
      <c r="R263" s="343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9">
        <v>155</v>
      </c>
      <c r="B264" s="211">
        <v>44092</v>
      </c>
      <c r="C264" s="211"/>
      <c r="D264" s="215" t="s">
        <v>416</v>
      </c>
      <c r="E264" s="212" t="s">
        <v>623</v>
      </c>
      <c r="F264" s="213" t="s">
        <v>3636</v>
      </c>
      <c r="G264" s="212"/>
      <c r="H264" s="212"/>
      <c r="I264" s="236">
        <v>248</v>
      </c>
      <c r="J264" s="237" t="s">
        <v>601</v>
      </c>
      <c r="K264" s="237"/>
      <c r="L264" s="122"/>
      <c r="M264" s="238"/>
      <c r="N264" s="239"/>
      <c r="O264" s="16"/>
      <c r="P264" s="16"/>
      <c r="Q264" s="16"/>
      <c r="R264" s="343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69">
        <v>156</v>
      </c>
      <c r="B265" s="186">
        <v>44140</v>
      </c>
      <c r="C265" s="186"/>
      <c r="D265" s="187" t="s">
        <v>416</v>
      </c>
      <c r="E265" s="188" t="s">
        <v>623</v>
      </c>
      <c r="F265" s="190">
        <v>182.5</v>
      </c>
      <c r="G265" s="190"/>
      <c r="H265" s="190">
        <v>221</v>
      </c>
      <c r="I265" s="190">
        <v>248</v>
      </c>
      <c r="J265" s="508" t="s">
        <v>3661</v>
      </c>
      <c r="K265" s="218">
        <f t="shared" ref="K265" si="108">H265-F265</f>
        <v>38.5</v>
      </c>
      <c r="L265" s="219">
        <f t="shared" ref="L265" si="109">K265/F265</f>
        <v>0.21095890410958903</v>
      </c>
      <c r="M265" s="189" t="s">
        <v>599</v>
      </c>
      <c r="N265" s="220">
        <v>44167</v>
      </c>
      <c r="O265" s="16"/>
      <c r="P265" s="16"/>
      <c r="Q265" s="16"/>
      <c r="R265" s="343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9">
        <v>157</v>
      </c>
      <c r="B266" s="211">
        <v>44140</v>
      </c>
      <c r="C266" s="211"/>
      <c r="D266" s="215" t="s">
        <v>330</v>
      </c>
      <c r="E266" s="212" t="s">
        <v>623</v>
      </c>
      <c r="F266" s="213" t="s">
        <v>3637</v>
      </c>
      <c r="G266" s="212"/>
      <c r="H266" s="212"/>
      <c r="I266" s="236">
        <v>320</v>
      </c>
      <c r="J266" s="237" t="s">
        <v>601</v>
      </c>
      <c r="K266" s="237"/>
      <c r="L266" s="122"/>
      <c r="M266" s="238"/>
      <c r="N266" s="239"/>
      <c r="O266" s="16"/>
      <c r="P266" s="16"/>
      <c r="Q266" s="16"/>
      <c r="R266" s="343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9">
        <v>158</v>
      </c>
      <c r="B267" s="211">
        <v>44140</v>
      </c>
      <c r="C267" s="211"/>
      <c r="D267" s="215" t="s">
        <v>491</v>
      </c>
      <c r="E267" s="212" t="s">
        <v>623</v>
      </c>
      <c r="F267" s="213" t="s">
        <v>3638</v>
      </c>
      <c r="G267" s="212"/>
      <c r="H267" s="212"/>
      <c r="I267" s="236">
        <v>1093</v>
      </c>
      <c r="J267" s="237" t="s">
        <v>601</v>
      </c>
      <c r="K267" s="237"/>
      <c r="L267" s="122"/>
      <c r="M267" s="238"/>
      <c r="N267" s="239"/>
      <c r="O267" s="16"/>
      <c r="P267" s="16"/>
      <c r="Q267" s="16"/>
      <c r="R267" s="343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9">
        <v>159</v>
      </c>
      <c r="B268" s="211">
        <v>44140</v>
      </c>
      <c r="C268" s="211"/>
      <c r="D268" s="215" t="s">
        <v>345</v>
      </c>
      <c r="E268" s="212" t="s">
        <v>623</v>
      </c>
      <c r="F268" s="213" t="s">
        <v>3639</v>
      </c>
      <c r="G268" s="212"/>
      <c r="H268" s="212"/>
      <c r="I268" s="236">
        <v>406</v>
      </c>
      <c r="J268" s="237" t="s">
        <v>601</v>
      </c>
      <c r="K268" s="237"/>
      <c r="L268" s="122"/>
      <c r="M268" s="238"/>
      <c r="N268" s="239"/>
      <c r="O268" s="16"/>
      <c r="P268" s="16"/>
      <c r="Q268" s="16"/>
      <c r="R268" s="343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9">
        <v>160</v>
      </c>
      <c r="B269" s="211">
        <v>44141</v>
      </c>
      <c r="C269" s="211"/>
      <c r="D269" s="215" t="s">
        <v>495</v>
      </c>
      <c r="E269" s="212" t="s">
        <v>623</v>
      </c>
      <c r="F269" s="213" t="s">
        <v>3640</v>
      </c>
      <c r="G269" s="212"/>
      <c r="H269" s="212"/>
      <c r="I269" s="236">
        <v>290</v>
      </c>
      <c r="J269" s="237" t="s">
        <v>601</v>
      </c>
      <c r="K269" s="237"/>
      <c r="L269" s="122"/>
      <c r="M269" s="238"/>
      <c r="N269" s="239"/>
      <c r="O269" s="16"/>
      <c r="P269" s="16"/>
      <c r="Q269" s="16"/>
      <c r="R269" s="343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9"/>
      <c r="B270" s="211"/>
      <c r="C270" s="211"/>
      <c r="D270" s="215"/>
      <c r="E270" s="212"/>
      <c r="F270" s="213"/>
      <c r="G270" s="212"/>
      <c r="H270" s="212"/>
      <c r="I270" s="236"/>
      <c r="J270" s="237"/>
      <c r="K270" s="237"/>
      <c r="L270" s="122"/>
      <c r="M270" s="238"/>
      <c r="N270" s="239"/>
      <c r="O270" s="16"/>
      <c r="P270" s="16"/>
      <c r="Q270" s="16"/>
      <c r="R270" s="343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9"/>
      <c r="B271" s="211"/>
      <c r="C271" s="211"/>
      <c r="D271" s="215"/>
      <c r="E271" s="212"/>
      <c r="F271" s="213"/>
      <c r="G271" s="212"/>
      <c r="H271" s="212"/>
      <c r="I271" s="236"/>
      <c r="J271" s="237"/>
      <c r="K271" s="237"/>
      <c r="L271" s="122"/>
      <c r="M271" s="238"/>
      <c r="N271" s="239"/>
      <c r="O271" s="16"/>
      <c r="P271" s="16"/>
      <c r="R271" s="343"/>
    </row>
    <row r="272" spans="1:26">
      <c r="A272" s="209"/>
      <c r="B272" s="211"/>
      <c r="C272" s="211"/>
      <c r="D272" s="215"/>
      <c r="E272" s="212"/>
      <c r="F272" s="213"/>
      <c r="G272" s="212"/>
      <c r="H272" s="212"/>
      <c r="I272" s="236"/>
      <c r="J272" s="237"/>
      <c r="K272" s="237"/>
      <c r="L272" s="122"/>
      <c r="M272" s="238"/>
      <c r="N272" s="239"/>
      <c r="O272" s="16"/>
      <c r="R272" s="241"/>
    </row>
    <row r="273" spans="1:18">
      <c r="A273" s="209"/>
      <c r="B273" s="211"/>
      <c r="C273" s="211"/>
      <c r="D273" s="215"/>
      <c r="E273" s="212"/>
      <c r="F273" s="213"/>
      <c r="G273" s="212"/>
      <c r="H273" s="212"/>
      <c r="I273" s="236"/>
      <c r="J273" s="237"/>
      <c r="K273" s="237"/>
      <c r="L273" s="122"/>
      <c r="M273" s="238"/>
      <c r="N273" s="239"/>
      <c r="O273" s="16"/>
      <c r="R273" s="241"/>
    </row>
    <row r="274" spans="1:18">
      <c r="A274" s="209"/>
      <c r="B274" s="211"/>
      <c r="C274" s="211"/>
      <c r="D274" s="215"/>
      <c r="E274" s="212"/>
      <c r="F274" s="213"/>
      <c r="G274" s="212"/>
      <c r="H274" s="212"/>
      <c r="I274" s="236"/>
      <c r="J274" s="237"/>
      <c r="K274" s="237"/>
      <c r="L274" s="122"/>
      <c r="M274" s="238"/>
      <c r="N274" s="239"/>
      <c r="O274" s="16"/>
      <c r="R274" s="241"/>
    </row>
    <row r="275" spans="1:18">
      <c r="A275" s="209"/>
      <c r="B275" s="199" t="s">
        <v>2980</v>
      </c>
      <c r="O275" s="16"/>
      <c r="R275" s="241"/>
    </row>
    <row r="276" spans="1:18">
      <c r="R276" s="241"/>
    </row>
    <row r="277" spans="1:18">
      <c r="R277" s="241"/>
    </row>
    <row r="278" spans="1:18">
      <c r="R278" s="241"/>
    </row>
    <row r="279" spans="1:18">
      <c r="R279" s="241"/>
    </row>
    <row r="280" spans="1:18">
      <c r="R280" s="241"/>
    </row>
    <row r="281" spans="1:18">
      <c r="R281" s="241"/>
    </row>
    <row r="282" spans="1:18">
      <c r="R282" s="241"/>
    </row>
    <row r="292" spans="1:1">
      <c r="A292" s="216"/>
    </row>
    <row r="293" spans="1:1">
      <c r="A293" s="216"/>
    </row>
    <row r="294" spans="1:1">
      <c r="A294" s="212"/>
    </row>
  </sheetData>
  <autoFilter ref="R1:R290"/>
  <mergeCells count="7">
    <mergeCell ref="O51:O52"/>
    <mergeCell ref="P51:P52"/>
    <mergeCell ref="A51:A52"/>
    <mergeCell ref="B51:B52"/>
    <mergeCell ref="J51:J52"/>
    <mergeCell ref="M51:M52"/>
    <mergeCell ref="N51:N5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2020-12-09T02:27:01Z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